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 tabRatio="601" activeTab="3"/>
  </bookViews>
  <sheets>
    <sheet name="прил 2" sheetId="47" r:id="rId1"/>
    <sheet name="прил 3" sheetId="1" r:id="rId2"/>
    <sheet name="прил 4" sheetId="52" r:id="rId3"/>
    <sheet name="прил 15" sheetId="50" r:id="rId4"/>
  </sheets>
  <definedNames>
    <definedName name="_xlnm.Print_Titles" localSheetId="1">'прил 3'!#REF!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9" i="1"/>
  <c r="H209"/>
  <c r="I207"/>
  <c r="H207"/>
  <c r="I205"/>
  <c r="H205"/>
  <c r="I203"/>
  <c r="H203"/>
  <c r="I201"/>
  <c r="H201"/>
  <c r="I199"/>
  <c r="H199"/>
  <c r="I195"/>
  <c r="H195"/>
  <c r="I193"/>
  <c r="H193"/>
  <c r="I188"/>
  <c r="H188"/>
  <c r="I184"/>
  <c r="H184"/>
  <c r="I182"/>
  <c r="H182"/>
  <c r="H222"/>
  <c r="I246"/>
  <c r="I146"/>
  <c r="I145" s="1"/>
  <c r="H146"/>
  <c r="H145" s="1"/>
  <c r="I148"/>
  <c r="H148"/>
  <c r="I150"/>
  <c r="H150"/>
  <c r="H806"/>
  <c r="H144" l="1"/>
  <c r="H143" s="1"/>
  <c r="I144"/>
  <c r="I143" s="1"/>
  <c r="I192"/>
  <c r="H192"/>
  <c r="H181"/>
  <c r="I181"/>
  <c r="D1062" i="50"/>
  <c r="C1062"/>
  <c r="B1062"/>
  <c r="F573" i="47"/>
  <c r="F576"/>
  <c r="G774" i="1"/>
  <c r="H177" l="1"/>
  <c r="H176" s="1"/>
  <c r="I177"/>
  <c r="I176" s="1"/>
  <c r="F88" i="47"/>
  <c r="F89"/>
  <c r="F787"/>
  <c r="F776"/>
  <c r="F771"/>
  <c r="F761"/>
  <c r="F754"/>
  <c r="H648"/>
  <c r="G648"/>
  <c r="F619"/>
  <c r="H488"/>
  <c r="H487" s="1"/>
  <c r="G488"/>
  <c r="G487" s="1"/>
  <c r="F488"/>
  <c r="F487" s="1"/>
  <c r="F489"/>
  <c r="F420"/>
  <c r="F422"/>
  <c r="F400"/>
  <c r="F399" s="1"/>
  <c r="F377"/>
  <c r="F378"/>
  <c r="F379"/>
  <c r="H369"/>
  <c r="H370"/>
  <c r="G370"/>
  <c r="G369" s="1"/>
  <c r="F370"/>
  <c r="F369" s="1"/>
  <c r="F366"/>
  <c r="F318"/>
  <c r="F262"/>
  <c r="F263"/>
  <c r="F196"/>
  <c r="F197"/>
  <c r="F123"/>
  <c r="F92"/>
  <c r="D1041" i="50" l="1"/>
  <c r="C1041"/>
  <c r="B1041"/>
  <c r="F774" i="47"/>
  <c r="H722"/>
  <c r="G722"/>
  <c r="F722"/>
  <c r="H719"/>
  <c r="H718" s="1"/>
  <c r="F720"/>
  <c r="F719" s="1"/>
  <c r="F718" s="1"/>
  <c r="F662"/>
  <c r="F661" s="1"/>
  <c r="F660" s="1"/>
  <c r="F615"/>
  <c r="F604"/>
  <c r="H570"/>
  <c r="G570"/>
  <c r="F551"/>
  <c r="H567"/>
  <c r="G568"/>
  <c r="G567" s="1"/>
  <c r="F558"/>
  <c r="G549"/>
  <c r="G546" s="1"/>
  <c r="F477"/>
  <c r="F171"/>
  <c r="I972" i="1"/>
  <c r="I971" s="1"/>
  <c r="I970" s="1"/>
  <c r="I969" s="1"/>
  <c r="I968" s="1"/>
  <c r="H803"/>
  <c r="H802" s="1"/>
  <c r="I885"/>
  <c r="H885"/>
  <c r="I834"/>
  <c r="I833" s="1"/>
  <c r="I832" s="1"/>
  <c r="I831" s="1"/>
  <c r="I830" s="1"/>
  <c r="H834"/>
  <c r="H833" s="1"/>
  <c r="H832" s="1"/>
  <c r="H831" s="1"/>
  <c r="H830" s="1"/>
  <c r="H837"/>
  <c r="H836" s="1"/>
  <c r="H815"/>
  <c r="H810"/>
  <c r="H809" s="1"/>
  <c r="I787"/>
  <c r="H787"/>
  <c r="I658"/>
  <c r="H658"/>
  <c r="G749"/>
  <c r="I752"/>
  <c r="I748" s="1"/>
  <c r="I740" s="1"/>
  <c r="H752"/>
  <c r="H748" s="1"/>
  <c r="H740" s="1"/>
  <c r="I737"/>
  <c r="I736" s="1"/>
  <c r="I732" s="1"/>
  <c r="H737"/>
  <c r="H736" s="1"/>
  <c r="H732" s="1"/>
  <c r="I707"/>
  <c r="I706" s="1"/>
  <c r="I705" s="1"/>
  <c r="H707"/>
  <c r="H706" s="1"/>
  <c r="H705" s="1"/>
  <c r="I557"/>
  <c r="I556" s="1"/>
  <c r="I555" s="1"/>
  <c r="H557"/>
  <c r="H556" s="1"/>
  <c r="H555" s="1"/>
  <c r="H725"/>
  <c r="H724" s="1"/>
  <c r="H723" s="1"/>
  <c r="H722" s="1"/>
  <c r="H868"/>
  <c r="H865" s="1"/>
  <c r="H864" s="1"/>
  <c r="I817"/>
  <c r="I814" s="1"/>
  <c r="H817"/>
  <c r="G763"/>
  <c r="G624"/>
  <c r="G623" s="1"/>
  <c r="I462"/>
  <c r="I461" s="1"/>
  <c r="H462"/>
  <c r="H461" s="1"/>
  <c r="G462"/>
  <c r="G356"/>
  <c r="G355" s="1"/>
  <c r="G354" s="1"/>
  <c r="H351"/>
  <c r="G351"/>
  <c r="I270"/>
  <c r="I138" s="1"/>
  <c r="I137" s="1"/>
  <c r="H270"/>
  <c r="G170"/>
  <c r="G169" s="1"/>
  <c r="G168" s="1"/>
  <c r="G966"/>
  <c r="G965" s="1"/>
  <c r="G964" s="1"/>
  <c r="F709" i="47"/>
  <c r="F672"/>
  <c r="H653"/>
  <c r="G653"/>
  <c r="F653"/>
  <c r="F648"/>
  <c r="F647" s="1"/>
  <c r="F625"/>
  <c r="F624" s="1"/>
  <c r="G537"/>
  <c r="G536" s="1"/>
  <c r="F200"/>
  <c r="F199" s="1"/>
  <c r="F686"/>
  <c r="F667"/>
  <c r="F570"/>
  <c r="F528"/>
  <c r="F439"/>
  <c r="F340"/>
  <c r="F296"/>
  <c r="F281"/>
  <c r="H274"/>
  <c r="G274"/>
  <c r="F274"/>
  <c r="F266"/>
  <c r="F269"/>
  <c r="F258"/>
  <c r="F257" s="1"/>
  <c r="F239"/>
  <c r="F236"/>
  <c r="F233"/>
  <c r="F229"/>
  <c r="F226"/>
  <c r="F150"/>
  <c r="F154"/>
  <c r="F125"/>
  <c r="F118"/>
  <c r="G718" i="1"/>
  <c r="G812"/>
  <c r="G797"/>
  <c r="G709"/>
  <c r="G601"/>
  <c r="G521"/>
  <c r="G513"/>
  <c r="G508"/>
  <c r="G257"/>
  <c r="G249"/>
  <c r="G220"/>
  <c r="G188"/>
  <c r="D1013" i="50"/>
  <c r="C1013"/>
  <c r="B1013"/>
  <c r="H814" i="1" l="1"/>
  <c r="H808" s="1"/>
  <c r="H801" s="1"/>
  <c r="I731"/>
  <c r="H731"/>
  <c r="H675"/>
  <c r="I675"/>
  <c r="I808"/>
  <c r="I801" s="1"/>
  <c r="G719" i="47"/>
  <c r="G718" s="1"/>
  <c r="D987" i="50"/>
  <c r="C987"/>
  <c r="B987"/>
  <c r="D961"/>
  <c r="C961"/>
  <c r="B961"/>
  <c r="D933"/>
  <c r="C933"/>
  <c r="B933"/>
  <c r="D904"/>
  <c r="C904"/>
  <c r="B904"/>
  <c r="H251" i="1"/>
  <c r="H248" s="1"/>
  <c r="H247" s="1"/>
  <c r="H246" s="1"/>
  <c r="H138" s="1"/>
  <c r="H137" s="1"/>
  <c r="G251"/>
  <c r="G248" s="1"/>
  <c r="G247" s="1"/>
  <c r="I945"/>
  <c r="H945"/>
  <c r="G980"/>
  <c r="I887"/>
  <c r="H887"/>
  <c r="I895"/>
  <c r="H895"/>
  <c r="G897"/>
  <c r="I851"/>
  <c r="H851"/>
  <c r="G858"/>
  <c r="G857" s="1"/>
  <c r="G856" s="1"/>
  <c r="I691"/>
  <c r="H691"/>
  <c r="G691"/>
  <c r="I647"/>
  <c r="I646" s="1"/>
  <c r="H647"/>
  <c r="H646" s="1"/>
  <c r="G649"/>
  <c r="G637"/>
  <c r="I594"/>
  <c r="H594"/>
  <c r="G596"/>
  <c r="G595" s="1"/>
  <c r="I585"/>
  <c r="H585"/>
  <c r="G587"/>
  <c r="G586" s="1"/>
  <c r="I516"/>
  <c r="H516"/>
  <c r="G516"/>
  <c r="I413"/>
  <c r="H413"/>
  <c r="I329"/>
  <c r="H329"/>
  <c r="I364"/>
  <c r="H364"/>
  <c r="G366"/>
  <c r="G365" s="1"/>
  <c r="I347"/>
  <c r="H347"/>
  <c r="G347"/>
  <c r="G244"/>
  <c r="G243" s="1"/>
  <c r="G242" s="1"/>
  <c r="G241" s="1"/>
  <c r="G264"/>
  <c r="G263" s="1"/>
  <c r="G262" s="1"/>
  <c r="I254"/>
  <c r="H257"/>
  <c r="H254" s="1"/>
  <c r="G174"/>
  <c r="G173" s="1"/>
  <c r="G172" s="1"/>
  <c r="G151"/>
  <c r="G135"/>
  <c r="G134" s="1"/>
  <c r="G133" s="1"/>
  <c r="G132" s="1"/>
  <c r="G131" s="1"/>
  <c r="I842" l="1"/>
  <c r="H842"/>
  <c r="H721"/>
  <c r="I721"/>
  <c r="H550"/>
  <c r="I550"/>
  <c r="G707" i="47"/>
  <c r="F707"/>
  <c r="H596"/>
  <c r="H595" s="1"/>
  <c r="G596"/>
  <c r="G595" s="1"/>
  <c r="H593"/>
  <c r="H592" s="1"/>
  <c r="H591" s="1"/>
  <c r="G593"/>
  <c r="G592" s="1"/>
  <c r="G591" s="1"/>
  <c r="F593"/>
  <c r="F592" s="1"/>
  <c r="F591" s="1"/>
  <c r="F597"/>
  <c r="F596" s="1"/>
  <c r="F595" s="1"/>
  <c r="H403"/>
  <c r="H402" s="1"/>
  <c r="G403"/>
  <c r="G402" s="1"/>
  <c r="F403"/>
  <c r="F402" s="1"/>
  <c r="F398" s="1"/>
  <c r="F393"/>
  <c r="F392" s="1"/>
  <c r="H368"/>
  <c r="G368"/>
  <c r="F368"/>
  <c r="H363"/>
  <c r="H362" s="1"/>
  <c r="G363"/>
  <c r="G362" s="1"/>
  <c r="F363"/>
  <c r="F362" s="1"/>
  <c r="H125"/>
  <c r="G125"/>
  <c r="H111"/>
  <c r="G111"/>
  <c r="H61"/>
  <c r="H60" s="1"/>
  <c r="H59" s="1"/>
  <c r="G61"/>
  <c r="G60" s="1"/>
  <c r="G59" s="1"/>
  <c r="F61"/>
  <c r="F60" s="1"/>
  <c r="F59" s="1"/>
  <c r="F735"/>
  <c r="H789"/>
  <c r="G789"/>
  <c r="F789"/>
  <c r="F792"/>
  <c r="F674"/>
  <c r="F671" s="1"/>
  <c r="F670" s="1"/>
  <c r="H608"/>
  <c r="H607" s="1"/>
  <c r="H606" s="1"/>
  <c r="G608"/>
  <c r="G607" s="1"/>
  <c r="G606" s="1"/>
  <c r="F608"/>
  <c r="F607" s="1"/>
  <c r="F534"/>
  <c r="F533" s="1"/>
  <c r="H528"/>
  <c r="G528"/>
  <c r="H526"/>
  <c r="G526"/>
  <c r="F525"/>
  <c r="F523"/>
  <c r="F522" s="1"/>
  <c r="H519"/>
  <c r="G519"/>
  <c r="H517"/>
  <c r="G517"/>
  <c r="F517"/>
  <c r="F514"/>
  <c r="F513" s="1"/>
  <c r="H484"/>
  <c r="H483" s="1"/>
  <c r="G484"/>
  <c r="G483" s="1"/>
  <c r="F484"/>
  <c r="F483" s="1"/>
  <c r="H479"/>
  <c r="F481"/>
  <c r="F480" s="1"/>
  <c r="H464"/>
  <c r="G464"/>
  <c r="F464"/>
  <c r="F463" s="1"/>
  <c r="F462" s="1"/>
  <c r="F457" s="1"/>
  <c r="H437"/>
  <c r="G437"/>
  <c r="F437"/>
  <c r="H414"/>
  <c r="G414"/>
  <c r="F446"/>
  <c r="F445" s="1"/>
  <c r="H443"/>
  <c r="G443"/>
  <c r="F443"/>
  <c r="F416"/>
  <c r="F360"/>
  <c r="F214"/>
  <c r="H168"/>
  <c r="G171"/>
  <c r="G168" s="1"/>
  <c r="H122"/>
  <c r="G128"/>
  <c r="F128"/>
  <c r="H100"/>
  <c r="G100"/>
  <c r="F100"/>
  <c r="F51"/>
  <c r="G20" i="1"/>
  <c r="G23"/>
  <c r="G28"/>
  <c r="G30"/>
  <c r="G32"/>
  <c r="G39"/>
  <c r="G38" s="1"/>
  <c r="G37" s="1"/>
  <c r="G45"/>
  <c r="G44" s="1"/>
  <c r="G43" s="1"/>
  <c r="G49"/>
  <c r="G48" s="1"/>
  <c r="G47" s="1"/>
  <c r="G55"/>
  <c r="G54" s="1"/>
  <c r="G53" s="1"/>
  <c r="G52" s="1"/>
  <c r="G51" s="1"/>
  <c r="G60"/>
  <c r="G59" s="1"/>
  <c r="G58" s="1"/>
  <c r="G65"/>
  <c r="G64" s="1"/>
  <c r="G63" s="1"/>
  <c r="G69"/>
  <c r="G68" s="1"/>
  <c r="G67" s="1"/>
  <c r="G73"/>
  <c r="G72" s="1"/>
  <c r="G71" s="1"/>
  <c r="G77"/>
  <c r="G79"/>
  <c r="G83"/>
  <c r="G85"/>
  <c r="G90"/>
  <c r="G89" s="1"/>
  <c r="G88" s="1"/>
  <c r="G94"/>
  <c r="G93" s="1"/>
  <c r="G92" s="1"/>
  <c r="G98"/>
  <c r="G100"/>
  <c r="G105"/>
  <c r="G104" s="1"/>
  <c r="G103" s="1"/>
  <c r="G102" s="1"/>
  <c r="G111"/>
  <c r="G110" s="1"/>
  <c r="G109" s="1"/>
  <c r="G108" s="1"/>
  <c r="G116"/>
  <c r="G115" s="1"/>
  <c r="G114" s="1"/>
  <c r="G113" s="1"/>
  <c r="G120"/>
  <c r="G119" s="1"/>
  <c r="G118" s="1"/>
  <c r="G126"/>
  <c r="G129"/>
  <c r="G141"/>
  <c r="G140" s="1"/>
  <c r="G139" s="1"/>
  <c r="G146"/>
  <c r="G148"/>
  <c r="G153"/>
  <c r="G155"/>
  <c r="G159"/>
  <c r="G161"/>
  <c r="G166"/>
  <c r="G165" s="1"/>
  <c r="G164" s="1"/>
  <c r="G163" s="1"/>
  <c r="G179"/>
  <c r="G178" s="1"/>
  <c r="G182"/>
  <c r="G184"/>
  <c r="G193"/>
  <c r="G195"/>
  <c r="G197"/>
  <c r="G199"/>
  <c r="G201"/>
  <c r="G203"/>
  <c r="G205"/>
  <c r="G207"/>
  <c r="G209"/>
  <c r="G212"/>
  <c r="G214"/>
  <c r="G216"/>
  <c r="G218"/>
  <c r="G225"/>
  <c r="G231"/>
  <c r="G230" s="1"/>
  <c r="G235"/>
  <c r="G237"/>
  <c r="G239"/>
  <c r="G255"/>
  <c r="G260"/>
  <c r="G259" s="1"/>
  <c r="G268"/>
  <c r="G267" s="1"/>
  <c r="G266" s="1"/>
  <c r="G273"/>
  <c r="G275"/>
  <c r="G277"/>
  <c r="G279"/>
  <c r="G282"/>
  <c r="G284"/>
  <c r="G286"/>
  <c r="G288"/>
  <c r="G292"/>
  <c r="G291" s="1"/>
  <c r="G295"/>
  <c r="G294" s="1"/>
  <c r="G298"/>
  <c r="G297" s="1"/>
  <c r="G306"/>
  <c r="G305" s="1"/>
  <c r="G304" s="1"/>
  <c r="G303" s="1"/>
  <c r="G311"/>
  <c r="G310" s="1"/>
  <c r="G314"/>
  <c r="G316"/>
  <c r="G320"/>
  <c r="G319" s="1"/>
  <c r="G318" s="1"/>
  <c r="G324"/>
  <c r="G333"/>
  <c r="G332" s="1"/>
  <c r="G331" s="1"/>
  <c r="G337"/>
  <c r="G336" s="1"/>
  <c r="G335" s="1"/>
  <c r="G341"/>
  <c r="G340" s="1"/>
  <c r="G339" s="1"/>
  <c r="G343"/>
  <c r="G346"/>
  <c r="G350"/>
  <c r="G361"/>
  <c r="G360" s="1"/>
  <c r="G359" s="1"/>
  <c r="G369"/>
  <c r="G368" s="1"/>
  <c r="G372"/>
  <c r="G371" s="1"/>
  <c r="G376"/>
  <c r="G375" s="1"/>
  <c r="G379"/>
  <c r="G381"/>
  <c r="G385"/>
  <c r="G384" s="1"/>
  <c r="G388"/>
  <c r="G387" s="1"/>
  <c r="G391"/>
  <c r="G390" s="1"/>
  <c r="G396"/>
  <c r="G395" s="1"/>
  <c r="G399"/>
  <c r="G398" s="1"/>
  <c r="G407"/>
  <c r="G406" s="1"/>
  <c r="G410"/>
  <c r="G409" s="1"/>
  <c r="G417"/>
  <c r="G416" s="1"/>
  <c r="G415" s="1"/>
  <c r="G414" s="1"/>
  <c r="G422"/>
  <c r="G421" s="1"/>
  <c r="G425"/>
  <c r="G428"/>
  <c r="G431"/>
  <c r="G434"/>
  <c r="G437"/>
  <c r="G440"/>
  <c r="G443"/>
  <c r="G450"/>
  <c r="G447"/>
  <c r="G452"/>
  <c r="G455"/>
  <c r="G458"/>
  <c r="G461"/>
  <c r="G465"/>
  <c r="G464" s="1"/>
  <c r="G468"/>
  <c r="G467" s="1"/>
  <c r="G474"/>
  <c r="G477"/>
  <c r="G480"/>
  <c r="G489"/>
  <c r="G491"/>
  <c r="G494"/>
  <c r="G493" s="1"/>
  <c r="G499"/>
  <c r="G498" s="1"/>
  <c r="G505"/>
  <c r="G519"/>
  <c r="G532"/>
  <c r="G535"/>
  <c r="G540"/>
  <c r="G539" s="1"/>
  <c r="G543"/>
  <c r="G542" s="1"/>
  <c r="G547"/>
  <c r="G546" s="1"/>
  <c r="G545" s="1"/>
  <c r="G553"/>
  <c r="G552" s="1"/>
  <c r="G551" s="1"/>
  <c r="G557"/>
  <c r="G556" s="1"/>
  <c r="G555" s="1"/>
  <c r="G563"/>
  <c r="G562" s="1"/>
  <c r="G561" s="1"/>
  <c r="G568"/>
  <c r="G567" s="1"/>
  <c r="G566" s="1"/>
  <c r="G565" s="1"/>
  <c r="G573"/>
  <c r="G572" s="1"/>
  <c r="G571" s="1"/>
  <c r="G570" s="1"/>
  <c r="G578"/>
  <c r="G577" s="1"/>
  <c r="G576" s="1"/>
  <c r="G583"/>
  <c r="G582" s="1"/>
  <c r="G581" s="1"/>
  <c r="G580" s="1"/>
  <c r="G590"/>
  <c r="G606"/>
  <c r="G605" s="1"/>
  <c r="G604" s="1"/>
  <c r="G610"/>
  <c r="G612"/>
  <c r="G630"/>
  <c r="G628"/>
  <c r="G633"/>
  <c r="G635"/>
  <c r="G644"/>
  <c r="G643" s="1"/>
  <c r="G651"/>
  <c r="G656"/>
  <c r="G655" s="1"/>
  <c r="G654" s="1"/>
  <c r="G660"/>
  <c r="G662"/>
  <c r="G665"/>
  <c r="G664" s="1"/>
  <c r="G669"/>
  <c r="G673"/>
  <c r="G678"/>
  <c r="G677" s="1"/>
  <c r="G682"/>
  <c r="G681" s="1"/>
  <c r="G687"/>
  <c r="G686" s="1"/>
  <c r="G685" s="1"/>
  <c r="G695"/>
  <c r="G690" s="1"/>
  <c r="G689" s="1"/>
  <c r="G699"/>
  <c r="G698" s="1"/>
  <c r="G697" s="1"/>
  <c r="G703"/>
  <c r="G702" s="1"/>
  <c r="G701" s="1"/>
  <c r="G707"/>
  <c r="G714"/>
  <c r="G713" s="1"/>
  <c r="G717"/>
  <c r="G716" s="1"/>
  <c r="G725"/>
  <c r="G724" s="1"/>
  <c r="G723" s="1"/>
  <c r="G722" s="1"/>
  <c r="G734"/>
  <c r="G733" s="1"/>
  <c r="G737"/>
  <c r="G736" s="1"/>
  <c r="G742"/>
  <c r="G744"/>
  <c r="G746"/>
  <c r="G754"/>
  <c r="G756"/>
  <c r="G760"/>
  <c r="G759" s="1"/>
  <c r="G762"/>
  <c r="G767"/>
  <c r="G766" s="1"/>
  <c r="G765" s="1"/>
  <c r="G772"/>
  <c r="G776"/>
  <c r="G783"/>
  <c r="G785"/>
  <c r="G789"/>
  <c r="G791"/>
  <c r="G794"/>
  <c r="G793" s="1"/>
  <c r="G799"/>
  <c r="G796" s="1"/>
  <c r="G804"/>
  <c r="G806"/>
  <c r="G810"/>
  <c r="G809" s="1"/>
  <c r="G815"/>
  <c r="G817"/>
  <c r="G821"/>
  <c r="G823"/>
  <c r="G827"/>
  <c r="G826" s="1"/>
  <c r="G825" s="1"/>
  <c r="G834"/>
  <c r="G833" s="1"/>
  <c r="G837"/>
  <c r="G836" s="1"/>
  <c r="G840"/>
  <c r="G839" s="1"/>
  <c r="G845"/>
  <c r="G847"/>
  <c r="G849"/>
  <c r="G854"/>
  <c r="G853" s="1"/>
  <c r="G852" s="1"/>
  <c r="G851" s="1"/>
  <c r="G862"/>
  <c r="G861" s="1"/>
  <c r="G860" s="1"/>
  <c r="G866"/>
  <c r="G868"/>
  <c r="G874"/>
  <c r="G873" s="1"/>
  <c r="G872" s="1"/>
  <c r="G871" s="1"/>
  <c r="G870" s="1"/>
  <c r="G880"/>
  <c r="G879" s="1"/>
  <c r="G878" s="1"/>
  <c r="G877" s="1"/>
  <c r="G885"/>
  <c r="G884" s="1"/>
  <c r="G883" s="1"/>
  <c r="G882" s="1"/>
  <c r="G891"/>
  <c r="G890" s="1"/>
  <c r="G889" s="1"/>
  <c r="G899"/>
  <c r="G901"/>
  <c r="G903"/>
  <c r="G905"/>
  <c r="G908"/>
  <c r="G912"/>
  <c r="G914"/>
  <c r="G916"/>
  <c r="G918"/>
  <c r="G920"/>
  <c r="G922"/>
  <c r="G924"/>
  <c r="G928"/>
  <c r="G927" s="1"/>
  <c r="G933"/>
  <c r="G932" s="1"/>
  <c r="G937"/>
  <c r="G936" s="1"/>
  <c r="G935" s="1"/>
  <c r="G941"/>
  <c r="G943"/>
  <c r="G949"/>
  <c r="G948" s="1"/>
  <c r="G952"/>
  <c r="G951" s="1"/>
  <c r="G957"/>
  <c r="G959"/>
  <c r="G962"/>
  <c r="G961" s="1"/>
  <c r="G978"/>
  <c r="I549" l="1"/>
  <c r="I15" s="1"/>
  <c r="H549"/>
  <c r="H15" s="1"/>
  <c r="G771"/>
  <c r="G865"/>
  <c r="G864" s="1"/>
  <c r="G516" i="47"/>
  <c r="G234" i="1"/>
  <c r="G233" s="1"/>
  <c r="G181"/>
  <c r="F516" i="47"/>
  <c r="F512" s="1"/>
  <c r="G525"/>
  <c r="G521" s="1"/>
  <c r="G358"/>
  <c r="F358"/>
  <c r="G706" i="1"/>
  <c r="G705" s="1"/>
  <c r="G211"/>
  <c r="G479" i="47"/>
  <c r="H516"/>
  <c r="H512" s="1"/>
  <c r="F521"/>
  <c r="G122"/>
  <c r="H358"/>
  <c r="H525"/>
  <c r="H521" s="1"/>
  <c r="G940" i="1"/>
  <c r="G939" s="1"/>
  <c r="G192"/>
  <c r="G145"/>
  <c r="G907"/>
  <c r="G97"/>
  <c r="G96" s="1"/>
  <c r="G87" s="1"/>
  <c r="G222"/>
  <c r="G158"/>
  <c r="G157" s="1"/>
  <c r="G323"/>
  <c r="G322" s="1"/>
  <c r="G150"/>
  <c r="G814"/>
  <c r="G808" s="1"/>
  <c r="G627"/>
  <c r="G626" s="1"/>
  <c r="G622" s="1"/>
  <c r="G609"/>
  <c r="G608" s="1"/>
  <c r="G378"/>
  <c r="G374" s="1"/>
  <c r="G313"/>
  <c r="G19"/>
  <c r="G18" s="1"/>
  <c r="G896"/>
  <c r="G977"/>
  <c r="G976" s="1"/>
  <c r="G975" s="1"/>
  <c r="G974" s="1"/>
  <c r="G956"/>
  <c r="G947" s="1"/>
  <c r="G946" s="1"/>
  <c r="G820"/>
  <c r="G819" s="1"/>
  <c r="G504"/>
  <c r="G503" s="1"/>
  <c r="G488"/>
  <c r="G473"/>
  <c r="G27"/>
  <c r="G26" s="1"/>
  <c r="G25" s="1"/>
  <c r="G676"/>
  <c r="G844"/>
  <c r="G843" s="1"/>
  <c r="G842" s="1"/>
  <c r="G788"/>
  <c r="G787" s="1"/>
  <c r="G926"/>
  <c r="G876"/>
  <c r="G758"/>
  <c r="G272"/>
  <c r="G76"/>
  <c r="G75" s="1"/>
  <c r="G832"/>
  <c r="G831" s="1"/>
  <c r="G830" s="1"/>
  <c r="G748"/>
  <c r="G345"/>
  <c r="G659"/>
  <c r="G405"/>
  <c r="G404" s="1"/>
  <c r="G403" s="1"/>
  <c r="G364"/>
  <c r="G125"/>
  <c r="G124" s="1"/>
  <c r="G123" s="1"/>
  <c r="G122" s="1"/>
  <c r="G712"/>
  <c r="G711" s="1"/>
  <c r="G648"/>
  <c r="G647" s="1"/>
  <c r="G254"/>
  <c r="G668"/>
  <c r="G512"/>
  <c r="G511" s="1"/>
  <c r="G741"/>
  <c r="G732"/>
  <c r="G598"/>
  <c r="G594" s="1"/>
  <c r="G589"/>
  <c r="G585" s="1"/>
  <c r="G531"/>
  <c r="G530" s="1"/>
  <c r="G424"/>
  <c r="G420" s="1"/>
  <c r="G419" s="1"/>
  <c r="G281"/>
  <c r="G383"/>
  <c r="G290"/>
  <c r="G107"/>
  <c r="G330"/>
  <c r="G329" s="1"/>
  <c r="G684"/>
  <c r="G309"/>
  <c r="G803"/>
  <c r="G802" s="1"/>
  <c r="G394"/>
  <c r="G393" s="1"/>
  <c r="G36"/>
  <c r="G82"/>
  <c r="G81" s="1"/>
  <c r="G512" i="47"/>
  <c r="F479"/>
  <c r="F359"/>
  <c r="G770" i="1"/>
  <c r="G769" s="1"/>
  <c r="G782"/>
  <c r="G781" s="1"/>
  <c r="D876" i="50"/>
  <c r="C876"/>
  <c r="B876"/>
  <c r="D849"/>
  <c r="C849"/>
  <c r="B849"/>
  <c r="D823"/>
  <c r="C823"/>
  <c r="B823"/>
  <c r="G35" i="1" l="1"/>
  <c r="G17"/>
  <c r="G16" s="1"/>
  <c r="G253"/>
  <c r="G246" s="1"/>
  <c r="G658"/>
  <c r="G308"/>
  <c r="G472"/>
  <c r="G471" s="1"/>
  <c r="G895"/>
  <c r="G888" s="1"/>
  <c r="G887" s="1"/>
  <c r="G502"/>
  <c r="G144"/>
  <c r="G143" s="1"/>
  <c r="G62"/>
  <c r="G57" s="1"/>
  <c r="G363"/>
  <c r="G358" s="1"/>
  <c r="G550"/>
  <c r="G675"/>
  <c r="G945"/>
  <c r="G801"/>
  <c r="G271"/>
  <c r="G270" s="1"/>
  <c r="G740"/>
  <c r="G731" s="1"/>
  <c r="G177"/>
  <c r="G176" s="1"/>
  <c r="D794" i="50"/>
  <c r="C794"/>
  <c r="B794"/>
  <c r="D766"/>
  <c r="C766"/>
  <c r="B766"/>
  <c r="D739"/>
  <c r="C739"/>
  <c r="B739"/>
  <c r="G413" i="1" l="1"/>
  <c r="G412" s="1"/>
  <c r="G302"/>
  <c r="G138"/>
  <c r="G34"/>
  <c r="G646"/>
  <c r="G328"/>
  <c r="G721"/>
  <c r="H983"/>
  <c r="I983"/>
  <c r="H734" i="47"/>
  <c r="H730" s="1"/>
  <c r="G734"/>
  <c r="F734"/>
  <c r="F796"/>
  <c r="F795" s="1"/>
  <c r="F784"/>
  <c r="F780"/>
  <c r="H763"/>
  <c r="G763"/>
  <c r="G745" s="1"/>
  <c r="F758"/>
  <c r="F753" s="1"/>
  <c r="F751"/>
  <c r="F728"/>
  <c r="G702"/>
  <c r="G701" s="1"/>
  <c r="F716"/>
  <c r="F714"/>
  <c r="F712"/>
  <c r="F705"/>
  <c r="F703"/>
  <c r="F692"/>
  <c r="F694"/>
  <c r="H676"/>
  <c r="G676"/>
  <c r="F683"/>
  <c r="F682" s="1"/>
  <c r="F688"/>
  <c r="F685" s="1"/>
  <c r="F680"/>
  <c r="F678"/>
  <c r="F655"/>
  <c r="F652" s="1"/>
  <c r="F658"/>
  <c r="F657" s="1"/>
  <c r="F645"/>
  <c r="F644" s="1"/>
  <c r="F641"/>
  <c r="F639"/>
  <c r="H618"/>
  <c r="G618"/>
  <c r="F633"/>
  <c r="F628" s="1"/>
  <c r="F620"/>
  <c r="F612"/>
  <c r="F611" s="1"/>
  <c r="F606" s="1"/>
  <c r="F603"/>
  <c r="F601"/>
  <c r="F600" s="1"/>
  <c r="F578"/>
  <c r="F589"/>
  <c r="F588" s="1"/>
  <c r="F586"/>
  <c r="F585" s="1"/>
  <c r="F581"/>
  <c r="F574"/>
  <c r="F568"/>
  <c r="F567" s="1"/>
  <c r="F563"/>
  <c r="F565"/>
  <c r="H561"/>
  <c r="H557" s="1"/>
  <c r="H545" s="1"/>
  <c r="G561"/>
  <c r="G557" s="1"/>
  <c r="G545" s="1"/>
  <c r="F555"/>
  <c r="F553"/>
  <c r="F549"/>
  <c r="F547"/>
  <c r="F546" s="1"/>
  <c r="H532"/>
  <c r="G543"/>
  <c r="G540" s="1"/>
  <c r="G532" s="1"/>
  <c r="F543"/>
  <c r="F541"/>
  <c r="F537"/>
  <c r="F536" s="1"/>
  <c r="F506"/>
  <c r="F505" s="1"/>
  <c r="F510"/>
  <c r="F509" s="1"/>
  <c r="H497"/>
  <c r="G497"/>
  <c r="F499"/>
  <c r="F498" s="1"/>
  <c r="F497" s="1"/>
  <c r="F486" s="1"/>
  <c r="H407"/>
  <c r="G407"/>
  <c r="F450"/>
  <c r="F441"/>
  <c r="F424"/>
  <c r="H427"/>
  <c r="G427"/>
  <c r="F427"/>
  <c r="F418"/>
  <c r="F410"/>
  <c r="F409" s="1"/>
  <c r="F408" s="1"/>
  <c r="H357"/>
  <c r="G357"/>
  <c r="F387"/>
  <c r="F386" s="1"/>
  <c r="F385" s="1"/>
  <c r="F355"/>
  <c r="F354" s="1"/>
  <c r="F353" s="1"/>
  <c r="H335"/>
  <c r="G335"/>
  <c r="F351"/>
  <c r="F350" s="1"/>
  <c r="F345"/>
  <c r="F344" s="1"/>
  <c r="F333"/>
  <c r="F332" s="1"/>
  <c r="F326" s="1"/>
  <c r="F323"/>
  <c r="F322" s="1"/>
  <c r="F320"/>
  <c r="F317" s="1"/>
  <c r="F315"/>
  <c r="F314" s="1"/>
  <c r="H308"/>
  <c r="G308"/>
  <c r="F308"/>
  <c r="H337"/>
  <c r="G337"/>
  <c r="F337"/>
  <c r="F336" s="1"/>
  <c r="H323"/>
  <c r="G323"/>
  <c r="H311"/>
  <c r="G311"/>
  <c r="F311"/>
  <c r="H305"/>
  <c r="G305"/>
  <c r="F305"/>
  <c r="H300"/>
  <c r="G300"/>
  <c r="F300"/>
  <c r="H293"/>
  <c r="G293"/>
  <c r="F293"/>
  <c r="H290"/>
  <c r="G290"/>
  <c r="F290"/>
  <c r="H287"/>
  <c r="G287"/>
  <c r="F287"/>
  <c r="H284"/>
  <c r="G284"/>
  <c r="F284"/>
  <c r="F278"/>
  <c r="F225"/>
  <c r="F253"/>
  <c r="F252" s="1"/>
  <c r="G137" i="1" l="1"/>
  <c r="G549"/>
  <c r="G730" i="47"/>
  <c r="F426"/>
  <c r="F415"/>
  <c r="F618"/>
  <c r="F638"/>
  <c r="F637" s="1"/>
  <c r="F725"/>
  <c r="F643"/>
  <c r="F691"/>
  <c r="F690" s="1"/>
  <c r="F711"/>
  <c r="F677"/>
  <c r="F676" s="1"/>
  <c r="F702"/>
  <c r="F599"/>
  <c r="F580"/>
  <c r="F277"/>
  <c r="F540"/>
  <c r="F532" s="1"/>
  <c r="H531"/>
  <c r="F265"/>
  <c r="G277"/>
  <c r="G261" s="1"/>
  <c r="G223" s="1"/>
  <c r="H277"/>
  <c r="H261" s="1"/>
  <c r="H223" s="1"/>
  <c r="G531"/>
  <c r="F557"/>
  <c r="F335"/>
  <c r="F250"/>
  <c r="F248"/>
  <c r="F232"/>
  <c r="F218"/>
  <c r="F213" s="1"/>
  <c r="F208"/>
  <c r="F207" s="1"/>
  <c r="F195" s="1"/>
  <c r="H176"/>
  <c r="G176"/>
  <c r="F191"/>
  <c r="F189"/>
  <c r="G15" i="1" l="1"/>
  <c r="G983" s="1"/>
  <c r="F701" i="47"/>
  <c r="F414"/>
  <c r="F407" s="1"/>
  <c r="F545"/>
  <c r="F186"/>
  <c r="F572"/>
  <c r="F212"/>
  <c r="F261"/>
  <c r="F247"/>
  <c r="F178"/>
  <c r="F177" s="1"/>
  <c r="F174"/>
  <c r="F173" s="1"/>
  <c r="F169"/>
  <c r="F168" s="1"/>
  <c r="F152"/>
  <c r="H107"/>
  <c r="H86" s="1"/>
  <c r="G107"/>
  <c r="G86" s="1"/>
  <c r="F148"/>
  <c r="F146"/>
  <c r="F135"/>
  <c r="F130"/>
  <c r="F132"/>
  <c r="F114"/>
  <c r="F112"/>
  <c r="F94"/>
  <c r="F91" s="1"/>
  <c r="F87" s="1"/>
  <c r="F80"/>
  <c r="F79" s="1"/>
  <c r="F77"/>
  <c r="F75"/>
  <c r="F71"/>
  <c r="F69"/>
  <c r="F50"/>
  <c r="F44"/>
  <c r="F43" s="1"/>
  <c r="F34"/>
  <c r="F32"/>
  <c r="F763"/>
  <c r="D682" i="50"/>
  <c r="C682"/>
  <c r="B682"/>
  <c r="D654"/>
  <c r="C654"/>
  <c r="B654"/>
  <c r="D626"/>
  <c r="C626"/>
  <c r="B626"/>
  <c r="D598"/>
  <c r="C598"/>
  <c r="B598"/>
  <c r="D711"/>
  <c r="C711"/>
  <c r="B711"/>
  <c r="D569"/>
  <c r="C569"/>
  <c r="B569"/>
  <c r="D541"/>
  <c r="C541"/>
  <c r="B541"/>
  <c r="D513"/>
  <c r="C513"/>
  <c r="B513"/>
  <c r="D485"/>
  <c r="C485"/>
  <c r="B485"/>
  <c r="F145" i="47" l="1"/>
  <c r="F745"/>
  <c r="F730" s="1"/>
  <c r="F122"/>
  <c r="F531"/>
  <c r="F176"/>
  <c r="F74"/>
  <c r="F73" s="1"/>
  <c r="F111"/>
  <c r="F68"/>
  <c r="F67" s="1"/>
  <c r="F224"/>
  <c r="F223" s="1"/>
  <c r="F42"/>
  <c r="F167"/>
  <c r="F31"/>
  <c r="F30" s="1"/>
  <c r="F29" s="1"/>
  <c r="F17" s="1"/>
  <c r="D457" i="50"/>
  <c r="C457"/>
  <c r="B457"/>
  <c r="D429"/>
  <c r="C429"/>
  <c r="B429"/>
  <c r="D402"/>
  <c r="C402"/>
  <c r="B402"/>
  <c r="D373"/>
  <c r="C373"/>
  <c r="B373"/>
  <c r="D345"/>
  <c r="C345"/>
  <c r="B345"/>
  <c r="D317"/>
  <c r="C317"/>
  <c r="B317"/>
  <c r="D289"/>
  <c r="C289"/>
  <c r="B289"/>
  <c r="D261"/>
  <c r="C261"/>
  <c r="B261"/>
  <c r="F107" i="47" l="1"/>
  <c r="F86" s="1"/>
  <c r="F54"/>
  <c r="F40" i="52" l="1"/>
  <c r="E40"/>
  <c r="D40"/>
  <c r="D42"/>
  <c r="E42"/>
  <c r="F42"/>
  <c r="F57" l="1"/>
  <c r="E57"/>
  <c r="D57"/>
  <c r="F60" l="1"/>
  <c r="E60"/>
  <c r="D60"/>
  <c r="F52"/>
  <c r="E52"/>
  <c r="D52"/>
  <c r="F49"/>
  <c r="E49"/>
  <c r="D49"/>
  <c r="F35"/>
  <c r="E35"/>
  <c r="D35"/>
  <c r="F29"/>
  <c r="E29"/>
  <c r="D29"/>
  <c r="F25"/>
  <c r="E25"/>
  <c r="D25"/>
  <c r="F23"/>
  <c r="E23"/>
  <c r="D23"/>
  <c r="F14"/>
  <c r="E14"/>
  <c r="D14"/>
  <c r="F63" l="1"/>
  <c r="F65" s="1"/>
  <c r="D63"/>
  <c r="D65" s="1"/>
  <c r="E63"/>
  <c r="E65" s="1"/>
  <c r="D214" i="50" l="1"/>
  <c r="C214"/>
  <c r="B214"/>
  <c r="D237" l="1"/>
  <c r="C237"/>
  <c r="B237"/>
  <c r="C106" l="1"/>
  <c r="B106"/>
  <c r="D186" l="1"/>
  <c r="C186"/>
  <c r="B186"/>
  <c r="D158"/>
  <c r="C158"/>
  <c r="B158"/>
  <c r="D132"/>
  <c r="C132"/>
  <c r="B132"/>
  <c r="H17" i="47" l="1"/>
  <c r="G17"/>
  <c r="H41" l="1"/>
  <c r="G41"/>
  <c r="B80" i="50"/>
  <c r="D106"/>
  <c r="D80"/>
  <c r="C80"/>
  <c r="D52"/>
  <c r="C52"/>
  <c r="D28"/>
  <c r="C28"/>
  <c r="B52"/>
  <c r="B28"/>
  <c r="H16" i="47" l="1"/>
  <c r="H15" s="1"/>
  <c r="G16"/>
  <c r="G15" s="1"/>
  <c r="H804" l="1"/>
  <c r="H806" s="1"/>
  <c r="G804"/>
  <c r="G806" l="1"/>
  <c r="F357"/>
  <c r="F41" s="1"/>
  <c r="F16" s="1"/>
  <c r="F15" s="1"/>
  <c r="F804" s="1"/>
  <c r="F806" s="1"/>
</calcChain>
</file>

<file path=xl/sharedStrings.xml><?xml version="1.0" encoding="utf-8"?>
<sst xmlns="http://schemas.openxmlformats.org/spreadsheetml/2006/main" count="8683" uniqueCount="992">
  <si>
    <t>Организация питания детей в пришкольных лагерях</t>
  </si>
  <si>
    <t>Организация и проведение мероприятий с детьми и молодежью</t>
  </si>
  <si>
    <t>Глава муниципального образования</t>
  </si>
  <si>
    <t>Благоустройство</t>
  </si>
  <si>
    <t>600</t>
  </si>
  <si>
    <t>Подпрограмма "Содержание автомобильных дорог общего пользования местного значения в границах населенных пунктов поселений"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</si>
  <si>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</si>
  <si>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</si>
  <si>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Общеобразовательные организации для обучающихся с ограниченными возможностями здоровья</t>
  </si>
  <si>
    <t>Ишалинское</t>
  </si>
  <si>
    <t>Камышевское</t>
  </si>
  <si>
    <t>Кузнецкое</t>
  </si>
  <si>
    <t>Кулуевское</t>
  </si>
  <si>
    <t>Норкинское</t>
  </si>
  <si>
    <t>Субсидии бюджетным и автономным учреждениям на иные цели</t>
  </si>
  <si>
    <t>группа вида расхода</t>
  </si>
  <si>
    <t>группа вида расходов</t>
  </si>
  <si>
    <t>ВСЕГО</t>
  </si>
  <si>
    <t>Иные межбюджетные трансферты</t>
  </si>
  <si>
    <t>Другие вопросы в области национальной экономики</t>
  </si>
  <si>
    <t>Таблица 1</t>
  </si>
  <si>
    <t>Подпрограмма "Капитальный ремонт и ремонт автомобильных дорог общего пользования местного значения в границах населенных пунктов поселений"</t>
  </si>
  <si>
    <t>Организация ритуальных услуг и содержание мест захоронения</t>
  </si>
  <si>
    <t>Физическая культура и спорт</t>
  </si>
  <si>
    <t>Охрана семьи и детства</t>
  </si>
  <si>
    <t xml:space="preserve">к решению "О бюджете Аргаяшского  </t>
  </si>
  <si>
    <t xml:space="preserve">ИТОГО </t>
  </si>
  <si>
    <t>Подпрограмма "Обеспечение сбалансированности бюджета"</t>
  </si>
  <si>
    <t>Профессиональная подготовка, переподготовка и повышение квалификации</t>
  </si>
  <si>
    <t>Таблица 2</t>
  </si>
  <si>
    <t>Руководитель контрольно-счетной палаты муниципального образования и его заместители</t>
  </si>
  <si>
    <t>Таблица 4</t>
  </si>
  <si>
    <t>Функционирование высшего должностного лица субъекта Российской Федерации и муниципального образования</t>
  </si>
  <si>
    <t>14</t>
  </si>
  <si>
    <t>Учреждения культуры</t>
  </si>
  <si>
    <t>Учреждения физкультуры и спорта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</si>
  <si>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</si>
  <si>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</si>
  <si>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300</t>
  </si>
  <si>
    <t>Дорожное хозяйств (дорожные фонды)</t>
  </si>
  <si>
    <t>100</t>
  </si>
  <si>
    <t>Аргаяшское</t>
  </si>
  <si>
    <t>Акбашевское</t>
  </si>
  <si>
    <t>Аязгуловское</t>
  </si>
  <si>
    <t>Байрамгуловское</t>
  </si>
  <si>
    <t>Дербишевское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</si>
  <si>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</si>
  <si>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Расходы общегосударственного характера</t>
  </si>
  <si>
    <t>Непрограммные направления деятельности</t>
  </si>
  <si>
    <t xml:space="preserve">Культура, кинематография </t>
  </si>
  <si>
    <t>Осуществление первичного воинского учета на территориях, где отсутствуют военные комиссариаты</t>
  </si>
  <si>
    <t>Выполнение других обязательств органов местного самоуправления</t>
  </si>
  <si>
    <t>Наименование сельского поселения</t>
  </si>
  <si>
    <t>ведомство</t>
  </si>
  <si>
    <t>Судебная система</t>
  </si>
  <si>
    <t>Подпрограмма "Организация бюджетного процесса в Аргаяшском муниципальном районе"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</si>
  <si>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</si>
  <si>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</si>
  <si>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13</t>
  </si>
  <si>
    <t>Председатель представительного органа муниципального образования</t>
  </si>
  <si>
    <t>Предоставление гражданам субсидий на оплату жилого помещения и коммунальных услуг</t>
  </si>
  <si>
    <t>Капитальный ремонт и ремонт автомобильных дорог общего пользования местного значения в границах населенных пунктов поселений</t>
  </si>
  <si>
    <t>Финансовое обеспечение выполнения функций контрольно-счетными органами муниципальных образований</t>
  </si>
  <si>
    <t>Муниципальная программа "Развитие информационного общества в Аргаяшском муниципальном районе до 2030 года"</t>
  </si>
  <si>
    <t>Обеспечение функционирования и развития информационно-коммуникационной инфраструктуры</t>
  </si>
  <si>
    <t>Комплектование книжных фондов муниципальных общедоступных библиотек</t>
  </si>
  <si>
    <t>Премии Главы Аргаяшского муниципального района</t>
  </si>
  <si>
    <t>подраздел</t>
  </si>
  <si>
    <t>целевая статья</t>
  </si>
  <si>
    <t>Реализация иных муниципальных функций в области социальной политики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</si>
  <si>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</si>
  <si>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>Муниципальная программа "Формирование современной городской среды Аргаяшского муниципального района"</t>
  </si>
  <si>
    <t>Капитальные вложения в объекты муниципальной собственности</t>
  </si>
  <si>
    <t>Информационное освещение деятельности органов муниципальной власти Аргаяшского муниципального района в средствах массовой информации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</si>
  <si>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</si>
  <si>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</si>
  <si>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</si>
  <si>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</si>
  <si>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12</t>
  </si>
  <si>
    <t>Сельское хозяйство и рыболовство</t>
  </si>
  <si>
    <t>08</t>
  </si>
  <si>
    <t>11</t>
  </si>
  <si>
    <t>Жилищно-коммунальное хозяйство</t>
  </si>
  <si>
    <t>Образование</t>
  </si>
  <si>
    <t>Общее образование</t>
  </si>
  <si>
    <t>Молодежная политика и оздоровление детей</t>
  </si>
  <si>
    <t>Социальная политика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</si>
  <si>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</si>
  <si>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</si>
  <si>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</si>
  <si>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</si>
  <si>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200</t>
  </si>
  <si>
    <t>Реализация полномочий Российской Федерации на оплату жилищно-коммунальных услуг отдельным категориям граждан</t>
  </si>
  <si>
    <t xml:space="preserve">Государственные программы Челябинской области </t>
  </si>
  <si>
    <t>Подпрограмма "Содержание автомобильных дорог общего пользования местного значения вне границ населенных пунктов"</t>
  </si>
  <si>
    <t>Капитальный ремонт, ремонт и содержание автомобильных дорог общего пользования местного значения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</si>
  <si>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</si>
  <si>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Общеэномические вопросы</t>
  </si>
  <si>
    <t>Другие вопросы в области жилищно-коммунального хозяйства</t>
  </si>
  <si>
    <t>Культура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</si>
  <si>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</si>
  <si>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 бюджетной обеспеченности  субъектов Российской Федерации и муниципальных образований</t>
  </si>
  <si>
    <t>Дополнительное образование</t>
  </si>
  <si>
    <t>Капитальные вложения в объекты образования</t>
  </si>
  <si>
    <t>Капитальные вложения в объекты государственной (муниципальной) собственности</t>
  </si>
  <si>
    <t>Общегосударственные вопросы</t>
  </si>
  <si>
    <t>01</t>
  </si>
  <si>
    <t>02</t>
  </si>
  <si>
    <t>03</t>
  </si>
  <si>
    <t>00</t>
  </si>
  <si>
    <t>04</t>
  </si>
  <si>
    <t>05</t>
  </si>
  <si>
    <t>06</t>
  </si>
  <si>
    <t>07</t>
  </si>
  <si>
    <t>Резервные фонды</t>
  </si>
  <si>
    <t>Другие общегосударственные вопросы</t>
  </si>
  <si>
    <t>Худайбердинское</t>
  </si>
  <si>
    <t>Яраткуловское</t>
  </si>
  <si>
    <t>Итого по району</t>
  </si>
  <si>
    <t>Коммунальное хозяйство</t>
  </si>
  <si>
    <t>Другие вопросы в области культуры, кинематографии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</si>
  <si>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</si>
  <si>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Массовый спорт</t>
  </si>
  <si>
    <t>532</t>
  </si>
  <si>
    <t>534</t>
  </si>
  <si>
    <t>536</t>
  </si>
  <si>
    <t>538</t>
  </si>
  <si>
    <t>Иные расходы на реализацию отраслевых мероприятий</t>
  </si>
  <si>
    <t>Дотации местным бюджетам</t>
  </si>
  <si>
    <t>Выполнение публичных обязательств перед физическим лицом, подлежащих исполнению в денежной форме</t>
  </si>
  <si>
    <t>Премии Собрания депутатов Аргаяшского муниципального района</t>
  </si>
  <si>
    <t>Национальная оборона</t>
  </si>
  <si>
    <t>Резервные фонды органов местных администраций</t>
  </si>
  <si>
    <t>Другие вопросы в области образования</t>
  </si>
  <si>
    <t>Развитие муниципальных систем оповещения и информирования населения о чрезвычайных ситуациях</t>
  </si>
  <si>
    <t>Выполнение налоговых обязательств</t>
  </si>
  <si>
    <t>500</t>
  </si>
  <si>
    <t>Таблица 3</t>
  </si>
  <si>
    <t>529</t>
  </si>
  <si>
    <t>530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</si>
  <si>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</si>
  <si>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</si>
  <si>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Всего</t>
  </si>
  <si>
    <t>Итого по программам</t>
  </si>
  <si>
    <t>Мобилизационная и вневойсковая подготовка</t>
  </si>
  <si>
    <t>Органы юстиции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</si>
  <si>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</si>
  <si>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Оказание финансовой поддержки социально ориентированным некоммерческим организациям, осуществляющим деятельность по социальной поддержке и защите граждан</t>
  </si>
  <si>
    <t>Оказание материальной помощи гражданам, оказавшимся в трудной жизненной ситуации</t>
  </si>
  <si>
    <t>Дошкольные образовательные организации</t>
  </si>
  <si>
    <t>Финансовое обеспечение муниципального задания на оказание муниципальных услуг (выполнение работ)</t>
  </si>
  <si>
    <t>Финансовое управление Аргаяшского муниципального района</t>
  </si>
  <si>
    <t>(тыс.рублей)</t>
  </si>
  <si>
    <t>Наименование</t>
  </si>
  <si>
    <t>раздел</t>
  </si>
  <si>
    <t>приложение 1</t>
  </si>
  <si>
    <t>Предоставление субсидий бюджетным, автономным учреждениям и иным некоммерческим организациям</t>
  </si>
  <si>
    <t>400</t>
  </si>
  <si>
    <t>531</t>
  </si>
  <si>
    <t>Жилищное хозяйство</t>
  </si>
  <si>
    <t>Иные бюджетные ассигнования</t>
  </si>
  <si>
    <t>800</t>
  </si>
  <si>
    <t>Подпрограмма "Повышение безопасности дорожного движения в Аргаяшском муниципальном районе"</t>
  </si>
  <si>
    <t>Обеспечение деятельности подведомственных казенных учреждений</t>
  </si>
  <si>
    <t>Муниципальные программы Аргаяшского муниципального района</t>
  </si>
  <si>
    <t>Закупка товаров, работ и услуг для обеспечения государственных (муниципальных) нужд</t>
  </si>
  <si>
    <t>Организация подвоза учащихся</t>
  </si>
  <si>
    <t>533</t>
  </si>
  <si>
    <t>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</t>
  </si>
  <si>
    <t>Прочие межбюджетные трансферты общего характера</t>
  </si>
  <si>
    <t>Субсидии юридическим лицам (за исключением субсидий районным учреждениям), индивидуальным предпринимателям, физическим лицам</t>
  </si>
  <si>
    <t>Дошкольное образование</t>
  </si>
  <si>
    <t>Мероприятия в области социальной политики</t>
  </si>
  <si>
    <t>Подпрограмма "Организация досуга и обеспечение жителей района услугами учреждений культуры в Аргаяшском муниципальном районе"</t>
  </si>
  <si>
    <t>Модернизация, реконструкция, капитальный ремонт и ремонт систем водоснабжения, водоотведения, систем электроснабжения, теплоснабжения</t>
  </si>
  <si>
    <t>Экологические мероприятия</t>
  </si>
  <si>
    <t>Мероприятия в сфере физической культуры и спорта</t>
  </si>
  <si>
    <t>2023 год</t>
  </si>
  <si>
    <t>Таблица 5</t>
  </si>
  <si>
    <t>Таблица 6</t>
  </si>
  <si>
    <t>Таблица 7</t>
  </si>
  <si>
    <t>Организационно-методический центр, централизованная бухгалтерия, группа хозяйственного обслуживания</t>
  </si>
  <si>
    <t>Организация отдыха детей в летнее время</t>
  </si>
  <si>
    <t>Таблица 8</t>
  </si>
  <si>
    <t>2024 год</t>
  </si>
  <si>
    <t>Подпрограмма "Организация приема и обеспечение сохранности принятых на государственное хранение в государственный и муниципальные архивы Челябинской области архивных документов"</t>
  </si>
  <si>
    <t>1210412010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</si>
  <si>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</si>
  <si>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</si>
  <si>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</si>
  <si>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>Реализация переданных государственных полномочий по социальному обслуживанию граждан</t>
  </si>
  <si>
    <t>4630251180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</si>
  <si>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</si>
  <si>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5120300000</t>
  </si>
  <si>
    <t>5130300000</t>
  </si>
  <si>
    <t>5130343153</t>
  </si>
  <si>
    <t>5140300000</t>
  </si>
  <si>
    <t>5140343154</t>
  </si>
  <si>
    <t>5150300000</t>
  </si>
  <si>
    <t>5150343155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</si>
  <si>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</si>
  <si>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</si>
  <si>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Мероприятия по социальной поддержке детей-инвалидов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</si>
  <si>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</si>
  <si>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>Проведение мероприятий для детей и молодежи</t>
  </si>
  <si>
    <t>5321003090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</si>
  <si>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</si>
  <si>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Общеобразовательные организации</t>
  </si>
  <si>
    <t>5321042230</t>
  </si>
  <si>
    <t>5321053035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</si>
  <si>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</si>
  <si>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</si>
  <si>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</si>
  <si>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</si>
  <si>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Организации дополнительного образования</t>
  </si>
  <si>
    <t>Детский оздоровительно-образовательный лагерь</t>
  </si>
  <si>
    <t>Организация отдыха детей в каникулярное время</t>
  </si>
  <si>
    <t>Финансовое обеспечение выполнения функций муниципальными органами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</si>
  <si>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</si>
  <si>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Мероприятия по безопасности образовательных учреждений</t>
  </si>
  <si>
    <t>Проведение ремонтных работ по замене оконных блоков в муниципальных общеобразовательных организациях</t>
  </si>
  <si>
    <t>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Аргаяшском муниципальном районе</t>
  </si>
  <si>
    <t>Библиотеки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</si>
  <si>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</si>
  <si>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56207S004М</t>
  </si>
  <si>
    <t>Мероприятия в области сельскохозяйственного производства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</si>
  <si>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</si>
  <si>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Мероприятия по противодействию коррупции</t>
  </si>
  <si>
    <t>Реализация переданных государственных полномочий в области охраны труда</t>
  </si>
  <si>
    <t>6100741330</t>
  </si>
  <si>
    <t>6200741370</t>
  </si>
  <si>
    <t>Финансовое обеспечение функционирования системы обеспечения вызова экстренных оперативных служб по единому номеру «112»</t>
  </si>
  <si>
    <t>Мероприятия по предупреждению и ликвидации последствий чрезвычайных ситуаций</t>
  </si>
  <si>
    <t>Муниципальная программа "Выполнение функций по управлению, владению,пользованию и распоряжению муниципальной собственностью в Аргаяшском муниципальном районе"</t>
  </si>
  <si>
    <t>Муниципальная программа " Содействие развитию малого и среднего предпринимательства в Аргаяшском муниципальном районе"</t>
  </si>
  <si>
    <t>7000000000</t>
  </si>
  <si>
    <t>7000700000</t>
  </si>
  <si>
    <t>Проведение работ по описанию местоположения границ населенных пунктов Челябинской области</t>
  </si>
  <si>
    <t>70007S9320</t>
  </si>
  <si>
    <t>Муниципальная программа "Разработка градостроительной документации территориального планирования и градостроительного зонирования Аргаяшского муниципального района"</t>
  </si>
  <si>
    <t>7200000000</t>
  </si>
  <si>
    <t>7200700000</t>
  </si>
  <si>
    <t>740P200000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</si>
  <si>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</t>
  </si>
  <si>
    <t>740P252322</t>
  </si>
  <si>
    <t>Муниципальная программа "Развитие транспортной доступности в Аргаяшском муниципальном районе"</t>
  </si>
  <si>
    <t>7600000000</t>
  </si>
  <si>
    <t>7600700000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</si>
  <si>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а также иных полномочий органов местного самоуправления в соответствии с жилищным законодательством</t>
  </si>
  <si>
    <t>Организация в границах поселения электро-, тепло-, газо-, и водоснабжения населения, водоотведение,снабжения населения топливом в пределах полномочий, установленных законодательством Российской Федерации</t>
  </si>
  <si>
    <t>Организация деятельности по накоплению и транспортированию твердых коммунальных отходова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</si>
  <si>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</si>
  <si>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Организация работы комиссий по делам несовершеннолетних и защите их прав</t>
  </si>
  <si>
    <t>Обеспечение первичных мер пожарной безопасности в части создания условий для организации добровольной пожарной охраны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</si>
  <si>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</si>
  <si>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обслуживание казны муниципального района</t>
  </si>
  <si>
    <t>Мероприятия по социальной поддержке малообеспеченных семей</t>
  </si>
  <si>
    <t>Реализация инициативных проектов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</si>
  <si>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</si>
  <si>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</si>
  <si>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</si>
  <si>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Организация профильных смен для детей, состоящих на профилактическом учете</t>
  </si>
  <si>
    <t>Укрепление материально-технической базы и оснащение оборудованием детских школ искусств</t>
  </si>
  <si>
    <t>5351000000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</si>
  <si>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</si>
  <si>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5351003070</t>
  </si>
  <si>
    <t>70007S9330</t>
  </si>
  <si>
    <t>Приложение 2</t>
  </si>
  <si>
    <t>Приложение  3</t>
  </si>
  <si>
    <t>Приложение  4</t>
  </si>
  <si>
    <t>приложение 15</t>
  </si>
  <si>
    <t>53210L3040</t>
  </si>
  <si>
    <t>9900000000</t>
  </si>
  <si>
    <t>9900400000</t>
  </si>
  <si>
    <t>9900420401</t>
  </si>
  <si>
    <t>9900421100</t>
  </si>
  <si>
    <t>9900409200</t>
  </si>
  <si>
    <t>9900409208</t>
  </si>
  <si>
    <t>9900409209</t>
  </si>
  <si>
    <t>9900424706</t>
  </si>
  <si>
    <t>5900000000</t>
  </si>
  <si>
    <t>5910000000</t>
  </si>
  <si>
    <t>5910400000</t>
  </si>
  <si>
    <t>5910420401</t>
  </si>
  <si>
    <t>5920000000</t>
  </si>
  <si>
    <t>5920400000</t>
  </si>
  <si>
    <t>5920420401</t>
  </si>
  <si>
    <t>9900407005</t>
  </si>
  <si>
    <t>9900700000</t>
  </si>
  <si>
    <t>4600000000</t>
  </si>
  <si>
    <t>4630000000</t>
  </si>
  <si>
    <t>4630200000</t>
  </si>
  <si>
    <t>9900405250</t>
  </si>
  <si>
    <t>5100000000</t>
  </si>
  <si>
    <t>5110000000</t>
  </si>
  <si>
    <t>5110300000</t>
  </si>
  <si>
    <t>5110343151</t>
  </si>
  <si>
    <t>5120000000</t>
  </si>
  <si>
    <t>5130000000</t>
  </si>
  <si>
    <t>5140000000</t>
  </si>
  <si>
    <t>5150000000</t>
  </si>
  <si>
    <t>51507S6050</t>
  </si>
  <si>
    <t>9900300000</t>
  </si>
  <si>
    <t>9900343501</t>
  </si>
  <si>
    <t>9900343511</t>
  </si>
  <si>
    <t>9900346002</t>
  </si>
  <si>
    <t>9900346004</t>
  </si>
  <si>
    <t>9900600000</t>
  </si>
  <si>
    <t>9900605550</t>
  </si>
  <si>
    <t>5930000000</t>
  </si>
  <si>
    <t>5931200000</t>
  </si>
  <si>
    <t>5930100000</t>
  </si>
  <si>
    <t>5930171680</t>
  </si>
  <si>
    <t>9900420402</t>
  </si>
  <si>
    <t>9900422500</t>
  </si>
  <si>
    <t>5000000000</t>
  </si>
  <si>
    <t>5300000000</t>
  </si>
  <si>
    <t>5310000000</t>
  </si>
  <si>
    <t>5311000000</t>
  </si>
  <si>
    <t>5311004010</t>
  </si>
  <si>
    <t>5311042030</t>
  </si>
  <si>
    <t>5360000000</t>
  </si>
  <si>
    <t>5362000000</t>
  </si>
  <si>
    <t>5362042607</t>
  </si>
  <si>
    <t>5320000000</t>
  </si>
  <si>
    <t>5320700000</t>
  </si>
  <si>
    <t>5320742601</t>
  </si>
  <si>
    <t>5320742603</t>
  </si>
  <si>
    <t>5320742604</t>
  </si>
  <si>
    <t>5321000000</t>
  </si>
  <si>
    <t>5321003120</t>
  </si>
  <si>
    <t>5321042130</t>
  </si>
  <si>
    <t>53210S3030</t>
  </si>
  <si>
    <t>53210S3300</t>
  </si>
  <si>
    <t>53620S3330</t>
  </si>
  <si>
    <t>5330000000</t>
  </si>
  <si>
    <t>5331000000</t>
  </si>
  <si>
    <t>5331042330</t>
  </si>
  <si>
    <t>5340000000</t>
  </si>
  <si>
    <t>5341000000</t>
  </si>
  <si>
    <t>5341042430</t>
  </si>
  <si>
    <t>5341042611</t>
  </si>
  <si>
    <t>53410S3010</t>
  </si>
  <si>
    <t>5342000000</t>
  </si>
  <si>
    <t>5342042430</t>
  </si>
  <si>
    <t>5342042606</t>
  </si>
  <si>
    <t>53420S3010</t>
  </si>
  <si>
    <t>6400000000</t>
  </si>
  <si>
    <t>5350000000</t>
  </si>
  <si>
    <t>5350600000</t>
  </si>
  <si>
    <t>5350603020</t>
  </si>
  <si>
    <t>5310604050</t>
  </si>
  <si>
    <t>5311042602</t>
  </si>
  <si>
    <t>53110S4060</t>
  </si>
  <si>
    <t>5500000000</t>
  </si>
  <si>
    <t>5530000000</t>
  </si>
  <si>
    <t>5531000000</t>
  </si>
  <si>
    <t>5531042330</t>
  </si>
  <si>
    <t>5540000000</t>
  </si>
  <si>
    <t>5542000000</t>
  </si>
  <si>
    <t>5542042603</t>
  </si>
  <si>
    <t>Подпрограмма "Укрепление материально-технической базы учреждений культуры в Аргаяшском муниципальном районе"</t>
  </si>
  <si>
    <t>5550000000</t>
  </si>
  <si>
    <t>5552000000</t>
  </si>
  <si>
    <t>6400700000</t>
  </si>
  <si>
    <t>6400742603</t>
  </si>
  <si>
    <t>640E800000</t>
  </si>
  <si>
    <t>640E8S1010</t>
  </si>
  <si>
    <t>5510000000</t>
  </si>
  <si>
    <t>5520000000</t>
  </si>
  <si>
    <t>5521000000</t>
  </si>
  <si>
    <t>5521044230</t>
  </si>
  <si>
    <t>5522000000</t>
  </si>
  <si>
    <t>552204423Б</t>
  </si>
  <si>
    <t>5550700000</t>
  </si>
  <si>
    <t>55507L4670</t>
  </si>
  <si>
    <t>5400000000</t>
  </si>
  <si>
    <t>5410000000</t>
  </si>
  <si>
    <t>5410700000</t>
  </si>
  <si>
    <t>5410745140</t>
  </si>
  <si>
    <t>5420700000</t>
  </si>
  <si>
    <t>5420745140</t>
  </si>
  <si>
    <t>5422000000</t>
  </si>
  <si>
    <t>5422045150</t>
  </si>
  <si>
    <t>5430000000</t>
  </si>
  <si>
    <t>5430700000</t>
  </si>
  <si>
    <t>5430745120</t>
  </si>
  <si>
    <t>5430708080</t>
  </si>
  <si>
    <t>5440000000</t>
  </si>
  <si>
    <t>9900420300</t>
  </si>
  <si>
    <t>9900451200</t>
  </si>
  <si>
    <t>0310403060</t>
  </si>
  <si>
    <t>5200000000</t>
  </si>
  <si>
    <t>5200400000</t>
  </si>
  <si>
    <t>5200441310</t>
  </si>
  <si>
    <t>5800000000</t>
  </si>
  <si>
    <t>5820000000</t>
  </si>
  <si>
    <t>5820700000</t>
  </si>
  <si>
    <t>5820741360</t>
  </si>
  <si>
    <t>6100000000</t>
  </si>
  <si>
    <t>6100700000</t>
  </si>
  <si>
    <t>6200000000</t>
  </si>
  <si>
    <t>6200700000</t>
  </si>
  <si>
    <t>9900409207</t>
  </si>
  <si>
    <t>9900499090</t>
  </si>
  <si>
    <t>9900459300</t>
  </si>
  <si>
    <t>6500000000</t>
  </si>
  <si>
    <t>6500100000</t>
  </si>
  <si>
    <t>6500400000</t>
  </si>
  <si>
    <t>6500424300</t>
  </si>
  <si>
    <t>6500700000</t>
  </si>
  <si>
    <t>6500746280</t>
  </si>
  <si>
    <t>6500746290</t>
  </si>
  <si>
    <t>65001S6020</t>
  </si>
  <si>
    <t>6000000000</t>
  </si>
  <si>
    <t>6000400000</t>
  </si>
  <si>
    <t>6000467040</t>
  </si>
  <si>
    <t>6000700000</t>
  </si>
  <si>
    <t>6000741320</t>
  </si>
  <si>
    <t>5700000000</t>
  </si>
  <si>
    <t>5710000000</t>
  </si>
  <si>
    <t>5710700000</t>
  </si>
  <si>
    <t>57107S1020</t>
  </si>
  <si>
    <t>5720000000</t>
  </si>
  <si>
    <t>5720700000</t>
  </si>
  <si>
    <t>5720747004</t>
  </si>
  <si>
    <t>5720761080</t>
  </si>
  <si>
    <t>Транспорт</t>
  </si>
  <si>
    <t>6900000000</t>
  </si>
  <si>
    <t>6900700000</t>
  </si>
  <si>
    <t>6900743450</t>
  </si>
  <si>
    <t>Муниципальная программа "Развитие жилищно-коммунального хозяйства, инфраструктуры и экологические мероприятия Аргаяшского муниципального района"</t>
  </si>
  <si>
    <t>6300000000</t>
  </si>
  <si>
    <t>Подпрограмма "Чистая вода"</t>
  </si>
  <si>
    <t>6310000000</t>
  </si>
  <si>
    <t>6310700000</t>
  </si>
  <si>
    <t>6310743512</t>
  </si>
  <si>
    <t>6320000000</t>
  </si>
  <si>
    <t>6320700000</t>
  </si>
  <si>
    <t>6320743513</t>
  </si>
  <si>
    <t>63207S4060</t>
  </si>
  <si>
    <t>6330700000</t>
  </si>
  <si>
    <t>6330746070</t>
  </si>
  <si>
    <t>7100000000</t>
  </si>
  <si>
    <t>710F200000</t>
  </si>
  <si>
    <t>710F255550</t>
  </si>
  <si>
    <t>631F500000</t>
  </si>
  <si>
    <t>Строительство и реконструкция (модернизация) объектов питьевого водоснабжения</t>
  </si>
  <si>
    <t>631F552430</t>
  </si>
  <si>
    <t>6320900000</t>
  </si>
  <si>
    <t>63209S4050</t>
  </si>
  <si>
    <t>Подготовка документов территориального планирования, градостроительного зонирования и документации по планировке территории муниципальных образований Челябинской области</t>
  </si>
  <si>
    <t>Муниципальная программа "Капитальное строительство в Аргаяшском муниципальном районе"</t>
  </si>
  <si>
    <t>7400000000</t>
  </si>
  <si>
    <t>7400900000</t>
  </si>
  <si>
    <t>74009S0010</t>
  </si>
  <si>
    <t>5810000000</t>
  </si>
  <si>
    <t>5810400000</t>
  </si>
  <si>
    <t>5810441630</t>
  </si>
  <si>
    <t>1200000000</t>
  </si>
  <si>
    <t>1210000000</t>
  </si>
  <si>
    <t>1210400000</t>
  </si>
  <si>
    <t>5600000000</t>
  </si>
  <si>
    <t>5610000000</t>
  </si>
  <si>
    <t>5619900000</t>
  </si>
  <si>
    <t>5619948230</t>
  </si>
  <si>
    <t>5620000000</t>
  </si>
  <si>
    <t>5620700000</t>
  </si>
  <si>
    <t>5620748120</t>
  </si>
  <si>
    <t>56207S0045</t>
  </si>
  <si>
    <t>56207S0047</t>
  </si>
  <si>
    <t>56207S004Д</t>
  </si>
  <si>
    <t>5630000000</t>
  </si>
  <si>
    <t>5630700000</t>
  </si>
  <si>
    <t>5630748120</t>
  </si>
  <si>
    <t>5639900000</t>
  </si>
  <si>
    <t>5639948230</t>
  </si>
  <si>
    <t>Другие вопросы в области физической культуры и спорта</t>
  </si>
  <si>
    <t>Капитальные вложения в объекты физической культуры и спорта</t>
  </si>
  <si>
    <t>74009S0040</t>
  </si>
  <si>
    <t>6700000000</t>
  </si>
  <si>
    <t>6700400000</t>
  </si>
  <si>
    <t>6700420401</t>
  </si>
  <si>
    <t>6700700000</t>
  </si>
  <si>
    <t>6700709002</t>
  </si>
  <si>
    <t>6700709005</t>
  </si>
  <si>
    <t>6350000000</t>
  </si>
  <si>
    <t>5931210220</t>
  </si>
  <si>
    <t>55520S8100</t>
  </si>
  <si>
    <t>55220L5191</t>
  </si>
  <si>
    <t>5410745110</t>
  </si>
  <si>
    <t>Проведение работ по описанию местоположения границ территориальных зон</t>
  </si>
  <si>
    <t>5000700000</t>
  </si>
  <si>
    <t>5000740270</t>
  </si>
  <si>
    <t>56207S0044</t>
  </si>
  <si>
    <t>6350900000</t>
  </si>
  <si>
    <t>63509S4070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</si>
  <si>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</si>
  <si>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</si>
  <si>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</si>
  <si>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Мероприятия по привлечению граждан к обеспечению общественной безопасности</t>
  </si>
  <si>
    <t>6200741390</t>
  </si>
  <si>
    <t>5350420401</t>
  </si>
  <si>
    <t>5359900000</t>
  </si>
  <si>
    <t>5359942530</t>
  </si>
  <si>
    <t>5420000000</t>
  </si>
  <si>
    <t>5560000000</t>
  </si>
  <si>
    <t>5560400000</t>
  </si>
  <si>
    <t>5560420401</t>
  </si>
  <si>
    <t>6330000000</t>
  </si>
  <si>
    <t>76007S6160</t>
  </si>
  <si>
    <t>9900402000</t>
  </si>
  <si>
    <t>9900402002</t>
  </si>
  <si>
    <t>0300000000</t>
  </si>
  <si>
    <t>0310000000</t>
  </si>
  <si>
    <t>0310400000</t>
  </si>
  <si>
    <t>9900799600</t>
  </si>
  <si>
    <t>9909529306</t>
  </si>
  <si>
    <t>5310600000</t>
  </si>
  <si>
    <t>5511044030</t>
  </si>
  <si>
    <t>72007S3020</t>
  </si>
  <si>
    <t>Выплаты почетным гражданам Аргаяшского муниципального районав соответствии Решением Собрания депутатов Аргаяшского муниципального района от 30 июня 2021 г №122 «Об утверждении Положения о присвоении звания «Почётный гражданин Аргаяшского муниципального района»</t>
  </si>
  <si>
    <t>Муниципальная программа "Внесение в государственный кадастр недвижимости сведений о границах населенных пунктов и территориальных зон Аргаяшского муниципального района Челябинской области на 2022 год"</t>
  </si>
  <si>
    <t>532E100000</t>
  </si>
  <si>
    <t>5569944530</t>
  </si>
  <si>
    <t>5569900000</t>
  </si>
  <si>
    <t>9900499120</t>
  </si>
  <si>
    <t>5511000000</t>
  </si>
  <si>
    <t>53410S9010</t>
  </si>
  <si>
    <t>Подпрограмма "Мероприятия по переселению граждан из жилищного фонда, признанного непригодным для проживания в Аргаяшском муниципальном районе"</t>
  </si>
  <si>
    <t>5410400000</t>
  </si>
  <si>
    <t>5410428110</t>
  </si>
  <si>
    <t>5410600000</t>
  </si>
  <si>
    <t>5410628140</t>
  </si>
  <si>
    <t>5410628190</t>
  </si>
  <si>
    <t>5410628220</t>
  </si>
  <si>
    <t>5419900000</t>
  </si>
  <si>
    <t>5419928100</t>
  </si>
  <si>
    <t>541P100000</t>
  </si>
  <si>
    <t>541P128180</t>
  </si>
  <si>
    <t>5420400000</t>
  </si>
  <si>
    <t>5420428370</t>
  </si>
  <si>
    <t>5420428540</t>
  </si>
  <si>
    <t>5420600000</t>
  </si>
  <si>
    <t>5420628300</t>
  </si>
  <si>
    <t>5420628310</t>
  </si>
  <si>
    <t>5420628320</t>
  </si>
  <si>
    <t>5420628330</t>
  </si>
  <si>
    <t>5420628350</t>
  </si>
  <si>
    <t>5420628370</t>
  </si>
  <si>
    <t>5420628380</t>
  </si>
  <si>
    <t>5420628390</t>
  </si>
  <si>
    <t>5420628400</t>
  </si>
  <si>
    <t>5420628410</t>
  </si>
  <si>
    <t>5420428580</t>
  </si>
  <si>
    <t>5420652200</t>
  </si>
  <si>
    <t>5420652500</t>
  </si>
  <si>
    <t>5440428080</t>
  </si>
  <si>
    <t>5441000000</t>
  </si>
  <si>
    <t>5441028000</t>
  </si>
  <si>
    <t>5450000000</t>
  </si>
  <si>
    <t>5455500000</t>
  </si>
  <si>
    <t>5455545160</t>
  </si>
  <si>
    <t>5429500000</t>
  </si>
  <si>
    <t>5429529101</t>
  </si>
  <si>
    <t>5440420401</t>
  </si>
  <si>
    <t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</t>
  </si>
  <si>
    <t xml:space="preserve">муниципального района на 2023 год </t>
  </si>
  <si>
    <t>и на плановый период 2024 и  2025 годов"</t>
  </si>
  <si>
    <t>Распределение дотаций на выравнивание бюджетной обеспеченности сельских поселений за счет субвенции на осуществление государственных полномочий по расчету и предоставлению дотаций на 2023 год и на плановый период 2024 и 2025 годов</t>
  </si>
  <si>
    <t>2025 год</t>
  </si>
  <si>
    <t>Распределение  субсидии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водоотведения, потребляемых муниципальными учреждениями на 2023 год и на плановый период 2024 и 2025 годов</t>
  </si>
  <si>
    <t>Распределение иных межбюджетных трансфертов  передаваемых бюджетам сельских поселений на осуществление полномочий    по   вопросу      -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а также иных полномочий органов местного самоуправления в соответствии с жилищным законодательством    на 2023 год и на плановый период 2024 и 2025 годов</t>
  </si>
  <si>
    <t>Распределение иных межбюджетных трансфертов бюджетам сельских поселений  научастие в организации деятельности по накоплению и транспортированию твердых коммунальных отходовна 2023 год и на плановый период 2024 и 2025 годов</t>
  </si>
  <si>
    <t>Распределение иных межбюджетных трансфертов бюджетам сельских поселений  на организацию ритуальных услуг и содержание мест захоронения на 2023 год и на плановый период 2024 и 2025 годов</t>
  </si>
  <si>
    <t>Распределение  иных межбюджетных трансфертов бюджетам сельских поселений  на организацию в границах поселения электро-, тепло-, газо- и водоснабжения населения, водоотведение, снабжения населения топливом  на 2023 год и на плановый период 2024 и 2025 годов</t>
  </si>
  <si>
    <t>Распределение иных межбюджетных трансфертов бюджетам сельских поселений  на содержание   автомобильных дорог общего пользования местного значения вне границ населенных пунктов в границах муниципального района   на 2023 год и на плановый период 2024 и 2025 годов</t>
  </si>
  <si>
    <t>Распределение  иных межбюджетных трансфертов бюджетам сельских поселений    на содержание  автомобильных дорог общего пользования местного значения в границах  населенных пунктов поселений на 2023 год и на плановый период 2024 и 2025 годов</t>
  </si>
  <si>
    <t>Распределение субвенций местным бюджетам на осуществление первичного воинского учета на территориях, где отсутствуют военные комиссариаты на 2023 год и на плановый период 2024 и 2025 годов</t>
  </si>
  <si>
    <t>Распределение бюджетных ассигнований по разделам и подразделам 
классификации расходов бюджетов на 2023 год и на плановый период 2024 и 2025 годов</t>
  </si>
  <si>
    <t>Распределение бюджетных ассигнований по целевым статьям (муниципальным  программам Аргаяшского муниципального района и непрограммным направлениям деятельности), группам видов расходов, разделам и подразделам классификации расходов бюджетов на 2023 год и на плановый период 2024 и 2025 годов</t>
  </si>
  <si>
    <t>Ведомственная структура расходов районного бюджета на 2023 год и на плановый период 2024 и 2025 годов</t>
  </si>
  <si>
    <t>приложения 15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</si>
  <si>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</si>
  <si>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</si>
  <si>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532E250980</t>
  </si>
  <si>
    <t>5342042609</t>
  </si>
  <si>
    <t>551A200000</t>
  </si>
  <si>
    <t>551A25519Б</t>
  </si>
  <si>
    <t>5410428670</t>
  </si>
  <si>
    <t>5730000000</t>
  </si>
  <si>
    <t>6600000000</t>
  </si>
  <si>
    <t>56207S004И</t>
  </si>
  <si>
    <t>633G100000</t>
  </si>
  <si>
    <t>Ликвидация несанкционированных свалок отходов</t>
  </si>
  <si>
    <t>633G1S3200</t>
  </si>
  <si>
    <t>6600700000</t>
  </si>
  <si>
    <t>65007S6210</t>
  </si>
  <si>
    <t>6500746030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</si>
  <si>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</si>
  <si>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>66007L5766</t>
  </si>
  <si>
    <t>57307S1060</t>
  </si>
  <si>
    <t>5730700000</t>
  </si>
  <si>
    <t>6340000000</t>
  </si>
  <si>
    <t>6800000000</t>
  </si>
  <si>
    <t>6800700000</t>
  </si>
  <si>
    <t>Мероприятия по профилактике наркомании и противодействие злоупотреблению наркотическими средствами и их незаконному обороту</t>
  </si>
  <si>
    <t>6800741340</t>
  </si>
  <si>
    <t>Подпрограмма "Поддержка садоводческих некоммерческих товариществ, расположенных на территории Аргаяшского муниципального района"</t>
  </si>
  <si>
    <t>Оказание поддержки садоводческим некоммерческим товариществам</t>
  </si>
  <si>
    <t>Организация занятости детей в каникулярное время</t>
  </si>
  <si>
    <t>Ликвидация накопленного вреда окружающей среде за счет экологических платежей</t>
  </si>
  <si>
    <t>6330746040</t>
  </si>
  <si>
    <t>Подпрограмма "Обеспечение жильем молодых семей"</t>
  </si>
  <si>
    <t>Социальные выплаты на улучшение жилищных условий граждан</t>
  </si>
  <si>
    <t>6341500000</t>
  </si>
  <si>
    <t>Другие вопросы в области охраны окружающей среды</t>
  </si>
  <si>
    <t>Орана окружающей среды</t>
  </si>
  <si>
    <t>5312000000</t>
  </si>
  <si>
    <t>Совершенствование организации дорожного движения и мероприятия по безопасности движения пешеходов</t>
  </si>
  <si>
    <t>5120343152</t>
  </si>
  <si>
    <t>5150700000</t>
  </si>
  <si>
    <t>51503S6050</t>
  </si>
  <si>
    <t>7700000000</t>
  </si>
  <si>
    <t>7700700000</t>
  </si>
  <si>
    <t>6100741350</t>
  </si>
  <si>
    <t>Муниципальная программа "Укрепление общественного здоровья на территории Аргаяшского муниципального района"</t>
  </si>
  <si>
    <t>Мероприятия, реализуемые органами исполнительной власти</t>
  </si>
  <si>
    <t>7300000000</t>
  </si>
  <si>
    <t>7300700000</t>
  </si>
  <si>
    <t>7300741380</t>
  </si>
  <si>
    <t>7700741350</t>
  </si>
  <si>
    <t>53120S4030</t>
  </si>
  <si>
    <t>2800000000</t>
  </si>
  <si>
    <t>2810000000</t>
  </si>
  <si>
    <t>2810900000</t>
  </si>
  <si>
    <t>2810928130</t>
  </si>
  <si>
    <t>Условно-утвержденные расходы</t>
  </si>
  <si>
    <t>Таблица 9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</si>
  <si>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</si>
  <si>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</si>
  <si>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Предоставление молодым семьям - участникам подпрограммы социальных выплат на приобретение (строительство) жилья</t>
  </si>
  <si>
    <t>63415L4970</t>
  </si>
  <si>
    <t>5350603600</t>
  </si>
  <si>
    <t>5420428060</t>
  </si>
  <si>
    <t>Оплата услуг специалистов по организации физкультурно-оздоровительной и спортивно-массовой работы с населением среднего возраста (женщины от 30 до 54 лет, мужчины от 30 до 59 лет)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</si>
  <si>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</si>
  <si>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>Оплата услуг специалистов по организации физкультурно-оздоровительной и спортивно-массовой работы с населением старшего возраста (женщины от 55 до 79 лет, мужчины от 60 до 79 лет)</t>
  </si>
  <si>
    <t>532E151721</t>
  </si>
  <si>
    <t>532E200000</t>
  </si>
  <si>
    <t>532E1S3050</t>
  </si>
  <si>
    <t>532EВ00000</t>
  </si>
  <si>
    <t>532EВ51790</t>
  </si>
  <si>
    <t>от 14 декабря  2022  г. № 319</t>
  </si>
  <si>
    <t xml:space="preserve">к решению Собрания депутатов  </t>
  </si>
  <si>
    <t xml:space="preserve">Аргаяшского муниципального района </t>
  </si>
  <si>
    <t>приложение 2</t>
  </si>
  <si>
    <t>приложение 3</t>
  </si>
  <si>
    <t>9900307005</t>
  </si>
  <si>
    <t>5312042030</t>
  </si>
  <si>
    <t>5320100000</t>
  </si>
  <si>
    <t>5320142601</t>
  </si>
  <si>
    <t>5321003610</t>
  </si>
  <si>
    <t>5322000000</t>
  </si>
  <si>
    <t>5322003120</t>
  </si>
  <si>
    <t>5322042130</t>
  </si>
  <si>
    <t>5322042230</t>
  </si>
  <si>
    <t>532EB00000</t>
  </si>
  <si>
    <t>532EB51790</t>
  </si>
  <si>
    <t>5332000000</t>
  </si>
  <si>
    <t>5332042330</t>
  </si>
  <si>
    <t>5350400000</t>
  </si>
  <si>
    <t>5550100000</t>
  </si>
  <si>
    <t>5550144110</t>
  </si>
  <si>
    <t>5422028380</t>
  </si>
  <si>
    <t>5420200000</t>
  </si>
  <si>
    <t>5420228380</t>
  </si>
  <si>
    <t>5440400000</t>
  </si>
  <si>
    <t>9909500000</t>
  </si>
  <si>
    <t>5000100000</t>
  </si>
  <si>
    <t>5000140270</t>
  </si>
  <si>
    <t>633G200000</t>
  </si>
  <si>
    <t>633G243120</t>
  </si>
  <si>
    <t>7100700000</t>
  </si>
  <si>
    <t>7100745550</t>
  </si>
  <si>
    <t>740P200010</t>
  </si>
  <si>
    <t>740P2S4150</t>
  </si>
  <si>
    <t>7400900010</t>
  </si>
  <si>
    <t>5620100000</t>
  </si>
  <si>
    <t>56201S0043</t>
  </si>
  <si>
    <t>56201S004И</t>
  </si>
  <si>
    <t>6700100000</t>
  </si>
  <si>
    <t>6700109005</t>
  </si>
  <si>
    <t>28109R0820</t>
  </si>
  <si>
    <t>Государственная программа Челябинской области "Развитие образования в Челябинской области"</t>
  </si>
  <si>
    <t>Подпрограмма "Обеспечение доступного качественного общего и дополнительного образования"</t>
  </si>
  <si>
    <t>Государственная программа Челябинской области "Развитие архивного дела в Челябинской области"</t>
  </si>
  <si>
    <t>Государственная программа Челябинской области "Развитие социальной защиты населения в Челябинской области"</t>
  </si>
  <si>
    <t>Подпрограмма "Дети Южного Урала"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</si>
  <si>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</si>
  <si>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Государственная программа Челябинской области "Обеспечение общественной безопасности в Челябинской области"</t>
  </si>
  <si>
    <t>Подпрограмма "Организация деятельности государственных органов и граждан в обеспечении общественной безопасности"</t>
  </si>
  <si>
    <t>Муниципальная программа "Энергосбережение и повышение энергетической эффективности Аргаяшского муниципального района"</t>
  </si>
  <si>
    <t>Мероприятия по энергосбережению и повышению энергетической эффективности</t>
  </si>
  <si>
    <t>Муниципальная программа "Развитие дорожного хозяйства в Аргаяшском муниципальном районе"</t>
  </si>
  <si>
    <t>Содержание автомобильных дорог общего пользования местного значения вне границ населенных пунктов</t>
  </si>
  <si>
    <t>Содержание автомобильных дорог общего пользования местного значения в границах населенных пунктов поселений</t>
  </si>
  <si>
    <t>Подпрограмма "Капитальный ремонт и ремонт автомобильных дорог общего пользования местного значения вне границ населенных пунктов"</t>
  </si>
  <si>
    <t>Капитальный ремонт и ремонт автомобильных дорог общего пользования местного значения вне границ населенных пунктов</t>
  </si>
  <si>
    <t>Муниципальная программа "Развитие образования Аргаяшского муниципального района"</t>
  </si>
  <si>
    <t>Подпрограмма "Развитие дошкольного образования Аргаяшского муниципального района"</t>
  </si>
  <si>
    <t>Подпрограмма "Развитие общего образования Аргаяшского муниципального района"</t>
  </si>
  <si>
    <t>Мероприятия в области образования для педагогических работников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</si>
  <si>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</si>
  <si>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>Региональный проект "Современная школа"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</si>
  <si>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</si>
  <si>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Региональный проект «Успех каждого ребенка»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</si>
  <si>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</si>
  <si>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Региональный проект «Патриотическое воспитание граждан Российской Федерации»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</si>
  <si>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</si>
  <si>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"Развитие дополнительного образования Аргаяшского муниципального района"</t>
  </si>
  <si>
    <t>Подпрограмма "Отдых, оздоровление, занятость детей и молодежи Аргаяшского муниципального района"</t>
  </si>
  <si>
    <t>Подпрограмма "Прочие мероприятия в области образования"</t>
  </si>
  <si>
    <t>Компенсация расходов родителей (законных представителей) на организацию обучения лиц, являвшихся детьми-инвалидами, достигнувшими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</si>
  <si>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>Методический кабинет, централизованная бухгалтерия</t>
  </si>
  <si>
    <t>Подпрограмма " Безопасность образовательных учреждений Аргаяшского муниципального района"</t>
  </si>
  <si>
    <t>Муниципальная программа "Социальная поддержка граждан Аргаяшского муниципального района"</t>
  </si>
  <si>
    <t>Подпрограмма "Социальная поддержка семей и детей Аргаяшского муниципального района"</t>
  </si>
  <si>
    <t>Организация и осуществление деятельности по опеке и попечительству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</si>
  <si>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</si>
  <si>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>Пособие на ребенка в соответствии с Законом Челябинской области «О пособии на ребенка»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</si>
  <si>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</t>
  </si>
  <si>
    <t>Региональный проект "Финансовая поддержка семей при рождении детей"</t>
  </si>
  <si>
    <t>Выплата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</si>
  <si>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>Подпрограмма " Социальная поддержка отдельных категорий граждан Аргаяшского муниципального района"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</si>
  <si>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</si>
  <si>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Реализация переданных государственных полномочий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реестров для зачисления денежных средств на счета физических лиц, открытых в кредитных организациях</t>
  </si>
  <si>
    <t>Ежемесячная денежная выплата в соответствии с Законом Челябинской области "О мерах социальной поддержки ветеранов в Челябинской области"</t>
  </si>
  <si>
    <t>Ежемесячная денежная выплата в соответствии с Законом Челябинской области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</si>
  <si>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</si>
  <si>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</si>
  <si>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>Возмещение стоимости услуг по погребению и выплата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</si>
  <si>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>Адресная субсидия гражданам в связи с ростом платы за коммунальные услуги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</si>
  <si>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</si>
  <si>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</si>
  <si>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>Ежемесячная доплата к страховой пенсии по старости (инвалидности) отдельным категориям граждан в соответствии с решением Собрания депутатов Аргаяшского муниципального района от 20.09.2017 г. № 60 «Об утверждении Положения «Об условиях, порядке назначения и выплаты ежемесячной доплаты к страховой пенсии по старости (инвалидности) отдельным категориям граждан»</t>
  </si>
  <si>
    <t>Подпрограмма " Доступная среда "</t>
  </si>
  <si>
    <t>Приобретение технических средств реабилитации для пунктов проката в муниципальных учреждениях системы социальной защиты населения</t>
  </si>
  <si>
    <t>Подпрограмма "Функционирование системы социального обслуживания и социальной поддержки отдельных категорий граждан"</t>
  </si>
  <si>
    <t>Организация работы органов управления социальной защиты населения муниципальных образований</t>
  </si>
  <si>
    <t>Подпрограмма "Поддержка социально ориентированных некоммерческих организаций Аргаяшского муниципального района"</t>
  </si>
  <si>
    <t>Муниципальная программа "Развитие культуры Аргаяшского муниципального района"</t>
  </si>
  <si>
    <t>Региональный проект «Творческие люди»</t>
  </si>
  <si>
    <t>Государственная поддержка лучших работников сельских учреждений культуры</t>
  </si>
  <si>
    <t>Подпрограмма "Организация библиотечного обслуживания населения в Аргаяшском муниципальном районе "</t>
  </si>
  <si>
    <t>Модернизация библиотек в части комплектования книжных фондов библиотек муни-ципальных образований и государственных общедоступных библиотек</t>
  </si>
  <si>
    <t>Подпрограмма "Развитие дополнительного образования детей в сфере культуры и искусства в Аргаяшском муниципальном районе Челябинской области"</t>
  </si>
  <si>
    <t>Подпрограмма "Одаренные дети" в сфере культуры и искусства в Аргаяшском муниципальном районе Челябинской области</t>
  </si>
  <si>
    <t>Мероприятия по укреплению материально-технической базы учреждений культуры</t>
  </si>
  <si>
    <t>Подпрограмма "Обеспечение функций управления"</t>
  </si>
  <si>
    <t>Муниципальная программа "Развитие физической культуры и спорта в Аргаяшском муниципальном районе"</t>
  </si>
  <si>
    <t>Подпрограмма "Функционирование системы физической культуры и спорта в Аргаяшском муницпальном районе"</t>
  </si>
  <si>
    <t>Подпрограмма "Основные направления развития физической культуры и спорта в Аргаяшском муниципальном районе"</t>
  </si>
  <si>
    <t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</t>
  </si>
  <si>
    <t>Расходы на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человек, до среднемесячного дохода от трудовой деятельности в Челябинской области</t>
  </si>
  <si>
    <t>Приобретение спортивного инвентаря и оборудования для физкультурно-спортивных организаций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</si>
  <si>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</si>
  <si>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>Подпрограмма "Реализация всероссийского физкультурно-спортивного комплекса "Готов к труду и обороне" (ГТО) в Аргаяшском муниципальном районе"</t>
  </si>
  <si>
    <t>Муниципальная программа "Развитие сельского хозяйства Аргаяшского муниципального района"</t>
  </si>
  <si>
    <t>Подпрограмма "Внедрение цифровых технологий, направленных на рациональное использование земель сельскохозяйственного назначения"</t>
  </si>
  <si>
    <t>Подпрограмма "Мероприятия в области сельскохозяйственного производства"</t>
  </si>
  <si>
    <t>Муниципальная программа "Развитие муниципального управления Аргаяшского муниципального района"</t>
  </si>
  <si>
    <t>Подпрограмма " Развитие муниципальной службы в Аргаяшском муницпальном районе"</t>
  </si>
  <si>
    <t>Подпрограмма противодействия коррупции в Аргаяшском муниципальном районе</t>
  </si>
  <si>
    <t>Муниципальная программа "Управление муниципальными финансами и муниципальным долгом Аргаяшского муниципального района"</t>
  </si>
  <si>
    <t>Подпрограмма "Создание и развитие информационной системы управления общественными финансами «Электронный бюджет» в Аргаяшском муниципальном районе"</t>
  </si>
  <si>
    <t>Выравнивание бюджетной обеспеченности сельских поселений за счет субвенции из областного бюджета на осуществление государственных полномочий по расчету и предоставлению дотаций сельским поселениям</t>
  </si>
  <si>
    <t>Муниципальная программа "Улучшение условий и охраны труда в Аргаяшском муниципальном районе"</t>
  </si>
  <si>
    <t>Улучшение условий и охраны труда в целях снижения профессиональных рисков работников в организациях Аргаяшского муницпального района</t>
  </si>
  <si>
    <t>Муниципальная программа "Профилактика терроризма, экстремизма и гармонизация межнациональных отношений в Аргаяшском муниципальном районе"</t>
  </si>
  <si>
    <t>Мероприятия по предупреждению экстремизма</t>
  </si>
  <si>
    <t>Муниципальная программа "Обеспечение общественного порядка, противодействие преступности и профилактика правонарушений на территории Аргаяшского муниципального района"</t>
  </si>
  <si>
    <t>Предоставление помещения для работы на обслуживаемом административном участке участковому уполномоченному полиции</t>
  </si>
  <si>
    <t>Строительство, модернизация, реконструкция и ремонт объектов систем водоснабжения, водоотведения и очистки сточных вод</t>
  </si>
  <si>
    <t>Региональный проект «Чистая вода»</t>
  </si>
  <si>
    <t>Подпрограмма "Модернизация объектов коммунальной инфраструктуры"</t>
  </si>
  <si>
    <t>Строительство газопроводов и газовых сетей</t>
  </si>
  <si>
    <t>Подпрограмма "Природоохранные мероприятия, оздоровление экологической обстановки в Аргаяшском муниципальном районе"</t>
  </si>
  <si>
    <t>Региональный проект «Чистая страна»</t>
  </si>
  <si>
    <t>Региональный проект "Комплексная система обращения с твердыми коммунальными отходами"</t>
  </si>
  <si>
    <t>Обеспечение контейнерным сбором образующихся в жилом фонде твердых коммунальных отходов</t>
  </si>
  <si>
    <t>Муниципальная программа "Реализация молодежной политики в Аргаяшском муниципальном районе"</t>
  </si>
  <si>
    <t>Региональный проект "Социальная активность"</t>
  </si>
  <si>
    <t>Муниципальная программа "Об осуществлении мероприятий гражданской обороны, защиты населения и территории Аргаяшского муниципального района от чрезвычайных ситуаций природного и техногенного характера, развитие единой дежурно-диспетчерской службы"</t>
  </si>
  <si>
    <t>Мероприятия по организации пляжей в традиционно популярных местах неорганизованного отдыха людей вблизи водоемов</t>
  </si>
  <si>
    <t>Муниципальная программа "Комплексное развитие сельских территорий Аргаяшского муниципального района Челябинской области"</t>
  </si>
  <si>
    <t>Реализация мероприятий по благоустройству сельских территорий</t>
  </si>
  <si>
    <t>Муниципальная программа "Профилактика наркомании и противодействие незаконному обороту наркотиков "</t>
  </si>
  <si>
    <t>Другие мероприятия в сфере малого предпринимательства</t>
  </si>
  <si>
    <t>Мероприятия по формированию комфортной городской среды</t>
  </si>
  <si>
    <t>Региональный проект "Формирование комфортной городской среды"</t>
  </si>
  <si>
    <t>Реализация программ формирования современной городской среды</t>
  </si>
  <si>
    <t>Муниципальная программа "Профилактика терроризма в Аргаяшском муниципальном районе"</t>
  </si>
  <si>
    <t>Мероприятия по профилактике терроризма</t>
  </si>
  <si>
    <t>Региональный проект "Содействие занятости"</t>
  </si>
  <si>
    <t>Строительство зданий для размещения дошкольных образовательных организаций в целях создания дополнительных мест для детей в возрасте от 1,5 до 3 лет за счет средств областного бюджета</t>
  </si>
  <si>
    <t>Другие мероприятия по реализации муниципальных функций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</si>
  <si>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</si>
  <si>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Мероприятия по обеспечению своевременной и полной выплаты заработной платы</t>
  </si>
  <si>
    <t>Таблица 11</t>
  </si>
  <si>
    <t>Таблица 15</t>
  </si>
  <si>
    <t>Таблица 16</t>
  </si>
  <si>
    <t>Таблица 17</t>
  </si>
  <si>
    <t>Таблица 10</t>
  </si>
  <si>
    <t>Таблица 12</t>
  </si>
  <si>
    <t>Таблица 13</t>
  </si>
  <si>
    <t>Таблица 14</t>
  </si>
  <si>
    <t>Распределение  субсидии на мероприятия по энергосбережению и повышению энергетической эффективности на 2023 год и на плановый период 2024 и 2025 годов</t>
  </si>
  <si>
    <t>Распределение  субсидии на мероприятия по укреплению материально-технической базы учреждений культуры на 2023 год и на плановый период 2024 и 2025 годов</t>
  </si>
  <si>
    <t>Распределение субвенций местным бюджетам на осуществление мер социальной поддержки граждан, работающих и проживающих в сельских населенных пунктах и рабочих поселках Челябинской области на 2023 год и на плановый период 2024 и 2025 годов</t>
  </si>
  <si>
    <t xml:space="preserve"> Распределение субсидий бюджетам сельских поселений  на содержание и обслуживание казны муниципального района на 2023 год и на плановый период 2024 и 2025 годов</t>
  </si>
  <si>
    <t>Распределение субсидий на государственную поддержку лучших работников сельских учреждений культуры на 2023 год и на плановый период 2024 и 2025 годов</t>
  </si>
  <si>
    <t>Распределение субсидий на 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на 2023 год и на плановый период 2024 и 2025 годов</t>
  </si>
  <si>
    <t>Распределение субсидий на 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человек, до среднемесячного дохода от трудовой деятельности в Челябинской областина 2023 год и на плановый период 2024 и 2025 годов</t>
  </si>
  <si>
    <t>Распределение иных межбюджетных трансфертов  из резервного  фонда органов местных администраций на 2023 год и на плановый период 2024 и 2025 годов</t>
  </si>
  <si>
    <t>5362099600</t>
  </si>
  <si>
    <t>5552044110</t>
  </si>
  <si>
    <t>544D400000</t>
  </si>
  <si>
    <t>544D460050</t>
  </si>
  <si>
    <t>6310300000</t>
  </si>
  <si>
    <t>6310343512</t>
  </si>
  <si>
    <t>6320300000</t>
  </si>
  <si>
    <t>6320343513</t>
  </si>
  <si>
    <t>6330300000</t>
  </si>
  <si>
    <t>6330399600</t>
  </si>
  <si>
    <t>7100100000</t>
  </si>
  <si>
    <t>7100145550</t>
  </si>
  <si>
    <t>7100199600</t>
  </si>
  <si>
    <t>6320943550</t>
  </si>
  <si>
    <t>5620148120</t>
  </si>
  <si>
    <t>5620199600</t>
  </si>
  <si>
    <t>Собрание депутатов Аргаяшского муниципального района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</si>
  <si>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</si>
  <si>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</si>
  <si>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</si>
  <si>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</si>
  <si>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СОЦИАЛЬНАЯ ПОЛИТИКА</t>
  </si>
  <si>
    <t>МЕЖБЮДЖЕТНЫЕ ТРАНСФЕРТЫ ОБЩЕГО ХАРАКТЕРА БЮДЖЕТАМ БЮДЖЕТНОЙ СИСТЕМЫ РОССИЙСКОЙ ФЕДЕРАЦИИ</t>
  </si>
  <si>
    <t>Контрольно-счетная комиссия Аргаяшского муниципального района</t>
  </si>
  <si>
    <t>Управление образования Аргаяшского муниципального района</t>
  </si>
  <si>
    <t>ОБРАЗОВАНИЕ</t>
  </si>
  <si>
    <t>МКУ "Управление культуры, туризма и молодежной политики"</t>
  </si>
  <si>
    <t>КУЛЬТУРА, КИНЕМАТОГРАФИЯ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</si>
  <si>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</si>
  <si>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Управление социальной защиты населения Аргаяшского района</t>
  </si>
  <si>
    <t>Региональный проект «Информационная безопасность»</t>
  </si>
  <si>
    <t>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</si>
  <si>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>Администрация Аргаяшского муниципального района</t>
  </si>
  <si>
    <t>НАЦИОНАЛЬНАЯ БЕЗОПАСНОСТЬ И ПРАВООХРАНИТЕЛЬНАЯ ДЕЯТЕЛЬНОСТЬ</t>
  </si>
  <si>
    <t>ОХРАНА ОКРУЖАЮЩЕЙ СРЕДЫ</t>
  </si>
  <si>
    <t>ФИЗИЧЕСКАЯ КУЛЬТУРА И СПОРТ</t>
  </si>
  <si>
    <t>Комитет по управлению имуществом</t>
  </si>
  <si>
    <t>Повышение квалификации (обучение) работников</t>
  </si>
  <si>
    <t>Таблица 18</t>
  </si>
  <si>
    <t>Распределение  иных межбюджетных трансфертов бюджетам сельских поселений    на капитальный ремонт и ремонт автомобильных дорог общего пользования местного значения вне границ населенных пунктов на 2023 год и на плановый период 2024 и 2025 годов</t>
  </si>
  <si>
    <t>Таблица 19</t>
  </si>
  <si>
    <t>Распределение  иных межбюджетных трансфертов бюджетам сельских поселений    на капитальный ремонт и ремонт автомобильных дорог общего пользования местного значения  в границах населенных пунктов поселений на 2023 год и на плановый период 2024 и 2025 годов</t>
  </si>
  <si>
    <t>Таблица 20</t>
  </si>
  <si>
    <t>Таблица 21</t>
  </si>
  <si>
    <t>Распределение субсидий на мероприятия в сфере физической культуры и спорта на 2023 год и на плановый период 2024 и 2025 годов</t>
  </si>
  <si>
    <t>Таблица 22</t>
  </si>
  <si>
    <t>Распределение субсидий на мероприятия  по формированию комфортной городской среды на 2023 год и на плановый период 2024 и 2025 годов</t>
  </si>
  <si>
    <t>Распределение субсидий на обеспечение первичных мер пожарной безопасности в части создания условий для организации добровольной пожарной охраны на 2023 год и на плановый период 2024 и 2025 годов</t>
  </si>
  <si>
    <t>Распределение иных межбюджетных трансфертов на строительство, модернизацию, реконструкцию и ремонт объектов систем водоснабжения, водоотведения и очистки сточных вод на 2023 год и на плановый период 2024 и 2025 годов</t>
  </si>
  <si>
    <t>Распределение иных межбюджетных трансфертов на  модернизацию, реконструкцию, капитальный ремонт и ремонт систем водоснабжения, водоотведения, систем электроснабжения, теплоснабженияна 2023 год и на плановый период 2024 и 2025 годов</t>
  </si>
  <si>
    <t>6330346020</t>
  </si>
  <si>
    <t>9900441630</t>
  </si>
  <si>
    <t>Создание и содержание мест (площадок) накопления твердых коммунальных отходов</t>
  </si>
  <si>
    <t xml:space="preserve">Капитальные вложения в объекты образования в рамках софинансирования </t>
  </si>
  <si>
    <t>Таблица 23</t>
  </si>
  <si>
    <t>Таблица 24</t>
  </si>
  <si>
    <t>Таблица 25</t>
  </si>
  <si>
    <t>Таблица 26</t>
  </si>
  <si>
    <t>5002000000</t>
  </si>
  <si>
    <t>5002040270</t>
  </si>
  <si>
    <t>51403S6050</t>
  </si>
  <si>
    <t>5322042603</t>
  </si>
  <si>
    <t>5412000000</t>
  </si>
  <si>
    <t>5412045110</t>
  </si>
  <si>
    <t>5412045140</t>
  </si>
  <si>
    <t>5432000000</t>
  </si>
  <si>
    <t>5432045120</t>
  </si>
  <si>
    <t>Региональный проект «Цифровое государственное управление»</t>
  </si>
  <si>
    <t>544D600000</t>
  </si>
  <si>
    <t>Цифровизация деятельности органов социальной защиты населения муниципальных образований Челябинской области</t>
  </si>
  <si>
    <t>544D660180</t>
  </si>
  <si>
    <t>Выплата заработной платы тренерам-преподавателям (тренерам), дополнительной привлеченным к работе в сельской местности и малых городах Челябинской области с населением до 50 тысяч человек</t>
  </si>
  <si>
    <t>56207S004К</t>
  </si>
  <si>
    <t>631F543512</t>
  </si>
  <si>
    <t>6320343550</t>
  </si>
  <si>
    <t>Обеспечение мероприятий по модернизации систем коммунальной инфраструктуры</t>
  </si>
  <si>
    <t>63203S9505</t>
  </si>
  <si>
    <t>Обеспечение мероприятий по модернизации систем коммунальной инфраструктуры за счет средств областного бюджета</t>
  </si>
  <si>
    <t>63203S9605</t>
  </si>
  <si>
    <t>63207S9505</t>
  </si>
  <si>
    <t>63207S9605</t>
  </si>
  <si>
    <t>Подпрограмма "Организация деятельности предприятий ЖКХ"</t>
  </si>
  <si>
    <t>6360000000</t>
  </si>
  <si>
    <t>6360300000</t>
  </si>
  <si>
    <t>Предоставление субсидий теплоснабжающим организациям на финансовое обеспечение затрат, частичное погашение задолженности за ТЭР</t>
  </si>
  <si>
    <t>6360343514</t>
  </si>
  <si>
    <t>6360700000</t>
  </si>
  <si>
    <t>6360743514</t>
  </si>
  <si>
    <t>6402000000</t>
  </si>
  <si>
    <t>6402042603</t>
  </si>
  <si>
    <t>Обеспечение первичных мер пожарной безопасности</t>
  </si>
  <si>
    <t>6500146260</t>
  </si>
  <si>
    <t>Мероприятия по благоустройству сельских территорий</t>
  </si>
  <si>
    <t>6600745766</t>
  </si>
  <si>
    <t>6700900000</t>
  </si>
  <si>
    <t>Приобретение недвижимого имущества в муниципальную собственность</t>
  </si>
  <si>
    <t>6700909003</t>
  </si>
  <si>
    <t>Подготовка документов территориального планирования, градостроительного зонирования и документации по планировке территорий муниципальных образований Аргаяшского муниципального района</t>
  </si>
  <si>
    <t>7200743020</t>
  </si>
  <si>
    <t>7400900040</t>
  </si>
  <si>
    <t>Мероприятия по укреплению общественного здоровья</t>
  </si>
  <si>
    <t>7700741410</t>
  </si>
  <si>
    <t>Подпрограмма " Повышение качества жизни граждан пожилого возраста и иных категорий граждан Аргаяшского муниципального района"</t>
  </si>
  <si>
    <t>Капитальные вложения в объекты образования в рамках софинансирования</t>
  </si>
  <si>
    <t>Капитальные вложения в объекты физической культуры и спорта в рамках софинансирования</t>
  </si>
  <si>
    <t>Таблица 27</t>
  </si>
  <si>
    <t xml:space="preserve"> Распределение иных межбюджетных трансфертов бюджетам сельских поселений  на совершенствование организации дорожного движения и мероприятия по безопасности движения пешеходов на 2023 год и на плановый период 2024 и 2025 годов</t>
  </si>
  <si>
    <t>Таблица 28</t>
  </si>
  <si>
    <t>Распределение иных межбюджетных трансфертов на строительство газопроводов и газовых сетей на 2023 год и на плановый период 2024 и 2025 годов</t>
  </si>
  <si>
    <t>Таблица 29</t>
  </si>
  <si>
    <t>Распределение  субсидии на обеспечение первичных мер пожарной безопасности на 2023 год и на плановый период 2024 и 2025 годов</t>
  </si>
  <si>
    <t>Таблица 30</t>
  </si>
  <si>
    <r>
      <t xml:space="preserve">Распределение  иных межбюджетных трансфертов бюджетам сельских поселений 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на предоставление субсидий теплоснабжающим организациям на финансовое обеспечение затрат, частичное погашение задолженности за ТЭР  на 2023 год и на плановый период 2024 и 2025 годов</t>
    </r>
  </si>
  <si>
    <t>Таблица 31</t>
  </si>
  <si>
    <r>
      <t xml:space="preserve">Распределение  иных межбюджетных трансфертов бюджетам сельских поселений 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на обеспечение мероприятий по модернизации систем коммунальной инфраструктуры  на 2023 год и на плановый период 2024 и 2025 годов</t>
    </r>
  </si>
  <si>
    <t>Таблица 32</t>
  </si>
  <si>
    <r>
      <t xml:space="preserve">Распределение  иных межбюджетных трансфертов бюджетам сельских поселений 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на обеспечение контейнерным сбором образующихся в жилом фонде твердых коммунальных отходов на 2023 год и на плановый период 2024 и 2025 годов</t>
    </r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</si>
  <si>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ддетей дошкольного возраста</t>
  </si>
  <si>
    <t>5312004070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</si>
  <si>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в целях обеспечения модели персонифицированного финансирования дополнительного образования детей</t>
  </si>
  <si>
    <t>5321003121</t>
  </si>
  <si>
    <t>Обеспечение функционирования модели персонифицированного финансирования дополнительного образования детей</t>
  </si>
  <si>
    <t>5331042331</t>
  </si>
  <si>
    <t>5510100000</t>
  </si>
  <si>
    <t>Мероприятия в области культуры</t>
  </si>
  <si>
    <t>5510144410</t>
  </si>
  <si>
    <t>5620100040</t>
  </si>
  <si>
    <t>5621000000</t>
  </si>
  <si>
    <t>56210S0044</t>
  </si>
  <si>
    <t>5820100000</t>
  </si>
  <si>
    <t>Повышение квалификации (обучение) муниципальных служащих и лиц, замещающих муниципальные должности</t>
  </si>
  <si>
    <t>5820141630</t>
  </si>
  <si>
    <t>6100300000</t>
  </si>
  <si>
    <t>6100341350</t>
  </si>
  <si>
    <t>6200300000</t>
  </si>
  <si>
    <t>6200341370</t>
  </si>
  <si>
    <t>Поощрение муниципальных управленческих команд</t>
  </si>
  <si>
    <t>9900499220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</si>
  <si>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</si>
  <si>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>Распределение субсидий на реализацию инициативных проектов на 2023 год и на плановый период 2024 и 2025 годов</t>
  </si>
  <si>
    <t>Таблица 33</t>
  </si>
  <si>
    <t>Распределение  субсидии на мероприятия в области культуры на 2023 год и на плановый период 2024 и 2025 годов</t>
  </si>
  <si>
    <t>Таблица 34</t>
  </si>
  <si>
    <t>Распределение  субсидии на повышение квалификации (обучение) муниципальных служащих и лиц, замещающих муниципальные должностина 2023 год и на плановый период 2024 и 2025 годов</t>
  </si>
  <si>
    <t>Таблица 35</t>
  </si>
  <si>
    <r>
      <t xml:space="preserve">Распределение  иных межбюджетных трансфертов бюджетам сельских поселений 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на реализацию муниципальной программы "Реализация государственной национальной политики и профилактика экстремистских проявлений на территории Аргаяшского муниципального района" на 2023 год и на плановый период 2024 и 2025 годов</t>
    </r>
  </si>
  <si>
    <t>Таблица 36</t>
  </si>
  <si>
    <r>
      <t xml:space="preserve">Распределение  иных межбюджетных трансфертов бюджетам сельских поселений 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на предоставление помещения для работы на обслуживаемом административном участке участковому уполномоченному полиции на 2023 год и на плановый период 2024 и 2025 годов</t>
    </r>
  </si>
  <si>
    <t>Таблица 37</t>
  </si>
  <si>
    <t>Распределение  субсидии на капитальные вложения в объекты физической культуры и спорта на 2023 год и на плановый период 2024 и 2025 годов</t>
  </si>
  <si>
    <t>5322042604</t>
  </si>
  <si>
    <t>Обновление подвижного состава пассажирского транспорта общего пользования (автобусов) в муниципальных образованиях Челябинской области</t>
  </si>
  <si>
    <t>7600797100</t>
  </si>
  <si>
    <t>710F245550</t>
  </si>
  <si>
    <t>63203S4050</t>
  </si>
  <si>
    <t>7302000000</t>
  </si>
  <si>
    <t>7302041380</t>
  </si>
  <si>
    <t>9900200000</t>
  </si>
  <si>
    <t>9900299090</t>
  </si>
  <si>
    <t>Таблица 38</t>
  </si>
  <si>
    <t>Распределение  субвенции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 на 2023 год и на плановый период 2024 и 2025 годов</t>
  </si>
  <si>
    <t>Таблица 39</t>
  </si>
  <si>
    <t>от ________________ № ______</t>
  </si>
  <si>
    <t>6330346070</t>
  </si>
  <si>
    <t>Распределение  иных межбюджетных трансфертов  на создание и содержание мест (площадок) накопления твердых коммунальных отходов на 2023 год и на плановый период 2024 и 2025 годов</t>
  </si>
  <si>
    <t>Распределение  иных межбюджетных трансфертов  на экологические мероприятия на 2023 год и на плановый период 2024 и 2025 годов</t>
  </si>
  <si>
    <t>приложение 4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</si>
</sst>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?"/>
    <numFmt numFmtId="167" formatCode="0.0"/>
  </numFmts>
  <fonts count="3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3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 Cyr"/>
    </font>
    <font>
      <sz val="8"/>
      <name val="Arial Cyr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color rgb="FFFF0000"/>
      <name val="Arial Cyr"/>
    </font>
    <font>
      <sz val="8"/>
      <color rgb="FFFF0000"/>
      <name val="Arial Cy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5" fillId="0" borderId="0"/>
    <xf numFmtId="0" fontId="18" fillId="0" borderId="0"/>
    <xf numFmtId="0" fontId="1" fillId="0" borderId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</cellStyleXfs>
  <cellXfs count="10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/>
    <xf numFmtId="0" fontId="8" fillId="0" borderId="0" xfId="0" applyFont="1"/>
    <xf numFmtId="0" fontId="7" fillId="0" borderId="1" xfId="0" applyFont="1" applyBorder="1"/>
    <xf numFmtId="0" fontId="9" fillId="0" borderId="1" xfId="0" applyFont="1" applyBorder="1"/>
    <xf numFmtId="0" fontId="5" fillId="0" borderId="0" xfId="0" applyFont="1" applyAlignment="1">
      <alignment horizontal="right"/>
    </xf>
    <xf numFmtId="49" fontId="9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165" fontId="9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textRotation="90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/>
    <xf numFmtId="165" fontId="7" fillId="0" borderId="1" xfId="0" applyNumberFormat="1" applyFont="1" applyBorder="1"/>
    <xf numFmtId="0" fontId="7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165" fontId="7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65" fontId="7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164" fontId="9" fillId="0" borderId="1" xfId="5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 wrapText="1"/>
    </xf>
    <xf numFmtId="165" fontId="9" fillId="3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5" fontId="9" fillId="3" borderId="1" xfId="0" applyNumberFormat="1" applyFont="1" applyFill="1" applyBorder="1" applyAlignment="1">
      <alignment horizontal="right" vertical="center"/>
    </xf>
    <xf numFmtId="165" fontId="7" fillId="3" borderId="1" xfId="0" applyNumberFormat="1" applyFont="1" applyFill="1" applyBorder="1" applyAlignment="1">
      <alignment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165" fontId="9" fillId="0" borderId="1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left"/>
    </xf>
    <xf numFmtId="165" fontId="9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right" vertical="center"/>
    </xf>
    <xf numFmtId="165" fontId="7" fillId="3" borderId="1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 vertical="top" wrapText="1"/>
    </xf>
    <xf numFmtId="49" fontId="24" fillId="0" borderId="0" xfId="0" applyNumberFormat="1" applyFont="1" applyAlignment="1">
      <alignment horizontal="center" vertical="top" wrapText="1"/>
    </xf>
    <xf numFmtId="165" fontId="21" fillId="0" borderId="0" xfId="0" applyNumberFormat="1" applyFont="1" applyAlignment="1">
      <alignment horizontal="right" wrapText="1"/>
    </xf>
    <xf numFmtId="49" fontId="25" fillId="0" borderId="0" xfId="0" applyNumberFormat="1" applyFont="1" applyAlignment="1">
      <alignment horizontal="left" vertical="center" wrapText="1"/>
    </xf>
    <xf numFmtId="49" fontId="25" fillId="0" borderId="0" xfId="0" applyNumberFormat="1" applyFont="1" applyAlignment="1">
      <alignment horizontal="center" vertical="center" wrapText="1"/>
    </xf>
    <xf numFmtId="4" fontId="25" fillId="0" borderId="0" xfId="0" applyNumberFormat="1" applyFont="1" applyAlignment="1">
      <alignment horizontal="right" vertical="center" wrapText="1"/>
    </xf>
    <xf numFmtId="49" fontId="26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right" vertical="center" wrapText="1"/>
    </xf>
    <xf numFmtId="166" fontId="25" fillId="0" borderId="0" xfId="0" applyNumberFormat="1" applyFont="1" applyAlignment="1">
      <alignment horizontal="left" vertical="center" wrapText="1"/>
    </xf>
    <xf numFmtId="4" fontId="0" fillId="0" borderId="0" xfId="0" applyNumberFormat="1"/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left"/>
    </xf>
    <xf numFmtId="4" fontId="25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center" vertical="top" wrapText="1"/>
    </xf>
    <xf numFmtId="165" fontId="7" fillId="0" borderId="0" xfId="0" applyNumberFormat="1" applyFont="1" applyAlignment="1">
      <alignment horizontal="right" wrapText="1"/>
    </xf>
    <xf numFmtId="49" fontId="7" fillId="0" borderId="0" xfId="0" applyNumberFormat="1" applyFont="1" applyAlignment="1">
      <alignment horizontal="center" vertical="top" wrapText="1"/>
    </xf>
    <xf numFmtId="166" fontId="7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165" fontId="20" fillId="0" borderId="0" xfId="6" applyNumberFormat="1" applyFont="1"/>
    <xf numFmtId="165" fontId="7" fillId="0" borderId="4" xfId="0" applyNumberFormat="1" applyFont="1" applyBorder="1"/>
    <xf numFmtId="165" fontId="9" fillId="0" borderId="4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165" fontId="0" fillId="0" borderId="0" xfId="0" applyNumberFormat="1"/>
    <xf numFmtId="167" fontId="25" fillId="0" borderId="0" xfId="0" applyNumberFormat="1" applyFont="1" applyAlignment="1">
      <alignment horizontal="left" vertical="center" wrapText="1"/>
    </xf>
    <xf numFmtId="49" fontId="29" fillId="0" borderId="0" xfId="0" applyNumberFormat="1" applyFont="1" applyAlignment="1">
      <alignment horizontal="left" vertical="center" wrapText="1"/>
    </xf>
    <xf numFmtId="49" fontId="30" fillId="0" borderId="0" xfId="0" applyNumberFormat="1" applyFont="1" applyAlignment="1">
      <alignment horizontal="left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/>
    <xf numFmtId="4" fontId="25" fillId="0" borderId="1" xfId="0" applyNumberFormat="1" applyFont="1" applyBorder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0" fontId="9" fillId="0" borderId="1" xfId="0" applyFont="1" applyBorder="1" applyAlignment="1">
      <alignment horizontal="left"/>
    </xf>
    <xf numFmtId="165" fontId="20" fillId="0" borderId="1" xfId="6" applyNumberFormat="1" applyFont="1" applyBorder="1"/>
    <xf numFmtId="0" fontId="5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165" fontId="9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 5" xfId="6"/>
    <cellStyle name="Финансовый 2" xfId="4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0"/>
  <sheetViews>
    <sheetView workbookViewId="0">
      <selection activeCell="F286" sqref="F286"/>
    </sheetView>
  </sheetViews>
  <sheetFormatPr defaultRowHeight="12.75"/>
  <cols>
    <col min="1" max="1" width="54.28515625" customWidth="1"/>
    <col min="2" max="2" width="14.5703125" customWidth="1"/>
    <col min="3" max="3" width="5.140625" customWidth="1"/>
    <col min="4" max="4" width="4.140625" customWidth="1"/>
    <col min="5" max="5" width="3.85546875" customWidth="1"/>
    <col min="6" max="6" width="13.5703125" customWidth="1"/>
    <col min="7" max="7" width="14.5703125" customWidth="1"/>
    <col min="8" max="8" width="13" customWidth="1"/>
    <col min="9" max="9" width="11.140625" customWidth="1"/>
    <col min="10" max="10" width="13.7109375" customWidth="1"/>
    <col min="13" max="13" width="16.42578125" customWidth="1"/>
    <col min="14" max="14" width="16.85546875" customWidth="1"/>
    <col min="15" max="15" width="13.85546875" customWidth="1"/>
    <col min="16" max="16" width="15" customWidth="1"/>
  </cols>
  <sheetData>
    <row r="1" spans="1:8">
      <c r="H1" s="8" t="s">
        <v>155</v>
      </c>
    </row>
    <row r="2" spans="1:8">
      <c r="H2" s="8" t="s">
        <v>654</v>
      </c>
    </row>
    <row r="3" spans="1:8">
      <c r="H3" s="8" t="s">
        <v>655</v>
      </c>
    </row>
    <row r="4" spans="1:8">
      <c r="H4" s="8" t="s">
        <v>987</v>
      </c>
    </row>
    <row r="6" spans="1:8">
      <c r="A6" s="1"/>
      <c r="B6" s="4"/>
      <c r="C6" s="4"/>
      <c r="D6" s="4"/>
      <c r="E6" s="4"/>
      <c r="F6" s="8"/>
      <c r="H6" s="8" t="s">
        <v>267</v>
      </c>
    </row>
    <row r="7" spans="1:8">
      <c r="A7" s="1"/>
      <c r="B7" s="4"/>
      <c r="C7" s="4"/>
      <c r="D7" s="4"/>
      <c r="E7" s="4"/>
      <c r="F7" s="8"/>
      <c r="H7" s="8" t="s">
        <v>25</v>
      </c>
    </row>
    <row r="8" spans="1:8">
      <c r="A8" s="1"/>
      <c r="B8" s="4"/>
      <c r="C8" s="4"/>
      <c r="D8" s="4"/>
      <c r="E8" s="4"/>
      <c r="F8" s="8"/>
      <c r="H8" s="8" t="s">
        <v>567</v>
      </c>
    </row>
    <row r="9" spans="1:8">
      <c r="A9" s="1"/>
      <c r="B9" s="4"/>
      <c r="C9" s="4"/>
      <c r="D9" s="4"/>
      <c r="E9" s="4"/>
      <c r="F9" s="8"/>
      <c r="H9" s="8" t="s">
        <v>568</v>
      </c>
    </row>
    <row r="10" spans="1:8">
      <c r="A10" s="1"/>
      <c r="B10" s="4"/>
      <c r="C10" s="4"/>
      <c r="D10" s="4"/>
      <c r="E10" s="4"/>
      <c r="F10" s="8"/>
      <c r="H10" s="8" t="s">
        <v>653</v>
      </c>
    </row>
    <row r="11" spans="1:8">
      <c r="A11" s="1"/>
      <c r="B11" s="99"/>
      <c r="C11" s="99"/>
      <c r="D11" s="99"/>
      <c r="E11" s="99"/>
      <c r="F11" s="99"/>
    </row>
    <row r="12" spans="1:8" ht="79.5" customHeight="1">
      <c r="A12" s="100" t="s">
        <v>580</v>
      </c>
      <c r="B12" s="100"/>
      <c r="C12" s="100"/>
      <c r="D12" s="100"/>
      <c r="E12" s="100"/>
      <c r="F12" s="100"/>
      <c r="G12" s="100"/>
      <c r="H12" s="100"/>
    </row>
    <row r="13" spans="1:8" ht="26.25">
      <c r="A13" s="2"/>
      <c r="B13" s="2"/>
      <c r="C13" s="2"/>
      <c r="D13" s="2"/>
      <c r="E13" s="2"/>
      <c r="F13" s="3" t="s">
        <v>152</v>
      </c>
    </row>
    <row r="14" spans="1:8" ht="61.5" customHeight="1">
      <c r="A14" s="19" t="s">
        <v>153</v>
      </c>
      <c r="B14" s="12" t="s">
        <v>68</v>
      </c>
      <c r="C14" s="12" t="s">
        <v>16</v>
      </c>
      <c r="D14" s="12" t="s">
        <v>154</v>
      </c>
      <c r="E14" s="12" t="s">
        <v>67</v>
      </c>
      <c r="F14" s="31" t="s">
        <v>177</v>
      </c>
      <c r="G14" s="31" t="s">
        <v>184</v>
      </c>
      <c r="H14" s="31" t="s">
        <v>570</v>
      </c>
    </row>
    <row r="15" spans="1:8" ht="15.75">
      <c r="A15" s="13" t="s">
        <v>17</v>
      </c>
      <c r="B15" s="40"/>
      <c r="C15" s="40"/>
      <c r="D15" s="40"/>
      <c r="E15" s="40"/>
      <c r="F15" s="11">
        <f>SUM(F16+F730)</f>
        <v>2998668.3999999994</v>
      </c>
      <c r="G15" s="11">
        <f>SUM(G16+G730)</f>
        <v>2181822.3000000003</v>
      </c>
      <c r="H15" s="11">
        <f>SUM(H16+H730)</f>
        <v>1794169.3000000003</v>
      </c>
    </row>
    <row r="16" spans="1:8" ht="15.75">
      <c r="A16" s="13" t="s">
        <v>143</v>
      </c>
      <c r="B16" s="40"/>
      <c r="C16" s="40"/>
      <c r="D16" s="40"/>
      <c r="E16" s="40"/>
      <c r="F16" s="11">
        <f>SUM(F17+F41)</f>
        <v>2897596.9999999995</v>
      </c>
      <c r="G16" s="11">
        <f>SUM(G17+G41)</f>
        <v>2084505.3</v>
      </c>
      <c r="H16" s="11">
        <f>SUM(H17+H41)</f>
        <v>1696017.1000000003</v>
      </c>
    </row>
    <row r="17" spans="1:9" ht="31.5">
      <c r="A17" s="13" t="s">
        <v>93</v>
      </c>
      <c r="B17" s="40"/>
      <c r="C17" s="40"/>
      <c r="D17" s="40"/>
      <c r="E17" s="40"/>
      <c r="F17" s="11">
        <f>SUM(F18+F24+F36+F29)</f>
        <v>81250.799999999988</v>
      </c>
      <c r="G17" s="11">
        <f t="shared" ref="G17:H17" si="0">SUM(G18+G24+G36+G29)</f>
        <v>90591.8</v>
      </c>
      <c r="H17" s="11">
        <f t="shared" si="0"/>
        <v>89538.099999999991</v>
      </c>
    </row>
    <row r="18" spans="1:9" ht="47.25">
      <c r="A18" s="79" t="s">
        <v>694</v>
      </c>
      <c r="B18" s="9" t="s">
        <v>513</v>
      </c>
      <c r="C18" s="37"/>
      <c r="D18" s="37"/>
      <c r="E18" s="37"/>
      <c r="F18" s="48">
        <v>1206.2</v>
      </c>
      <c r="G18" s="48">
        <v>1206.2</v>
      </c>
      <c r="H18" s="48">
        <v>1206.2</v>
      </c>
    </row>
    <row r="19" spans="1:9" ht="47.25">
      <c r="A19" s="16" t="s">
        <v>695</v>
      </c>
      <c r="B19" s="17" t="s">
        <v>514</v>
      </c>
      <c r="C19" s="14"/>
      <c r="D19" s="14"/>
      <c r="E19" s="14"/>
      <c r="F19" s="34">
        <v>1206.2</v>
      </c>
      <c r="G19" s="34">
        <v>1206.2</v>
      </c>
      <c r="H19" s="34">
        <v>1206.2</v>
      </c>
    </row>
    <row r="20" spans="1:9" ht="15.75">
      <c r="A20" s="16" t="s">
        <v>47</v>
      </c>
      <c r="B20" s="17" t="s">
        <v>515</v>
      </c>
      <c r="C20" s="14"/>
      <c r="D20" s="14"/>
      <c r="E20" s="14"/>
      <c r="F20" s="34">
        <v>1206.2</v>
      </c>
      <c r="G20" s="34">
        <v>1206.2</v>
      </c>
      <c r="H20" s="34">
        <v>1206.2</v>
      </c>
    </row>
    <row r="21" spans="1:9" ht="31.5">
      <c r="A21" s="16" t="s">
        <v>252</v>
      </c>
      <c r="B21" s="17" t="s">
        <v>391</v>
      </c>
      <c r="C21" s="38"/>
      <c r="D21" s="38"/>
      <c r="E21" s="38"/>
      <c r="F21" s="34">
        <v>1206.2</v>
      </c>
      <c r="G21" s="34">
        <v>1206.2</v>
      </c>
      <c r="H21" s="34">
        <v>1206.2</v>
      </c>
    </row>
    <row r="22" spans="1:9" ht="78.75">
      <c r="A22" s="16" t="s">
        <v>36</v>
      </c>
      <c r="B22" s="17" t="s">
        <v>391</v>
      </c>
      <c r="C22" s="38" t="s">
        <v>40</v>
      </c>
      <c r="D22" s="38" t="s">
        <v>106</v>
      </c>
      <c r="E22" s="38" t="s">
        <v>58</v>
      </c>
      <c r="F22" s="34">
        <v>1170.2</v>
      </c>
      <c r="G22" s="34">
        <v>1206.2</v>
      </c>
      <c r="H22" s="34">
        <v>1206.2</v>
      </c>
    </row>
    <row r="23" spans="1:9" ht="31.5">
      <c r="A23" s="16" t="s">
        <v>165</v>
      </c>
      <c r="B23" s="17" t="s">
        <v>391</v>
      </c>
      <c r="C23" s="17" t="s">
        <v>91</v>
      </c>
      <c r="D23" s="38" t="s">
        <v>106</v>
      </c>
      <c r="E23" s="38" t="s">
        <v>58</v>
      </c>
      <c r="F23" s="34">
        <v>36</v>
      </c>
      <c r="G23" s="34"/>
      <c r="H23" s="34"/>
    </row>
    <row r="24" spans="1:9" ht="47.25">
      <c r="A24" s="79" t="s">
        <v>696</v>
      </c>
      <c r="B24" s="9" t="s">
        <v>459</v>
      </c>
      <c r="C24" s="37"/>
      <c r="D24" s="37"/>
      <c r="E24" s="37"/>
      <c r="F24" s="48">
        <v>83.8</v>
      </c>
      <c r="G24" s="48">
        <v>83.8</v>
      </c>
      <c r="H24" s="48">
        <v>83.8</v>
      </c>
    </row>
    <row r="25" spans="1:9" ht="63">
      <c r="A25" s="16" t="s">
        <v>185</v>
      </c>
      <c r="B25" s="17" t="s">
        <v>460</v>
      </c>
      <c r="C25" s="14"/>
      <c r="D25" s="14"/>
      <c r="E25" s="14"/>
      <c r="F25" s="34">
        <v>83.8</v>
      </c>
      <c r="G25" s="34">
        <v>83.8</v>
      </c>
      <c r="H25" s="34">
        <v>83.8</v>
      </c>
    </row>
    <row r="26" spans="1:9" ht="15.75">
      <c r="A26" s="16" t="s">
        <v>47</v>
      </c>
      <c r="B26" s="17" t="s">
        <v>461</v>
      </c>
      <c r="C26" s="14"/>
      <c r="D26" s="14"/>
      <c r="E26" s="14"/>
      <c r="F26" s="34">
        <v>83.8</v>
      </c>
      <c r="G26" s="34">
        <v>83.8</v>
      </c>
      <c r="H26" s="34">
        <v>83.8</v>
      </c>
    </row>
    <row r="27" spans="1:9" ht="63">
      <c r="A27" s="16" t="s">
        <v>141</v>
      </c>
      <c r="B27" s="17" t="s">
        <v>186</v>
      </c>
      <c r="C27" s="38"/>
      <c r="D27" s="38"/>
      <c r="E27" s="38"/>
      <c r="F27" s="34">
        <v>83.8</v>
      </c>
      <c r="G27" s="34">
        <v>83.8</v>
      </c>
      <c r="H27" s="34">
        <v>83.8</v>
      </c>
    </row>
    <row r="28" spans="1:9" ht="31.5">
      <c r="A28" s="16" t="s">
        <v>165</v>
      </c>
      <c r="B28" s="17" t="s">
        <v>186</v>
      </c>
      <c r="C28" s="17" t="s">
        <v>91</v>
      </c>
      <c r="D28" s="17" t="s">
        <v>80</v>
      </c>
      <c r="E28" s="17" t="s">
        <v>110</v>
      </c>
      <c r="F28" s="34">
        <v>83.8</v>
      </c>
      <c r="G28" s="34">
        <v>83.8</v>
      </c>
      <c r="H28" s="34">
        <v>83.8</v>
      </c>
    </row>
    <row r="29" spans="1:9" ht="47.25">
      <c r="A29" s="79" t="s">
        <v>697</v>
      </c>
      <c r="B29" s="9" t="s">
        <v>633</v>
      </c>
      <c r="C29" s="37"/>
      <c r="D29" s="37"/>
      <c r="E29" s="37"/>
      <c r="F29" s="48">
        <f>SUM(F30)</f>
        <v>76338.099999999991</v>
      </c>
      <c r="G29" s="48">
        <v>85515.3</v>
      </c>
      <c r="H29" s="48">
        <v>84327.7</v>
      </c>
      <c r="I29" s="92"/>
    </row>
    <row r="30" spans="1:9" ht="15.75">
      <c r="A30" s="16" t="s">
        <v>698</v>
      </c>
      <c r="B30" s="17" t="s">
        <v>634</v>
      </c>
      <c r="C30" s="14"/>
      <c r="D30" s="14"/>
      <c r="E30" s="14"/>
      <c r="F30" s="34">
        <f>SUM(F31)</f>
        <v>76338.099999999991</v>
      </c>
      <c r="G30" s="34">
        <v>85515.3</v>
      </c>
      <c r="H30" s="34">
        <v>84327.7</v>
      </c>
    </row>
    <row r="31" spans="1:9" ht="31.5">
      <c r="A31" s="16" t="s">
        <v>72</v>
      </c>
      <c r="B31" s="17" t="s">
        <v>635</v>
      </c>
      <c r="C31" s="14"/>
      <c r="D31" s="14"/>
      <c r="E31" s="14"/>
      <c r="F31" s="34">
        <f>F32+F34</f>
        <v>76338.099999999991</v>
      </c>
      <c r="G31" s="34">
        <v>85515.3</v>
      </c>
      <c r="H31" s="34">
        <v>84327.7</v>
      </c>
    </row>
    <row r="32" spans="1:9" ht="157.5">
      <c r="A32" s="78" t="s">
        <v>188</v>
      </c>
      <c r="B32" s="17" t="s">
        <v>636</v>
      </c>
      <c r="C32" s="14"/>
      <c r="D32" s="14"/>
      <c r="E32" s="14"/>
      <c r="F32" s="34">
        <f>SUM(F33)</f>
        <v>74396.399999999994</v>
      </c>
      <c r="G32" s="34">
        <v>64136.3</v>
      </c>
      <c r="H32" s="34">
        <v>66512.100000000006</v>
      </c>
    </row>
    <row r="33" spans="1:8" ht="31.5">
      <c r="A33" s="16" t="s">
        <v>104</v>
      </c>
      <c r="B33" s="17" t="s">
        <v>636</v>
      </c>
      <c r="C33" s="38" t="s">
        <v>157</v>
      </c>
      <c r="D33" s="38" t="s">
        <v>76</v>
      </c>
      <c r="E33" s="38" t="s">
        <v>110</v>
      </c>
      <c r="F33" s="34">
        <v>74396.399999999994</v>
      </c>
      <c r="G33" s="34">
        <v>64136.3</v>
      </c>
      <c r="H33" s="34">
        <v>66512.100000000006</v>
      </c>
    </row>
    <row r="34" spans="1:8" ht="63">
      <c r="A34" s="16" t="s">
        <v>699</v>
      </c>
      <c r="B34" s="17" t="s">
        <v>693</v>
      </c>
      <c r="C34" s="17"/>
      <c r="D34" s="38"/>
      <c r="E34" s="38"/>
      <c r="F34" s="34">
        <f>SUM(F35)</f>
        <v>1941.7</v>
      </c>
      <c r="G34" s="34">
        <v>21379</v>
      </c>
      <c r="H34" s="34">
        <v>17815.599999999999</v>
      </c>
    </row>
    <row r="35" spans="1:8" ht="31.5">
      <c r="A35" s="16" t="s">
        <v>104</v>
      </c>
      <c r="B35" s="17" t="s">
        <v>693</v>
      </c>
      <c r="C35" s="17" t="s">
        <v>157</v>
      </c>
      <c r="D35" s="38" t="s">
        <v>76</v>
      </c>
      <c r="E35" s="38" t="s">
        <v>110</v>
      </c>
      <c r="F35" s="34">
        <v>1941.7</v>
      </c>
      <c r="G35" s="34">
        <v>21379</v>
      </c>
      <c r="H35" s="34">
        <v>17815.599999999999</v>
      </c>
    </row>
    <row r="36" spans="1:8" ht="47.25">
      <c r="A36" s="79" t="s">
        <v>700</v>
      </c>
      <c r="B36" s="9" t="s">
        <v>289</v>
      </c>
      <c r="C36" s="37"/>
      <c r="D36" s="37"/>
      <c r="E36" s="37"/>
      <c r="F36" s="48">
        <v>3622.7</v>
      </c>
      <c r="G36" s="48">
        <v>3786.5</v>
      </c>
      <c r="H36" s="48">
        <v>3920.4</v>
      </c>
    </row>
    <row r="37" spans="1:8" ht="47.25">
      <c r="A37" s="16" t="s">
        <v>701</v>
      </c>
      <c r="B37" s="17" t="s">
        <v>290</v>
      </c>
      <c r="C37" s="14"/>
      <c r="D37" s="14"/>
      <c r="E37" s="14"/>
      <c r="F37" s="34">
        <v>3622.7</v>
      </c>
      <c r="G37" s="34">
        <v>3786.5</v>
      </c>
      <c r="H37" s="34">
        <v>3920.4</v>
      </c>
    </row>
    <row r="38" spans="1:8" ht="110.25">
      <c r="A38" s="78" t="s">
        <v>46</v>
      </c>
      <c r="B38" s="17" t="s">
        <v>291</v>
      </c>
      <c r="C38" s="14"/>
      <c r="D38" s="14"/>
      <c r="E38" s="14"/>
      <c r="F38" s="34">
        <v>3622.7</v>
      </c>
      <c r="G38" s="34">
        <v>3786.5</v>
      </c>
      <c r="H38" s="34">
        <v>3920.4</v>
      </c>
    </row>
    <row r="39" spans="1:8" ht="47.25">
      <c r="A39" s="16" t="s">
        <v>50</v>
      </c>
      <c r="B39" s="17" t="s">
        <v>191</v>
      </c>
      <c r="C39" s="14"/>
      <c r="D39" s="14"/>
      <c r="E39" s="14"/>
      <c r="F39" s="34">
        <v>3622.7</v>
      </c>
      <c r="G39" s="34">
        <v>3786.5</v>
      </c>
      <c r="H39" s="34">
        <v>3920.4</v>
      </c>
    </row>
    <row r="40" spans="1:8" ht="15.75">
      <c r="A40" s="16" t="s">
        <v>90</v>
      </c>
      <c r="B40" s="17" t="s">
        <v>191</v>
      </c>
      <c r="C40" s="38" t="s">
        <v>136</v>
      </c>
      <c r="D40" s="38" t="s">
        <v>107</v>
      </c>
      <c r="E40" s="38" t="s">
        <v>108</v>
      </c>
      <c r="F40" s="34">
        <v>3622.7</v>
      </c>
      <c r="G40" s="34">
        <v>3786.5</v>
      </c>
      <c r="H40" s="34">
        <v>3920.4</v>
      </c>
    </row>
    <row r="41" spans="1:8" ht="31.5">
      <c r="A41" s="13" t="s">
        <v>164</v>
      </c>
      <c r="B41" s="40"/>
      <c r="C41" s="40"/>
      <c r="D41" s="40"/>
      <c r="E41" s="40"/>
      <c r="F41" s="11">
        <f>SUM(F42+F54+F82+F86+F223+F357+F407+F457+F474+F486+F504+F512+F521+F531+F606+F618+F637+F643+F660+F676+F665+F701+F670+F690+F718+F696+F724)</f>
        <v>2816346.1999999997</v>
      </c>
      <c r="G41" s="11">
        <f>SUM(G42+G54+G82+G86+G223+G357+G407+G457+G474+G486+G504+G512+G521+G531+G606+G618+G637+G643+G660+G676+G665+G701+G670+G690+G718+G696+G724)</f>
        <v>1993913.5</v>
      </c>
      <c r="H41" s="11">
        <f>SUM(H42+H54+H82+H86+H223+H357+H407+H457+H474+H486+H504+H512+H521+H531+H606+H618+H637+H643+H660+H676+H665+H701+H670+H690+H718+H696+H724)</f>
        <v>1606479.0000000002</v>
      </c>
    </row>
    <row r="42" spans="1:8" ht="47.25">
      <c r="A42" s="79" t="s">
        <v>702</v>
      </c>
      <c r="B42" s="9" t="s">
        <v>315</v>
      </c>
      <c r="C42" s="9"/>
      <c r="D42" s="9"/>
      <c r="E42" s="9"/>
      <c r="F42" s="48">
        <f>SUM(F43+F47+F50)</f>
        <v>10136.5</v>
      </c>
      <c r="G42" s="48">
        <v>1500</v>
      </c>
      <c r="H42" s="48">
        <v>1500</v>
      </c>
    </row>
    <row r="43" spans="1:8" ht="78.75">
      <c r="A43" s="16" t="s">
        <v>192</v>
      </c>
      <c r="B43" s="17" t="s">
        <v>679</v>
      </c>
      <c r="C43" s="17"/>
      <c r="D43" s="17"/>
      <c r="E43" s="17"/>
      <c r="F43" s="34">
        <f>SUM(F44)</f>
        <v>8928.1</v>
      </c>
      <c r="G43" s="34"/>
      <c r="H43" s="34"/>
    </row>
    <row r="44" spans="1:8" ht="31.5">
      <c r="A44" s="16" t="s">
        <v>703</v>
      </c>
      <c r="B44" s="17" t="s">
        <v>680</v>
      </c>
      <c r="C44" s="17"/>
      <c r="D44" s="17"/>
      <c r="E44" s="17"/>
      <c r="F44" s="34">
        <f>SUM(F45:F46)</f>
        <v>8928.1</v>
      </c>
      <c r="G44" s="34"/>
      <c r="H44" s="34"/>
    </row>
    <row r="45" spans="1:8" ht="15.75">
      <c r="A45" s="16" t="s">
        <v>90</v>
      </c>
      <c r="B45" s="17" t="s">
        <v>680</v>
      </c>
      <c r="C45" s="17" t="s">
        <v>136</v>
      </c>
      <c r="D45" s="17" t="s">
        <v>111</v>
      </c>
      <c r="E45" s="17" t="s">
        <v>108</v>
      </c>
      <c r="F45" s="34">
        <v>8377.9</v>
      </c>
      <c r="G45" s="34"/>
      <c r="H45" s="34"/>
    </row>
    <row r="46" spans="1:8" ht="15.75">
      <c r="A46" s="16" t="s">
        <v>90</v>
      </c>
      <c r="B46" s="17" t="s">
        <v>680</v>
      </c>
      <c r="C46" s="17" t="s">
        <v>136</v>
      </c>
      <c r="D46" s="17" t="s">
        <v>80</v>
      </c>
      <c r="E46" s="17" t="s">
        <v>106</v>
      </c>
      <c r="F46" s="34">
        <v>550.20000000000005</v>
      </c>
      <c r="G46" s="34"/>
      <c r="H46" s="34"/>
    </row>
    <row r="47" spans="1:8" ht="31.5">
      <c r="A47" s="16" t="s">
        <v>127</v>
      </c>
      <c r="B47" s="17" t="s">
        <v>492</v>
      </c>
      <c r="C47" s="17"/>
      <c r="D47" s="17"/>
      <c r="E47" s="17"/>
      <c r="F47" s="34"/>
      <c r="G47" s="34">
        <v>1500</v>
      </c>
      <c r="H47" s="34">
        <v>1500</v>
      </c>
    </row>
    <row r="48" spans="1:8" ht="31.5">
      <c r="A48" s="16" t="s">
        <v>703</v>
      </c>
      <c r="B48" s="17" t="s">
        <v>493</v>
      </c>
      <c r="C48" s="17"/>
      <c r="D48" s="17"/>
      <c r="E48" s="17"/>
      <c r="F48" s="34"/>
      <c r="G48" s="34">
        <v>1500</v>
      </c>
      <c r="H48" s="34">
        <v>1500</v>
      </c>
    </row>
    <row r="49" spans="1:15" ht="31.5">
      <c r="A49" s="16" t="s">
        <v>165</v>
      </c>
      <c r="B49" s="17" t="s">
        <v>493</v>
      </c>
      <c r="C49" s="17" t="s">
        <v>91</v>
      </c>
      <c r="D49" s="17" t="s">
        <v>111</v>
      </c>
      <c r="E49" s="17" t="s">
        <v>107</v>
      </c>
      <c r="F49" s="34"/>
      <c r="G49" s="34">
        <v>1500</v>
      </c>
      <c r="H49" s="34">
        <v>1500</v>
      </c>
    </row>
    <row r="50" spans="1:15" ht="31.5">
      <c r="A50" s="16" t="s">
        <v>14</v>
      </c>
      <c r="B50" s="17" t="s">
        <v>883</v>
      </c>
      <c r="C50" s="17"/>
      <c r="D50" s="17"/>
      <c r="E50" s="17"/>
      <c r="F50" s="34">
        <f>SUM(F51)</f>
        <v>1208.4000000000001</v>
      </c>
      <c r="G50" s="34"/>
      <c r="H50" s="34"/>
    </row>
    <row r="51" spans="1:15" ht="31.5">
      <c r="A51" s="16" t="s">
        <v>703</v>
      </c>
      <c r="B51" s="17" t="s">
        <v>884</v>
      </c>
      <c r="C51" s="17"/>
      <c r="D51" s="17"/>
      <c r="E51" s="17"/>
      <c r="F51" s="34">
        <f>SUM(F52:F53)</f>
        <v>1208.4000000000001</v>
      </c>
      <c r="G51" s="34"/>
      <c r="H51" s="34"/>
    </row>
    <row r="52" spans="1:15" ht="47.25">
      <c r="A52" s="16" t="s">
        <v>156</v>
      </c>
      <c r="B52" s="17" t="s">
        <v>884</v>
      </c>
      <c r="C52" s="17" t="s">
        <v>4</v>
      </c>
      <c r="D52" s="17" t="s">
        <v>113</v>
      </c>
      <c r="E52" s="17" t="s">
        <v>106</v>
      </c>
      <c r="F52" s="34">
        <v>1093.9000000000001</v>
      </c>
      <c r="G52" s="34"/>
      <c r="H52" s="34"/>
    </row>
    <row r="53" spans="1:15" ht="47.25">
      <c r="A53" s="16" t="s">
        <v>156</v>
      </c>
      <c r="B53" s="17" t="s">
        <v>884</v>
      </c>
      <c r="C53" s="17" t="s">
        <v>4</v>
      </c>
      <c r="D53" s="17" t="s">
        <v>113</v>
      </c>
      <c r="E53" s="17" t="s">
        <v>107</v>
      </c>
      <c r="F53" s="34">
        <v>114.5</v>
      </c>
      <c r="G53" s="34"/>
      <c r="H53" s="34"/>
    </row>
    <row r="54" spans="1:15" ht="36.75" customHeight="1">
      <c r="A54" s="79" t="s">
        <v>704</v>
      </c>
      <c r="B54" s="9" t="s">
        <v>293</v>
      </c>
      <c r="C54" s="9"/>
      <c r="D54" s="9"/>
      <c r="E54" s="9"/>
      <c r="F54" s="48">
        <f>SUM(F55+F59+F63+F67+F73)</f>
        <v>110482.4</v>
      </c>
      <c r="G54" s="48">
        <v>92309.6</v>
      </c>
      <c r="H54" s="48">
        <v>93573.2</v>
      </c>
      <c r="I54" s="64"/>
      <c r="J54" s="65"/>
      <c r="K54" s="65"/>
      <c r="L54" s="65"/>
      <c r="M54" s="66"/>
      <c r="N54" s="66"/>
      <c r="O54" s="66"/>
    </row>
    <row r="55" spans="1:15" ht="47.25">
      <c r="A55" s="16" t="s">
        <v>94</v>
      </c>
      <c r="B55" s="17" t="s">
        <v>294</v>
      </c>
      <c r="C55" s="17"/>
      <c r="D55" s="17"/>
      <c r="E55" s="17"/>
      <c r="F55" s="34">
        <v>4665.8999999999996</v>
      </c>
      <c r="G55" s="34">
        <v>4832.6000000000004</v>
      </c>
      <c r="H55" s="34">
        <v>4999.2</v>
      </c>
      <c r="I55" s="64"/>
      <c r="J55" s="65"/>
      <c r="K55" s="65"/>
      <c r="L55" s="65"/>
      <c r="M55" s="66"/>
      <c r="N55" s="66"/>
      <c r="O55" s="66"/>
    </row>
    <row r="56" spans="1:15" ht="15.75">
      <c r="A56" s="16" t="s">
        <v>18</v>
      </c>
      <c r="B56" s="17" t="s">
        <v>295</v>
      </c>
      <c r="C56" s="17"/>
      <c r="D56" s="17"/>
      <c r="E56" s="17"/>
      <c r="F56" s="34">
        <v>4665.8999999999996</v>
      </c>
      <c r="G56" s="34">
        <v>4832.6000000000004</v>
      </c>
      <c r="H56" s="34">
        <v>4999.2</v>
      </c>
      <c r="I56" s="64"/>
      <c r="J56" s="65"/>
      <c r="K56" s="65"/>
      <c r="L56" s="65"/>
      <c r="M56" s="66"/>
      <c r="N56" s="66"/>
      <c r="O56" s="66"/>
    </row>
    <row r="57" spans="1:15" ht="47.25">
      <c r="A57" s="16" t="s">
        <v>705</v>
      </c>
      <c r="B57" s="17" t="s">
        <v>296</v>
      </c>
      <c r="C57" s="17"/>
      <c r="D57" s="17"/>
      <c r="E57" s="17"/>
      <c r="F57" s="34">
        <v>4665.8999999999996</v>
      </c>
      <c r="G57" s="34">
        <v>4832.6000000000004</v>
      </c>
      <c r="H57" s="34">
        <v>4999.2</v>
      </c>
      <c r="I57" s="64"/>
      <c r="J57" s="65"/>
      <c r="K57" s="65"/>
      <c r="L57" s="65"/>
      <c r="M57" s="66"/>
      <c r="N57" s="66"/>
      <c r="O57" s="66"/>
    </row>
    <row r="58" spans="1:15" ht="15.75">
      <c r="A58" s="16" t="s">
        <v>90</v>
      </c>
      <c r="B58" s="17" t="s">
        <v>296</v>
      </c>
      <c r="C58" s="17" t="s">
        <v>136</v>
      </c>
      <c r="D58" s="17" t="s">
        <v>110</v>
      </c>
      <c r="E58" s="17" t="s">
        <v>75</v>
      </c>
      <c r="F58" s="34">
        <v>4665.8999999999996</v>
      </c>
      <c r="G58" s="34">
        <v>4832.6000000000004</v>
      </c>
      <c r="H58" s="34">
        <v>4999.2</v>
      </c>
      <c r="I58" s="64"/>
      <c r="J58" s="65"/>
      <c r="K58" s="65"/>
      <c r="L58" s="65"/>
      <c r="M58" s="66"/>
      <c r="N58" s="66"/>
      <c r="O58" s="66"/>
    </row>
    <row r="59" spans="1:15" ht="47.25">
      <c r="A59" s="16" t="s">
        <v>162</v>
      </c>
      <c r="B59" s="17" t="s">
        <v>297</v>
      </c>
      <c r="C59" s="17"/>
      <c r="D59" s="17"/>
      <c r="E59" s="17"/>
      <c r="F59" s="34">
        <f t="shared" ref="F59:H59" si="1">SUM(F60)</f>
        <v>1903.7</v>
      </c>
      <c r="G59" s="34">
        <f t="shared" si="1"/>
        <v>1600</v>
      </c>
      <c r="H59" s="34">
        <f t="shared" si="1"/>
        <v>1600</v>
      </c>
      <c r="I59" s="67"/>
      <c r="J59" s="68"/>
      <c r="K59" s="68"/>
      <c r="L59" s="68"/>
      <c r="M59" s="69"/>
      <c r="N59" s="69"/>
      <c r="O59" s="69"/>
    </row>
    <row r="60" spans="1:15" ht="15.75">
      <c r="A60" s="16" t="s">
        <v>18</v>
      </c>
      <c r="B60" s="17" t="s">
        <v>193</v>
      </c>
      <c r="C60" s="17"/>
      <c r="D60" s="17"/>
      <c r="E60" s="17"/>
      <c r="F60" s="34">
        <f t="shared" ref="F60:H60" si="2">SUM(F61)</f>
        <v>1903.7</v>
      </c>
      <c r="G60" s="34">
        <f t="shared" si="2"/>
        <v>1600</v>
      </c>
      <c r="H60" s="34">
        <f t="shared" si="2"/>
        <v>1600</v>
      </c>
      <c r="I60" s="64"/>
      <c r="J60" s="65"/>
      <c r="K60" s="65"/>
      <c r="L60" s="65"/>
      <c r="M60" s="66"/>
      <c r="N60" s="66"/>
      <c r="O60" s="66"/>
    </row>
    <row r="61" spans="1:15" ht="47.25">
      <c r="A61" s="16" t="s">
        <v>619</v>
      </c>
      <c r="B61" s="17" t="s">
        <v>620</v>
      </c>
      <c r="C61" s="17"/>
      <c r="D61" s="17"/>
      <c r="E61" s="17"/>
      <c r="F61" s="34">
        <f t="shared" ref="F61:H61" si="3">SUM(F62)</f>
        <v>1903.7</v>
      </c>
      <c r="G61" s="34">
        <f t="shared" si="3"/>
        <v>1600</v>
      </c>
      <c r="H61" s="34">
        <f t="shared" si="3"/>
        <v>1600</v>
      </c>
      <c r="I61" s="64"/>
      <c r="J61" s="65"/>
      <c r="K61" s="65"/>
      <c r="L61" s="65"/>
      <c r="M61" s="66"/>
      <c r="N61" s="66"/>
      <c r="O61" s="66"/>
    </row>
    <row r="62" spans="1:15" ht="15.75">
      <c r="A62" s="16" t="s">
        <v>90</v>
      </c>
      <c r="B62" s="17" t="s">
        <v>620</v>
      </c>
      <c r="C62" s="17" t="s">
        <v>136</v>
      </c>
      <c r="D62" s="17" t="s">
        <v>110</v>
      </c>
      <c r="E62" s="17" t="s">
        <v>75</v>
      </c>
      <c r="F62" s="34">
        <v>1903.7</v>
      </c>
      <c r="G62" s="34">
        <v>1600</v>
      </c>
      <c r="H62" s="34">
        <v>1600</v>
      </c>
      <c r="I62" s="64"/>
      <c r="J62" s="65"/>
      <c r="K62" s="65"/>
      <c r="L62" s="65"/>
      <c r="M62" s="66"/>
      <c r="N62" s="66"/>
      <c r="O62" s="66"/>
    </row>
    <row r="63" spans="1:15" ht="47.25">
      <c r="A63" s="16" t="s">
        <v>5</v>
      </c>
      <c r="B63" s="17" t="s">
        <v>298</v>
      </c>
      <c r="C63" s="17"/>
      <c r="D63" s="17"/>
      <c r="E63" s="17"/>
      <c r="F63" s="34">
        <v>15737.6</v>
      </c>
      <c r="G63" s="34">
        <v>16280.3</v>
      </c>
      <c r="H63" s="34">
        <v>16823</v>
      </c>
      <c r="I63" s="64"/>
      <c r="J63" s="65"/>
      <c r="K63" s="65"/>
      <c r="L63" s="65"/>
      <c r="M63" s="66"/>
      <c r="N63" s="66"/>
      <c r="O63" s="66"/>
    </row>
    <row r="64" spans="1:15" ht="15.75">
      <c r="A64" s="16" t="s">
        <v>18</v>
      </c>
      <c r="B64" s="17" t="s">
        <v>194</v>
      </c>
      <c r="C64" s="17"/>
      <c r="D64" s="17"/>
      <c r="E64" s="17"/>
      <c r="F64" s="34">
        <v>15737.6</v>
      </c>
      <c r="G64" s="34">
        <v>16280.3</v>
      </c>
      <c r="H64" s="34">
        <v>16823</v>
      </c>
      <c r="I64" s="67"/>
      <c r="J64" s="68"/>
      <c r="K64" s="68"/>
      <c r="L64" s="68"/>
      <c r="M64" s="69"/>
      <c r="N64" s="69"/>
      <c r="O64" s="69"/>
    </row>
    <row r="65" spans="1:15" ht="47.25">
      <c r="A65" s="16" t="s">
        <v>706</v>
      </c>
      <c r="B65" s="17" t="s">
        <v>195</v>
      </c>
      <c r="C65" s="17"/>
      <c r="D65" s="17"/>
      <c r="E65" s="17"/>
      <c r="F65" s="34">
        <v>15737.6</v>
      </c>
      <c r="G65" s="34">
        <v>16280.3</v>
      </c>
      <c r="H65" s="34">
        <v>16823</v>
      </c>
      <c r="I65" s="64"/>
      <c r="J65" s="65"/>
      <c r="K65" s="65"/>
      <c r="L65" s="65"/>
      <c r="M65" s="66"/>
      <c r="N65" s="66"/>
      <c r="O65" s="66"/>
    </row>
    <row r="66" spans="1:15" ht="15.75">
      <c r="A66" s="16" t="s">
        <v>90</v>
      </c>
      <c r="B66" s="17" t="s">
        <v>195</v>
      </c>
      <c r="C66" s="17" t="s">
        <v>136</v>
      </c>
      <c r="D66" s="17" t="s">
        <v>110</v>
      </c>
      <c r="E66" s="17" t="s">
        <v>75</v>
      </c>
      <c r="F66" s="34">
        <v>15737.6</v>
      </c>
      <c r="G66" s="34">
        <v>16280.3</v>
      </c>
      <c r="H66" s="34">
        <v>16823</v>
      </c>
      <c r="I66" s="64"/>
      <c r="J66" s="65"/>
      <c r="K66" s="65"/>
      <c r="L66" s="65"/>
      <c r="M66" s="66"/>
      <c r="N66" s="66"/>
      <c r="O66" s="66"/>
    </row>
    <row r="67" spans="1:15" ht="47.25">
      <c r="A67" s="16" t="s">
        <v>707</v>
      </c>
      <c r="B67" s="17" t="s">
        <v>299</v>
      </c>
      <c r="C67" s="17"/>
      <c r="D67" s="17"/>
      <c r="E67" s="17"/>
      <c r="F67" s="34">
        <f>SUM(F68)</f>
        <v>5638.2</v>
      </c>
      <c r="G67" s="34">
        <v>2000</v>
      </c>
      <c r="H67" s="34">
        <v>2000</v>
      </c>
      <c r="I67" s="64"/>
      <c r="J67" s="65"/>
      <c r="K67" s="65"/>
      <c r="L67" s="65"/>
      <c r="M67" s="66"/>
      <c r="N67" s="66"/>
      <c r="O67" s="66"/>
    </row>
    <row r="68" spans="1:15" ht="15.75">
      <c r="A68" s="16" t="s">
        <v>18</v>
      </c>
      <c r="B68" s="17" t="s">
        <v>196</v>
      </c>
      <c r="C68" s="17"/>
      <c r="D68" s="17"/>
      <c r="E68" s="17"/>
      <c r="F68" s="34">
        <f>SUM(F69+F71)</f>
        <v>5638.2</v>
      </c>
      <c r="G68" s="34">
        <v>2000</v>
      </c>
      <c r="H68" s="34">
        <v>2000</v>
      </c>
      <c r="I68" s="64"/>
      <c r="J68" s="65"/>
      <c r="K68" s="65"/>
      <c r="L68" s="65"/>
      <c r="M68" s="66"/>
      <c r="N68" s="66"/>
      <c r="O68" s="66"/>
    </row>
    <row r="69" spans="1:15" ht="47.25">
      <c r="A69" s="16" t="s">
        <v>708</v>
      </c>
      <c r="B69" s="17" t="s">
        <v>197</v>
      </c>
      <c r="C69" s="17"/>
      <c r="D69" s="17"/>
      <c r="E69" s="17"/>
      <c r="F69" s="34">
        <f>SUM(F70)</f>
        <v>3550.7</v>
      </c>
      <c r="G69" s="34">
        <v>2000</v>
      </c>
      <c r="H69" s="34">
        <v>2000</v>
      </c>
      <c r="I69" s="67"/>
      <c r="J69" s="68"/>
      <c r="K69" s="68"/>
      <c r="L69" s="68"/>
      <c r="M69" s="69"/>
      <c r="N69" s="69"/>
      <c r="O69" s="69"/>
    </row>
    <row r="70" spans="1:15" ht="15.75">
      <c r="A70" s="16" t="s">
        <v>90</v>
      </c>
      <c r="B70" s="17" t="s">
        <v>197</v>
      </c>
      <c r="C70" s="17" t="s">
        <v>136</v>
      </c>
      <c r="D70" s="17" t="s">
        <v>110</v>
      </c>
      <c r="E70" s="17" t="s">
        <v>75</v>
      </c>
      <c r="F70" s="34">
        <v>3550.7</v>
      </c>
      <c r="G70" s="34">
        <v>2000</v>
      </c>
      <c r="H70" s="34">
        <v>2000</v>
      </c>
      <c r="I70" s="64"/>
      <c r="J70" s="65"/>
      <c r="K70" s="65"/>
      <c r="L70" s="65"/>
      <c r="M70" s="66"/>
      <c r="N70" s="66"/>
      <c r="O70" s="66"/>
    </row>
    <row r="71" spans="1:15" ht="47.25">
      <c r="A71" s="16" t="s">
        <v>95</v>
      </c>
      <c r="B71" s="17" t="s">
        <v>885</v>
      </c>
      <c r="C71" s="17"/>
      <c r="D71" s="17"/>
      <c r="E71" s="17"/>
      <c r="F71" s="34">
        <f>SUM(F72)</f>
        <v>2087.5</v>
      </c>
      <c r="G71" s="34"/>
      <c r="H71" s="34"/>
      <c r="I71" s="64"/>
      <c r="J71" s="65"/>
      <c r="K71" s="65"/>
      <c r="L71" s="65"/>
      <c r="M71" s="66"/>
      <c r="N71" s="66"/>
      <c r="O71" s="66"/>
    </row>
    <row r="72" spans="1:15" ht="15.75">
      <c r="A72" s="16" t="s">
        <v>90</v>
      </c>
      <c r="B72" s="17" t="s">
        <v>885</v>
      </c>
      <c r="C72" s="17" t="s">
        <v>136</v>
      </c>
      <c r="D72" s="17" t="s">
        <v>110</v>
      </c>
      <c r="E72" s="17" t="s">
        <v>75</v>
      </c>
      <c r="F72" s="34">
        <v>2087.5</v>
      </c>
      <c r="G72" s="34"/>
      <c r="H72" s="34"/>
      <c r="I72" s="64"/>
      <c r="J72" s="65"/>
      <c r="K72" s="65"/>
      <c r="L72" s="65"/>
      <c r="M72" s="66"/>
      <c r="N72" s="66"/>
      <c r="O72" s="66"/>
    </row>
    <row r="73" spans="1:15" ht="63">
      <c r="A73" s="16" t="s">
        <v>21</v>
      </c>
      <c r="B73" s="17" t="s">
        <v>300</v>
      </c>
      <c r="C73" s="17"/>
      <c r="D73" s="17"/>
      <c r="E73" s="17"/>
      <c r="F73" s="34">
        <f>SUM(F74+F79)</f>
        <v>82537</v>
      </c>
      <c r="G73" s="34">
        <v>67596.7</v>
      </c>
      <c r="H73" s="34">
        <v>68151</v>
      </c>
      <c r="I73" s="64"/>
      <c r="J73" s="65"/>
      <c r="K73" s="65"/>
      <c r="L73" s="65"/>
      <c r="M73" s="66"/>
      <c r="N73" s="66"/>
      <c r="O73" s="66"/>
    </row>
    <row r="74" spans="1:15" ht="15.75">
      <c r="A74" s="16" t="s">
        <v>18</v>
      </c>
      <c r="B74" s="17" t="s">
        <v>198</v>
      </c>
      <c r="C74" s="17"/>
      <c r="D74" s="17"/>
      <c r="E74" s="17"/>
      <c r="F74" s="34">
        <f>SUM(F77+F75)</f>
        <v>34977.800000000003</v>
      </c>
      <c r="G74" s="34">
        <v>67596.7</v>
      </c>
      <c r="H74" s="34">
        <v>68151</v>
      </c>
      <c r="I74" s="64"/>
      <c r="J74" s="65"/>
      <c r="K74" s="65"/>
      <c r="L74" s="65"/>
      <c r="M74" s="66"/>
      <c r="N74" s="66"/>
      <c r="O74" s="66"/>
    </row>
    <row r="75" spans="1:15" ht="47.25">
      <c r="A75" s="16" t="s">
        <v>61</v>
      </c>
      <c r="B75" s="17" t="s">
        <v>199</v>
      </c>
      <c r="C75" s="17"/>
      <c r="D75" s="17"/>
      <c r="E75" s="17"/>
      <c r="F75" s="34">
        <f>SUM(F76)</f>
        <v>19409.3</v>
      </c>
      <c r="G75" s="34">
        <v>18561.2</v>
      </c>
      <c r="H75" s="34">
        <v>19168.599999999999</v>
      </c>
      <c r="I75" s="64"/>
      <c r="J75" s="65"/>
      <c r="K75" s="65"/>
      <c r="L75" s="65"/>
      <c r="M75" s="66"/>
      <c r="N75" s="66"/>
      <c r="O75" s="66"/>
    </row>
    <row r="76" spans="1:15" ht="21" customHeight="1">
      <c r="A76" s="16" t="s">
        <v>90</v>
      </c>
      <c r="B76" s="17" t="s">
        <v>199</v>
      </c>
      <c r="C76" s="17" t="s">
        <v>136</v>
      </c>
      <c r="D76" s="17" t="s">
        <v>110</v>
      </c>
      <c r="E76" s="17" t="s">
        <v>75</v>
      </c>
      <c r="F76" s="34">
        <v>19409.3</v>
      </c>
      <c r="G76" s="34">
        <v>18561.2</v>
      </c>
      <c r="H76" s="34">
        <v>19168.599999999999</v>
      </c>
      <c r="I76" s="67"/>
      <c r="J76" s="68"/>
      <c r="K76" s="68"/>
      <c r="L76" s="68"/>
      <c r="M76" s="69"/>
      <c r="N76" s="69"/>
      <c r="O76" s="69"/>
    </row>
    <row r="77" spans="1:15" ht="47.25">
      <c r="A77" s="16" t="s">
        <v>95</v>
      </c>
      <c r="B77" s="17" t="s">
        <v>622</v>
      </c>
      <c r="C77" s="17"/>
      <c r="D77" s="17"/>
      <c r="E77" s="17"/>
      <c r="F77" s="34">
        <f>SUM(F78)</f>
        <v>15568.5</v>
      </c>
      <c r="G77" s="34">
        <v>49035.5</v>
      </c>
      <c r="H77" s="34">
        <v>48982.400000000001</v>
      </c>
      <c r="I77" s="64"/>
      <c r="J77" s="65"/>
      <c r="K77" s="65"/>
      <c r="L77" s="65"/>
      <c r="M77" s="66"/>
      <c r="N77" s="66"/>
      <c r="O77" s="66"/>
    </row>
    <row r="78" spans="1:15" ht="15.75">
      <c r="A78" s="16" t="s">
        <v>90</v>
      </c>
      <c r="B78" s="17" t="s">
        <v>622</v>
      </c>
      <c r="C78" s="17" t="s">
        <v>136</v>
      </c>
      <c r="D78" s="17" t="s">
        <v>110</v>
      </c>
      <c r="E78" s="17" t="s">
        <v>75</v>
      </c>
      <c r="F78" s="34">
        <v>15568.5</v>
      </c>
      <c r="G78" s="34">
        <v>49035.5</v>
      </c>
      <c r="H78" s="34">
        <v>48982.400000000001</v>
      </c>
      <c r="I78" s="67"/>
      <c r="J78" s="68"/>
      <c r="K78" s="68"/>
      <c r="L78" s="68"/>
      <c r="M78" s="69"/>
      <c r="N78" s="69"/>
      <c r="O78" s="69"/>
    </row>
    <row r="79" spans="1:15" ht="31.5">
      <c r="A79" s="16" t="s">
        <v>127</v>
      </c>
      <c r="B79" s="17" t="s">
        <v>621</v>
      </c>
      <c r="C79" s="17"/>
      <c r="D79" s="17"/>
      <c r="E79" s="17"/>
      <c r="F79" s="34">
        <f>SUM(F80)</f>
        <v>47559.199999999997</v>
      </c>
      <c r="G79" s="34"/>
      <c r="H79" s="34"/>
      <c r="I79" s="64"/>
      <c r="J79" s="65"/>
      <c r="K79" s="65"/>
      <c r="L79" s="65"/>
      <c r="M79" s="66"/>
      <c r="N79" s="66"/>
      <c r="O79" s="66"/>
    </row>
    <row r="80" spans="1:15" ht="47.25">
      <c r="A80" s="16" t="s">
        <v>95</v>
      </c>
      <c r="B80" s="17" t="s">
        <v>301</v>
      </c>
      <c r="C80" s="17"/>
      <c r="D80" s="17"/>
      <c r="E80" s="17"/>
      <c r="F80" s="34">
        <f>SUM(F81)</f>
        <v>47559.199999999997</v>
      </c>
      <c r="G80" s="34"/>
      <c r="H80" s="34"/>
      <c r="I80" s="64"/>
      <c r="J80" s="65"/>
      <c r="K80" s="65"/>
      <c r="L80" s="65"/>
      <c r="M80" s="66"/>
      <c r="N80" s="66"/>
      <c r="O80" s="66"/>
    </row>
    <row r="81" spans="1:15" ht="31.5">
      <c r="A81" s="16" t="s">
        <v>165</v>
      </c>
      <c r="B81" s="17" t="s">
        <v>301</v>
      </c>
      <c r="C81" s="17" t="s">
        <v>91</v>
      </c>
      <c r="D81" s="17" t="s">
        <v>110</v>
      </c>
      <c r="E81" s="17" t="s">
        <v>75</v>
      </c>
      <c r="F81" s="34">
        <v>47559.199999999997</v>
      </c>
      <c r="G81" s="34"/>
      <c r="H81" s="34"/>
      <c r="I81" s="64"/>
      <c r="J81" s="65"/>
      <c r="K81" s="65"/>
      <c r="L81" s="65"/>
      <c r="M81" s="66"/>
      <c r="N81" s="66"/>
      <c r="O81" s="66"/>
    </row>
    <row r="82" spans="1:15" ht="47.25">
      <c r="A82" s="79" t="s">
        <v>63</v>
      </c>
      <c r="B82" s="9" t="s">
        <v>392</v>
      </c>
      <c r="C82" s="9"/>
      <c r="D82" s="9"/>
      <c r="E82" s="9"/>
      <c r="F82" s="48">
        <v>508</v>
      </c>
      <c r="G82" s="48">
        <v>607.5</v>
      </c>
      <c r="H82" s="48">
        <v>387.5</v>
      </c>
      <c r="I82" s="64"/>
      <c r="J82" s="65"/>
      <c r="K82" s="65"/>
      <c r="L82" s="65"/>
      <c r="M82" s="66"/>
      <c r="N82" s="66"/>
      <c r="O82" s="66"/>
    </row>
    <row r="83" spans="1:15" ht="15.75">
      <c r="A83" s="16" t="s">
        <v>47</v>
      </c>
      <c r="B83" s="17" t="s">
        <v>393</v>
      </c>
      <c r="C83" s="17"/>
      <c r="D83" s="17"/>
      <c r="E83" s="17"/>
      <c r="F83" s="34">
        <v>508</v>
      </c>
      <c r="G83" s="34">
        <v>607.5</v>
      </c>
      <c r="H83" s="34">
        <v>387.5</v>
      </c>
      <c r="I83" s="64"/>
      <c r="J83" s="65"/>
      <c r="K83" s="65"/>
      <c r="L83" s="65"/>
      <c r="M83" s="66"/>
      <c r="N83" s="66"/>
      <c r="O83" s="66"/>
    </row>
    <row r="84" spans="1:15" ht="47.25">
      <c r="A84" s="16" t="s">
        <v>64</v>
      </c>
      <c r="B84" s="17" t="s">
        <v>394</v>
      </c>
      <c r="C84" s="17"/>
      <c r="D84" s="17"/>
      <c r="E84" s="17"/>
      <c r="F84" s="34">
        <v>508</v>
      </c>
      <c r="G84" s="34">
        <v>607.5</v>
      </c>
      <c r="H84" s="34">
        <v>387.5</v>
      </c>
      <c r="I84" s="67"/>
      <c r="J84" s="68"/>
      <c r="K84" s="68"/>
      <c r="L84" s="68"/>
      <c r="M84" s="69"/>
      <c r="N84" s="69"/>
      <c r="O84" s="69"/>
    </row>
    <row r="85" spans="1:15" ht="31.5">
      <c r="A85" s="16" t="s">
        <v>165</v>
      </c>
      <c r="B85" s="17" t="s">
        <v>394</v>
      </c>
      <c r="C85" s="17" t="s">
        <v>91</v>
      </c>
      <c r="D85" s="17" t="s">
        <v>106</v>
      </c>
      <c r="E85" s="17" t="s">
        <v>58</v>
      </c>
      <c r="F85" s="34">
        <v>508</v>
      </c>
      <c r="G85" s="34">
        <v>607.5</v>
      </c>
      <c r="H85" s="34">
        <v>387.5</v>
      </c>
      <c r="I85" s="64"/>
      <c r="J85" s="65"/>
      <c r="K85" s="65"/>
      <c r="L85" s="65"/>
      <c r="M85" s="66"/>
      <c r="N85" s="66"/>
      <c r="O85" s="66"/>
    </row>
    <row r="86" spans="1:15" ht="47.25">
      <c r="A86" s="79" t="s">
        <v>709</v>
      </c>
      <c r="B86" s="9" t="s">
        <v>316</v>
      </c>
      <c r="C86" s="9"/>
      <c r="D86" s="9"/>
      <c r="E86" s="9"/>
      <c r="F86" s="48">
        <f>SUM(F87+F107+F167+F176+F195+F212)</f>
        <v>1087257.8999999999</v>
      </c>
      <c r="G86" s="48">
        <f>SUM(G87+G107+G167+G176+G195+G212)</f>
        <v>980795.09999999986</v>
      </c>
      <c r="H86" s="48">
        <f>SUM(H87+H107+H167+H176+H195+H212)</f>
        <v>1005254.9</v>
      </c>
      <c r="I86" s="64"/>
      <c r="J86" s="65"/>
      <c r="K86" s="65"/>
      <c r="L86" s="65"/>
      <c r="M86" s="66"/>
      <c r="N86" s="66"/>
      <c r="O86" s="66"/>
    </row>
    <row r="87" spans="1:15" ht="31.5">
      <c r="A87" s="16" t="s">
        <v>710</v>
      </c>
      <c r="B87" s="17" t="s">
        <v>317</v>
      </c>
      <c r="C87" s="17"/>
      <c r="D87" s="17"/>
      <c r="E87" s="17"/>
      <c r="F87" s="34">
        <f>SUM(F88+F91+F100)</f>
        <v>229179</v>
      </c>
      <c r="G87" s="34">
        <v>219605.8</v>
      </c>
      <c r="H87" s="34">
        <v>220838.3</v>
      </c>
      <c r="I87" s="64"/>
      <c r="J87" s="65"/>
      <c r="K87" s="65"/>
      <c r="L87" s="65"/>
      <c r="M87" s="66"/>
      <c r="N87" s="66"/>
      <c r="O87" s="66"/>
    </row>
    <row r="88" spans="1:15" ht="31.5">
      <c r="A88" s="16" t="s">
        <v>69</v>
      </c>
      <c r="B88" s="17" t="s">
        <v>518</v>
      </c>
      <c r="C88" s="17"/>
      <c r="D88" s="17"/>
      <c r="E88" s="17"/>
      <c r="F88" s="34">
        <f>SUM(F89)</f>
        <v>4232.3999999999996</v>
      </c>
      <c r="G88" s="34">
        <v>6399.3</v>
      </c>
      <c r="H88" s="34">
        <v>6399.3</v>
      </c>
      <c r="I88" s="67"/>
      <c r="J88" s="68"/>
      <c r="K88" s="68"/>
      <c r="L88" s="68"/>
      <c r="M88" s="69"/>
      <c r="N88" s="69"/>
      <c r="O88" s="69"/>
    </row>
    <row r="89" spans="1:15" ht="94.5">
      <c r="A89" s="16" t="s">
        <v>200</v>
      </c>
      <c r="B89" s="17" t="s">
        <v>351</v>
      </c>
      <c r="C89" s="17"/>
      <c r="D89" s="17"/>
      <c r="E89" s="17"/>
      <c r="F89" s="34">
        <f>SUM(F90)</f>
        <v>4232.3999999999996</v>
      </c>
      <c r="G89" s="34">
        <v>6399.3</v>
      </c>
      <c r="H89" s="34">
        <v>6399.3</v>
      </c>
      <c r="I89" s="64"/>
      <c r="J89" s="65"/>
      <c r="K89" s="65"/>
      <c r="L89" s="65"/>
      <c r="M89" s="66"/>
      <c r="N89" s="66"/>
      <c r="O89" s="66"/>
    </row>
    <row r="90" spans="1:15" ht="31.5">
      <c r="A90" s="16" t="s">
        <v>37</v>
      </c>
      <c r="B90" s="17" t="s">
        <v>351</v>
      </c>
      <c r="C90" s="17" t="s">
        <v>38</v>
      </c>
      <c r="D90" s="17" t="s">
        <v>76</v>
      </c>
      <c r="E90" s="17" t="s">
        <v>110</v>
      </c>
      <c r="F90" s="34">
        <v>4232.3999999999996</v>
      </c>
      <c r="G90" s="34">
        <v>6399.3</v>
      </c>
      <c r="H90" s="34">
        <v>6399.3</v>
      </c>
      <c r="I90" s="64"/>
      <c r="J90" s="65"/>
      <c r="K90" s="65"/>
      <c r="L90" s="65"/>
      <c r="M90" s="66"/>
      <c r="N90" s="66"/>
      <c r="O90" s="66"/>
    </row>
    <row r="91" spans="1:15" ht="30" customHeight="1">
      <c r="A91" s="16" t="s">
        <v>150</v>
      </c>
      <c r="B91" s="17" t="s">
        <v>318</v>
      </c>
      <c r="C91" s="17"/>
      <c r="D91" s="17"/>
      <c r="E91" s="17"/>
      <c r="F91" s="34">
        <f>SUM(F98+F96+F94+F92)</f>
        <v>223567.7</v>
      </c>
      <c r="G91" s="34">
        <v>212468.8</v>
      </c>
      <c r="H91" s="34">
        <v>213701.3</v>
      </c>
      <c r="I91" s="67"/>
      <c r="J91" s="68"/>
      <c r="K91" s="68"/>
      <c r="L91" s="68"/>
      <c r="M91" s="69"/>
      <c r="N91" s="69"/>
      <c r="O91" s="69"/>
    </row>
    <row r="92" spans="1:15" ht="63">
      <c r="A92" s="16" t="s">
        <v>201</v>
      </c>
      <c r="B92" s="17" t="s">
        <v>319</v>
      </c>
      <c r="C92" s="17"/>
      <c r="D92" s="17"/>
      <c r="E92" s="17"/>
      <c r="F92" s="34">
        <f>SUM(F93)</f>
        <v>122581.5</v>
      </c>
      <c r="G92" s="34">
        <v>113779.5</v>
      </c>
      <c r="H92" s="34">
        <v>113932.6</v>
      </c>
      <c r="I92" s="64"/>
      <c r="J92" s="65"/>
      <c r="K92" s="65"/>
      <c r="L92" s="65"/>
      <c r="M92" s="66"/>
      <c r="N92" s="66"/>
      <c r="O92" s="66"/>
    </row>
    <row r="93" spans="1:15" ht="47.25">
      <c r="A93" s="16" t="s">
        <v>156</v>
      </c>
      <c r="B93" s="17" t="s">
        <v>319</v>
      </c>
      <c r="C93" s="17" t="s">
        <v>4</v>
      </c>
      <c r="D93" s="17" t="s">
        <v>113</v>
      </c>
      <c r="E93" s="17" t="s">
        <v>106</v>
      </c>
      <c r="F93" s="34">
        <v>122581.5</v>
      </c>
      <c r="G93" s="34">
        <v>113779.5</v>
      </c>
      <c r="H93" s="34">
        <v>113932.6</v>
      </c>
      <c r="I93" s="64"/>
      <c r="J93" s="65"/>
      <c r="K93" s="65"/>
      <c r="L93" s="65"/>
      <c r="M93" s="66"/>
      <c r="N93" s="66"/>
      <c r="O93" s="66"/>
    </row>
    <row r="94" spans="1:15" ht="15.75">
      <c r="A94" s="16" t="s">
        <v>149</v>
      </c>
      <c r="B94" s="17" t="s">
        <v>320</v>
      </c>
      <c r="C94" s="17"/>
      <c r="D94" s="17"/>
      <c r="E94" s="17"/>
      <c r="F94" s="34">
        <f>SUM(F95)</f>
        <v>99177.5</v>
      </c>
      <c r="G94" s="34">
        <v>96880.6</v>
      </c>
      <c r="H94" s="34">
        <v>97960</v>
      </c>
      <c r="I94" s="67"/>
      <c r="J94" s="68"/>
      <c r="K94" s="68"/>
      <c r="L94" s="68"/>
      <c r="M94" s="69"/>
      <c r="N94" s="69"/>
      <c r="O94" s="69"/>
    </row>
    <row r="95" spans="1:15" ht="51.75" customHeight="1">
      <c r="A95" s="16" t="s">
        <v>156</v>
      </c>
      <c r="B95" s="17" t="s">
        <v>320</v>
      </c>
      <c r="C95" s="17" t="s">
        <v>4</v>
      </c>
      <c r="D95" s="17" t="s">
        <v>113</v>
      </c>
      <c r="E95" s="17" t="s">
        <v>106</v>
      </c>
      <c r="F95" s="34">
        <v>99177.5</v>
      </c>
      <c r="G95" s="34">
        <v>96880.6</v>
      </c>
      <c r="H95" s="34">
        <v>97960</v>
      </c>
      <c r="I95" s="70"/>
      <c r="J95" s="65"/>
      <c r="K95" s="65"/>
      <c r="L95" s="65"/>
      <c r="M95" s="66"/>
      <c r="N95" s="66"/>
      <c r="O95" s="66"/>
    </row>
    <row r="96" spans="1:15" ht="31.5">
      <c r="A96" s="16" t="s">
        <v>202</v>
      </c>
      <c r="B96" s="17" t="s">
        <v>352</v>
      </c>
      <c r="C96" s="17"/>
      <c r="D96" s="17"/>
      <c r="E96" s="17"/>
      <c r="F96" s="34">
        <v>171.8</v>
      </c>
      <c r="G96" s="34">
        <v>171.8</v>
      </c>
      <c r="H96" s="34">
        <v>171.8</v>
      </c>
      <c r="I96" s="64"/>
      <c r="J96" s="65"/>
      <c r="K96" s="65"/>
      <c r="L96" s="65"/>
      <c r="M96" s="66"/>
      <c r="N96" s="66"/>
      <c r="O96" s="66"/>
    </row>
    <row r="97" spans="1:15" ht="47.25">
      <c r="A97" s="16" t="s">
        <v>156</v>
      </c>
      <c r="B97" s="17" t="s">
        <v>352</v>
      </c>
      <c r="C97" s="17" t="s">
        <v>4</v>
      </c>
      <c r="D97" s="17" t="s">
        <v>76</v>
      </c>
      <c r="E97" s="17" t="s">
        <v>110</v>
      </c>
      <c r="F97" s="34">
        <v>171.8</v>
      </c>
      <c r="G97" s="34">
        <v>171.8</v>
      </c>
      <c r="H97" s="34">
        <v>171.8</v>
      </c>
      <c r="I97" s="67"/>
      <c r="J97" s="68"/>
      <c r="K97" s="68"/>
      <c r="L97" s="68"/>
      <c r="M97" s="69"/>
      <c r="N97" s="69"/>
      <c r="O97" s="69"/>
    </row>
    <row r="98" spans="1:15" ht="126">
      <c r="A98" s="78" t="s">
        <v>203</v>
      </c>
      <c r="B98" s="17" t="s">
        <v>353</v>
      </c>
      <c r="C98" s="17"/>
      <c r="D98" s="17"/>
      <c r="E98" s="17"/>
      <c r="F98" s="34">
        <v>1636.9</v>
      </c>
      <c r="G98" s="34">
        <v>1636.9</v>
      </c>
      <c r="H98" s="34">
        <v>1636.9</v>
      </c>
      <c r="I98" s="64"/>
      <c r="J98" s="65"/>
      <c r="K98" s="65"/>
      <c r="L98" s="65"/>
      <c r="M98" s="66"/>
      <c r="N98" s="66"/>
      <c r="O98" s="66"/>
    </row>
    <row r="99" spans="1:15" ht="47.25">
      <c r="A99" s="16" t="s">
        <v>156</v>
      </c>
      <c r="B99" s="17" t="s">
        <v>353</v>
      </c>
      <c r="C99" s="17" t="s">
        <v>4</v>
      </c>
      <c r="D99" s="17" t="s">
        <v>76</v>
      </c>
      <c r="E99" s="17" t="s">
        <v>110</v>
      </c>
      <c r="F99" s="34">
        <v>1636.9</v>
      </c>
      <c r="G99" s="34">
        <v>1636.9</v>
      </c>
      <c r="H99" s="34">
        <v>1636.9</v>
      </c>
      <c r="I99" s="64"/>
      <c r="J99" s="65"/>
      <c r="K99" s="65"/>
      <c r="L99" s="65"/>
      <c r="M99" s="66"/>
      <c r="N99" s="66"/>
      <c r="O99" s="66"/>
    </row>
    <row r="100" spans="1:15" ht="31.5">
      <c r="A100" s="16" t="s">
        <v>14</v>
      </c>
      <c r="B100" s="17" t="s">
        <v>618</v>
      </c>
      <c r="C100" s="17"/>
      <c r="D100" s="17"/>
      <c r="E100" s="17"/>
      <c r="F100" s="34">
        <f>SUM(F101+F103+F105)</f>
        <v>1378.9</v>
      </c>
      <c r="G100" s="34">
        <f t="shared" ref="G100:H100" si="4">SUM(G101+G103+G105)</f>
        <v>737.7</v>
      </c>
      <c r="H100" s="34">
        <f t="shared" si="4"/>
        <v>737.7</v>
      </c>
      <c r="I100" s="64"/>
      <c r="J100" s="65"/>
      <c r="K100" s="65"/>
      <c r="L100" s="65"/>
      <c r="M100" s="66"/>
      <c r="N100" s="66"/>
      <c r="O100" s="66"/>
    </row>
    <row r="101" spans="1:15" ht="110.25">
      <c r="A101" s="78" t="s">
        <v>942</v>
      </c>
      <c r="B101" s="17" t="s">
        <v>943</v>
      </c>
      <c r="C101" s="89"/>
      <c r="D101" s="17"/>
      <c r="E101" s="17"/>
      <c r="F101" s="34">
        <v>180</v>
      </c>
      <c r="G101" s="34"/>
      <c r="H101" s="34"/>
      <c r="I101" s="64"/>
      <c r="J101" s="65"/>
      <c r="K101" s="65"/>
      <c r="L101" s="65"/>
      <c r="M101" s="66"/>
      <c r="N101" s="66"/>
      <c r="O101" s="66"/>
    </row>
    <row r="102" spans="1:15" ht="47.25">
      <c r="A102" s="16" t="s">
        <v>156</v>
      </c>
      <c r="B102" s="17" t="s">
        <v>943</v>
      </c>
      <c r="C102" s="17" t="s">
        <v>4</v>
      </c>
      <c r="D102" s="17" t="s">
        <v>113</v>
      </c>
      <c r="E102" s="17" t="s">
        <v>106</v>
      </c>
      <c r="F102" s="34">
        <v>180</v>
      </c>
      <c r="G102" s="34"/>
      <c r="H102" s="34"/>
      <c r="I102" s="64"/>
      <c r="J102" s="65"/>
      <c r="K102" s="65"/>
      <c r="L102" s="65"/>
      <c r="M102" s="66"/>
      <c r="N102" s="66"/>
      <c r="O102" s="66"/>
    </row>
    <row r="103" spans="1:15" ht="15.75">
      <c r="A103" s="16" t="s">
        <v>149</v>
      </c>
      <c r="B103" s="17" t="s">
        <v>659</v>
      </c>
      <c r="C103" s="17"/>
      <c r="D103" s="17"/>
      <c r="E103" s="17"/>
      <c r="F103" s="34">
        <v>461.2</v>
      </c>
      <c r="G103" s="34"/>
      <c r="H103" s="34"/>
      <c r="I103" s="64"/>
      <c r="J103" s="65"/>
      <c r="K103" s="65"/>
      <c r="L103" s="65"/>
      <c r="M103" s="66"/>
      <c r="N103" s="66"/>
      <c r="O103" s="66"/>
    </row>
    <row r="104" spans="1:15" ht="47.25">
      <c r="A104" s="16" t="s">
        <v>156</v>
      </c>
      <c r="B104" s="17" t="s">
        <v>659</v>
      </c>
      <c r="C104" s="17" t="s">
        <v>4</v>
      </c>
      <c r="D104" s="17" t="s">
        <v>113</v>
      </c>
      <c r="E104" s="17" t="s">
        <v>106</v>
      </c>
      <c r="F104" s="34">
        <v>461.2</v>
      </c>
      <c r="G104" s="34"/>
      <c r="H104" s="34"/>
      <c r="I104" s="64"/>
      <c r="J104" s="65"/>
      <c r="K104" s="65"/>
      <c r="L104" s="65"/>
      <c r="M104" s="66"/>
      <c r="N104" s="66"/>
      <c r="O104" s="66"/>
    </row>
    <row r="105" spans="1:15" ht="78.75">
      <c r="A105" s="16" t="s">
        <v>583</v>
      </c>
      <c r="B105" s="17" t="s">
        <v>632</v>
      </c>
      <c r="C105" s="17"/>
      <c r="D105" s="17"/>
      <c r="E105" s="17"/>
      <c r="F105" s="34">
        <v>737.7</v>
      </c>
      <c r="G105" s="34">
        <v>737.7</v>
      </c>
      <c r="H105" s="34">
        <v>737.7</v>
      </c>
      <c r="I105" s="67"/>
      <c r="J105" s="68"/>
      <c r="K105" s="68"/>
      <c r="L105" s="68"/>
      <c r="M105" s="69"/>
      <c r="N105" s="69"/>
      <c r="O105" s="69"/>
    </row>
    <row r="106" spans="1:15" ht="47.25">
      <c r="A106" s="16" t="s">
        <v>156</v>
      </c>
      <c r="B106" s="17" t="s">
        <v>632</v>
      </c>
      <c r="C106" s="17" t="s">
        <v>4</v>
      </c>
      <c r="D106" s="17" t="s">
        <v>113</v>
      </c>
      <c r="E106" s="17" t="s">
        <v>106</v>
      </c>
      <c r="F106" s="34">
        <v>737.7</v>
      </c>
      <c r="G106" s="34">
        <v>737.7</v>
      </c>
      <c r="H106" s="34">
        <v>737.7</v>
      </c>
      <c r="I106" s="64"/>
      <c r="J106" s="65"/>
      <c r="K106" s="65"/>
      <c r="L106" s="65"/>
      <c r="M106" s="66"/>
      <c r="N106" s="66"/>
      <c r="O106" s="66"/>
    </row>
    <row r="107" spans="1:15" ht="31.5">
      <c r="A107" s="16" t="s">
        <v>711</v>
      </c>
      <c r="B107" s="17" t="s">
        <v>324</v>
      </c>
      <c r="C107" s="17"/>
      <c r="D107" s="17"/>
      <c r="E107" s="17"/>
      <c r="F107" s="34">
        <f>SUM(F108+F111+F122+F145+F156+F161+F164)</f>
        <v>740056.00000000012</v>
      </c>
      <c r="G107" s="34">
        <f t="shared" ref="G107:H107" si="5">SUM(G108+G111+G122+G145+G156+G161+G164)</f>
        <v>675383.70000000007</v>
      </c>
      <c r="H107" s="34">
        <f t="shared" si="5"/>
        <v>698476.80000000016</v>
      </c>
      <c r="I107" s="87"/>
      <c r="J107" s="65"/>
      <c r="K107" s="65"/>
      <c r="L107" s="65"/>
      <c r="M107" s="66"/>
      <c r="N107" s="66"/>
      <c r="O107" s="66"/>
    </row>
    <row r="108" spans="1:15" ht="78.75">
      <c r="A108" s="16" t="s">
        <v>192</v>
      </c>
      <c r="B108" s="17" t="s">
        <v>660</v>
      </c>
      <c r="C108" s="17"/>
      <c r="D108" s="17"/>
      <c r="E108" s="17"/>
      <c r="F108" s="34">
        <v>1251</v>
      </c>
      <c r="G108" s="34"/>
      <c r="H108" s="34"/>
      <c r="I108" s="64"/>
      <c r="J108" s="65"/>
      <c r="K108" s="65"/>
      <c r="L108" s="65"/>
      <c r="M108" s="66"/>
      <c r="N108" s="66"/>
      <c r="O108" s="66"/>
    </row>
    <row r="109" spans="1:15" ht="15.75">
      <c r="A109" s="16" t="s">
        <v>166</v>
      </c>
      <c r="B109" s="17" t="s">
        <v>661</v>
      </c>
      <c r="C109" s="17"/>
      <c r="D109" s="17"/>
      <c r="E109" s="17"/>
      <c r="F109" s="34">
        <v>1251</v>
      </c>
      <c r="G109" s="34"/>
      <c r="H109" s="34"/>
      <c r="I109" s="67"/>
      <c r="J109" s="68"/>
      <c r="K109" s="68"/>
      <c r="L109" s="68"/>
      <c r="M109" s="69"/>
      <c r="N109" s="69"/>
      <c r="O109" s="69"/>
    </row>
    <row r="110" spans="1:15" ht="15.75">
      <c r="A110" s="16" t="s">
        <v>90</v>
      </c>
      <c r="B110" s="17" t="s">
        <v>661</v>
      </c>
      <c r="C110" s="17" t="s">
        <v>136</v>
      </c>
      <c r="D110" s="17" t="s">
        <v>113</v>
      </c>
      <c r="E110" s="17" t="s">
        <v>107</v>
      </c>
      <c r="F110" s="34">
        <v>1251</v>
      </c>
      <c r="G110" s="34"/>
      <c r="H110" s="34"/>
      <c r="I110" s="64"/>
      <c r="J110" s="65"/>
      <c r="K110" s="65"/>
      <c r="L110" s="65"/>
      <c r="M110" s="66"/>
      <c r="N110" s="66"/>
      <c r="O110" s="66"/>
    </row>
    <row r="111" spans="1:15" ht="31.5">
      <c r="A111" s="16" t="s">
        <v>127</v>
      </c>
      <c r="B111" s="17" t="s">
        <v>325</v>
      </c>
      <c r="C111" s="17"/>
      <c r="D111" s="17"/>
      <c r="E111" s="17"/>
      <c r="F111" s="34">
        <f>SUM(F114+F112+F118)</f>
        <v>39269.4</v>
      </c>
      <c r="G111" s="34">
        <f t="shared" ref="G111:H111" si="6">SUM(G114+G112+G118)</f>
        <v>35488.5</v>
      </c>
      <c r="H111" s="34">
        <f t="shared" si="6"/>
        <v>35488.5</v>
      </c>
      <c r="I111" s="64"/>
      <c r="J111" s="65"/>
      <c r="K111" s="65"/>
      <c r="L111" s="65"/>
      <c r="M111" s="66"/>
      <c r="N111" s="66"/>
      <c r="O111" s="66"/>
    </row>
    <row r="112" spans="1:15" ht="15.75">
      <c r="A112" s="16" t="s">
        <v>166</v>
      </c>
      <c r="B112" s="17" t="s">
        <v>326</v>
      </c>
      <c r="C112" s="17"/>
      <c r="D112" s="17"/>
      <c r="E112" s="17"/>
      <c r="F112" s="34">
        <f>SUM(F113)</f>
        <v>38637.699999999997</v>
      </c>
      <c r="G112" s="34">
        <v>35000</v>
      </c>
      <c r="H112" s="34">
        <v>35000</v>
      </c>
      <c r="I112" s="67"/>
      <c r="J112" s="68"/>
      <c r="K112" s="68"/>
      <c r="L112" s="68"/>
      <c r="M112" s="69"/>
      <c r="N112" s="69"/>
      <c r="O112" s="69"/>
    </row>
    <row r="113" spans="1:15" ht="31.5">
      <c r="A113" s="16" t="s">
        <v>165</v>
      </c>
      <c r="B113" s="17" t="s">
        <v>326</v>
      </c>
      <c r="C113" s="17" t="s">
        <v>91</v>
      </c>
      <c r="D113" s="17" t="s">
        <v>113</v>
      </c>
      <c r="E113" s="17" t="s">
        <v>107</v>
      </c>
      <c r="F113" s="34">
        <v>38637.699999999997</v>
      </c>
      <c r="G113" s="34">
        <v>35000</v>
      </c>
      <c r="H113" s="34">
        <v>35000</v>
      </c>
      <c r="I113" s="64"/>
      <c r="J113" s="65"/>
      <c r="K113" s="65"/>
      <c r="L113" s="65"/>
      <c r="M113" s="66"/>
      <c r="N113" s="66"/>
      <c r="O113" s="66"/>
    </row>
    <row r="114" spans="1:15" ht="15.75">
      <c r="A114" s="16" t="s">
        <v>204</v>
      </c>
      <c r="B114" s="17" t="s">
        <v>327</v>
      </c>
      <c r="C114" s="17"/>
      <c r="D114" s="17"/>
      <c r="E114" s="17"/>
      <c r="F114" s="34">
        <f>SUM(F115:F117)</f>
        <v>384.40000000000003</v>
      </c>
      <c r="G114" s="34">
        <v>274.5</v>
      </c>
      <c r="H114" s="34">
        <v>274.5</v>
      </c>
      <c r="I114" s="67"/>
      <c r="J114" s="68"/>
      <c r="K114" s="68"/>
      <c r="L114" s="68"/>
      <c r="M114" s="69"/>
      <c r="N114" s="69"/>
      <c r="O114" s="69"/>
    </row>
    <row r="115" spans="1:15" ht="78.75">
      <c r="A115" s="16" t="s">
        <v>36</v>
      </c>
      <c r="B115" s="17" t="s">
        <v>327</v>
      </c>
      <c r="C115" s="17" t="s">
        <v>40</v>
      </c>
      <c r="D115" s="17" t="s">
        <v>113</v>
      </c>
      <c r="E115" s="17" t="s">
        <v>107</v>
      </c>
      <c r="F115" s="34">
        <v>27.3</v>
      </c>
      <c r="G115" s="34"/>
      <c r="H115" s="34"/>
      <c r="I115" s="67"/>
      <c r="J115" s="68"/>
      <c r="K115" s="68"/>
      <c r="L115" s="68"/>
      <c r="M115" s="69"/>
      <c r="N115" s="69"/>
      <c r="O115" s="69"/>
    </row>
    <row r="116" spans="1:15" ht="31.5">
      <c r="A116" s="16" t="s">
        <v>165</v>
      </c>
      <c r="B116" s="17" t="s">
        <v>327</v>
      </c>
      <c r="C116" s="17" t="s">
        <v>91</v>
      </c>
      <c r="D116" s="17" t="s">
        <v>113</v>
      </c>
      <c r="E116" s="17" t="s">
        <v>107</v>
      </c>
      <c r="F116" s="34">
        <v>176.3</v>
      </c>
      <c r="G116" s="34">
        <v>274.5</v>
      </c>
      <c r="H116" s="34">
        <v>274.5</v>
      </c>
      <c r="I116" s="64"/>
      <c r="J116" s="65"/>
      <c r="K116" s="65"/>
      <c r="L116" s="65"/>
      <c r="M116" s="66"/>
      <c r="N116" s="66"/>
      <c r="O116" s="66"/>
    </row>
    <row r="117" spans="1:15" ht="31.5">
      <c r="A117" s="16" t="s">
        <v>37</v>
      </c>
      <c r="B117" s="17" t="s">
        <v>327</v>
      </c>
      <c r="C117" s="17" t="s">
        <v>38</v>
      </c>
      <c r="D117" s="17" t="s">
        <v>113</v>
      </c>
      <c r="E117" s="17" t="s">
        <v>107</v>
      </c>
      <c r="F117" s="34">
        <v>180.8</v>
      </c>
      <c r="G117" s="34"/>
      <c r="H117" s="34"/>
      <c r="I117" s="67"/>
      <c r="J117" s="68"/>
      <c r="K117" s="68"/>
      <c r="L117" s="68"/>
      <c r="M117" s="69"/>
      <c r="N117" s="69"/>
      <c r="O117" s="69"/>
    </row>
    <row r="118" spans="1:15" ht="31.5">
      <c r="A118" s="16" t="s">
        <v>712</v>
      </c>
      <c r="B118" s="17" t="s">
        <v>328</v>
      </c>
      <c r="C118" s="17"/>
      <c r="D118" s="17"/>
      <c r="E118" s="17"/>
      <c r="F118" s="34">
        <f>SUM(F119:F121)</f>
        <v>247.3</v>
      </c>
      <c r="G118" s="34">
        <v>214</v>
      </c>
      <c r="H118" s="34">
        <v>214</v>
      </c>
      <c r="I118" s="64"/>
      <c r="J118" s="65"/>
      <c r="K118" s="65"/>
      <c r="L118" s="65"/>
      <c r="M118" s="66"/>
      <c r="N118" s="66"/>
      <c r="O118" s="66"/>
    </row>
    <row r="119" spans="1:15" ht="78.75">
      <c r="A119" s="16" t="s">
        <v>36</v>
      </c>
      <c r="B119" s="17" t="s">
        <v>328</v>
      </c>
      <c r="C119" s="17" t="s">
        <v>40</v>
      </c>
      <c r="D119" s="17" t="s">
        <v>113</v>
      </c>
      <c r="E119" s="17" t="s">
        <v>107</v>
      </c>
      <c r="F119" s="34">
        <v>36</v>
      </c>
      <c r="G119" s="34"/>
      <c r="H119" s="34"/>
      <c r="I119" s="64"/>
      <c r="J119" s="65"/>
      <c r="K119" s="65"/>
      <c r="L119" s="65"/>
      <c r="M119" s="66"/>
      <c r="N119" s="66"/>
      <c r="O119" s="66"/>
    </row>
    <row r="120" spans="1:15" ht="31.5">
      <c r="A120" s="16" t="s">
        <v>165</v>
      </c>
      <c r="B120" s="17" t="s">
        <v>328</v>
      </c>
      <c r="C120" s="17" t="s">
        <v>91</v>
      </c>
      <c r="D120" s="17" t="s">
        <v>113</v>
      </c>
      <c r="E120" s="17" t="s">
        <v>107</v>
      </c>
      <c r="F120" s="34">
        <v>50.8</v>
      </c>
      <c r="G120" s="34">
        <v>214</v>
      </c>
      <c r="H120" s="34">
        <v>214</v>
      </c>
      <c r="I120" s="64"/>
      <c r="J120" s="65"/>
      <c r="K120" s="65"/>
      <c r="L120" s="65"/>
      <c r="M120" s="66"/>
      <c r="N120" s="66"/>
      <c r="O120" s="66"/>
    </row>
    <row r="121" spans="1:15" ht="31.5">
      <c r="A121" s="16" t="s">
        <v>37</v>
      </c>
      <c r="B121" s="17" t="s">
        <v>328</v>
      </c>
      <c r="C121" s="17" t="s">
        <v>38</v>
      </c>
      <c r="D121" s="17" t="s">
        <v>113</v>
      </c>
      <c r="E121" s="17" t="s">
        <v>107</v>
      </c>
      <c r="F121" s="34">
        <v>160.5</v>
      </c>
      <c r="G121" s="34"/>
      <c r="H121" s="34"/>
      <c r="I121" s="67"/>
      <c r="J121" s="68"/>
      <c r="K121" s="68"/>
      <c r="L121" s="68"/>
      <c r="M121" s="69"/>
      <c r="N121" s="69"/>
      <c r="O121" s="69"/>
    </row>
    <row r="122" spans="1:15" ht="33" customHeight="1">
      <c r="A122" s="16" t="s">
        <v>150</v>
      </c>
      <c r="B122" s="17" t="s">
        <v>329</v>
      </c>
      <c r="C122" s="17"/>
      <c r="D122" s="17"/>
      <c r="E122" s="17"/>
      <c r="F122" s="34">
        <f>SUM(F123+F125+F128+F130+F132+F135+F137+F139+F141+F143)</f>
        <v>691226.8</v>
      </c>
      <c r="G122" s="34">
        <f t="shared" ref="G122:H122" si="7">SUM(G123+G125+G128+G130+G132+G135+G137+G139+G141+G143)</f>
        <v>620986.70000000007</v>
      </c>
      <c r="H122" s="34">
        <f t="shared" si="7"/>
        <v>659948.30000000016</v>
      </c>
      <c r="I122" s="64"/>
      <c r="J122" s="65"/>
      <c r="K122" s="65"/>
      <c r="L122" s="65"/>
      <c r="M122" s="66"/>
      <c r="N122" s="66"/>
      <c r="O122" s="66"/>
    </row>
    <row r="123" spans="1:15" ht="126">
      <c r="A123" s="78" t="s">
        <v>7</v>
      </c>
      <c r="B123" s="17" t="s">
        <v>205</v>
      </c>
      <c r="C123" s="17"/>
      <c r="D123" s="17"/>
      <c r="E123" s="17"/>
      <c r="F123" s="34">
        <f t="shared" ref="F123" si="8">SUM(F124)</f>
        <v>22118</v>
      </c>
      <c r="G123" s="34">
        <v>20808.900000000001</v>
      </c>
      <c r="H123" s="34">
        <v>20810.5</v>
      </c>
      <c r="I123" s="67"/>
      <c r="J123" s="68"/>
      <c r="K123" s="68"/>
      <c r="L123" s="68"/>
      <c r="M123" s="69"/>
      <c r="N123" s="69"/>
      <c r="O123" s="69"/>
    </row>
    <row r="124" spans="1:15" ht="33" customHeight="1">
      <c r="A124" s="16" t="s">
        <v>156</v>
      </c>
      <c r="B124" s="17" t="s">
        <v>205</v>
      </c>
      <c r="C124" s="17" t="s">
        <v>4</v>
      </c>
      <c r="D124" s="17" t="s">
        <v>113</v>
      </c>
      <c r="E124" s="17" t="s">
        <v>107</v>
      </c>
      <c r="F124" s="34">
        <v>22118</v>
      </c>
      <c r="G124" s="34">
        <v>20808.900000000001</v>
      </c>
      <c r="H124" s="34">
        <v>20810.5</v>
      </c>
      <c r="I124" s="64"/>
      <c r="J124" s="65"/>
      <c r="K124" s="65"/>
      <c r="L124" s="65"/>
      <c r="M124" s="66"/>
      <c r="N124" s="66"/>
      <c r="O124" s="66"/>
    </row>
    <row r="125" spans="1:15" ht="94.5">
      <c r="A125" s="78" t="s">
        <v>206</v>
      </c>
      <c r="B125" s="17" t="s">
        <v>330</v>
      </c>
      <c r="C125" s="17"/>
      <c r="D125" s="17"/>
      <c r="E125" s="17"/>
      <c r="F125" s="34">
        <f>SUM(F126+F127)</f>
        <v>393985.4</v>
      </c>
      <c r="G125" s="34">
        <f t="shared" ref="G125:H125" si="9">SUM(G126)</f>
        <v>370381.8</v>
      </c>
      <c r="H125" s="34">
        <f t="shared" si="9"/>
        <v>371537.9</v>
      </c>
      <c r="I125" s="67"/>
      <c r="J125" s="68"/>
      <c r="K125" s="68"/>
      <c r="L125" s="68"/>
      <c r="M125" s="69"/>
      <c r="N125" s="69"/>
      <c r="O125" s="69"/>
    </row>
    <row r="126" spans="1:15" ht="47.25">
      <c r="A126" s="16" t="s">
        <v>156</v>
      </c>
      <c r="B126" s="17" t="s">
        <v>330</v>
      </c>
      <c r="C126" s="17" t="s">
        <v>4</v>
      </c>
      <c r="D126" s="17" t="s">
        <v>113</v>
      </c>
      <c r="E126" s="17" t="s">
        <v>107</v>
      </c>
      <c r="F126" s="34">
        <v>393461.7</v>
      </c>
      <c r="G126" s="34">
        <v>370381.8</v>
      </c>
      <c r="H126" s="34">
        <v>371537.9</v>
      </c>
      <c r="I126" s="64"/>
      <c r="J126" s="65"/>
      <c r="K126" s="65"/>
      <c r="L126" s="65"/>
      <c r="M126" s="66"/>
      <c r="N126" s="66"/>
      <c r="O126" s="66"/>
    </row>
    <row r="127" spans="1:15" ht="47.25">
      <c r="A127" s="16" t="s">
        <v>156</v>
      </c>
      <c r="B127" s="17" t="s">
        <v>330</v>
      </c>
      <c r="C127" s="17" t="s">
        <v>4</v>
      </c>
      <c r="D127" s="17" t="s">
        <v>113</v>
      </c>
      <c r="E127" s="17" t="s">
        <v>108</v>
      </c>
      <c r="F127" s="34">
        <v>523.70000000000005</v>
      </c>
      <c r="G127" s="34"/>
      <c r="H127" s="34"/>
      <c r="I127" s="64"/>
      <c r="J127" s="65"/>
      <c r="K127" s="65"/>
      <c r="L127" s="65"/>
      <c r="M127" s="66"/>
      <c r="N127" s="66"/>
      <c r="O127" s="66"/>
    </row>
    <row r="128" spans="1:15" ht="141.75">
      <c r="A128" s="78" t="s">
        <v>944</v>
      </c>
      <c r="B128" s="17" t="s">
        <v>945</v>
      </c>
      <c r="C128" s="17"/>
      <c r="D128" s="17"/>
      <c r="E128" s="17"/>
      <c r="F128" s="34">
        <f t="shared" ref="F128:G128" si="10">SUM(F129)</f>
        <v>261.89999999999998</v>
      </c>
      <c r="G128" s="34">
        <f t="shared" si="10"/>
        <v>785.6</v>
      </c>
      <c r="H128" s="34"/>
      <c r="I128" s="64"/>
      <c r="J128" s="65"/>
      <c r="K128" s="65"/>
      <c r="L128" s="65"/>
      <c r="M128" s="66"/>
      <c r="N128" s="66"/>
      <c r="O128" s="66"/>
    </row>
    <row r="129" spans="1:15" ht="47.25">
      <c r="A129" s="16" t="s">
        <v>156</v>
      </c>
      <c r="B129" s="17" t="s">
        <v>945</v>
      </c>
      <c r="C129" s="17" t="s">
        <v>4</v>
      </c>
      <c r="D129" s="17" t="s">
        <v>113</v>
      </c>
      <c r="E129" s="17" t="s">
        <v>108</v>
      </c>
      <c r="F129" s="34">
        <v>261.89999999999998</v>
      </c>
      <c r="G129" s="34">
        <v>785.6</v>
      </c>
      <c r="H129" s="34"/>
      <c r="I129" s="64"/>
      <c r="J129" s="65"/>
      <c r="K129" s="65"/>
      <c r="L129" s="65"/>
      <c r="M129" s="66"/>
      <c r="N129" s="66"/>
      <c r="O129" s="66"/>
    </row>
    <row r="130" spans="1:15" ht="141.75">
      <c r="A130" s="78" t="s">
        <v>713</v>
      </c>
      <c r="B130" s="17" t="s">
        <v>662</v>
      </c>
      <c r="C130" s="17"/>
      <c r="D130" s="17"/>
      <c r="E130" s="17"/>
      <c r="F130" s="34">
        <f>SUM(F131)</f>
        <v>1633.4</v>
      </c>
      <c r="G130" s="34"/>
      <c r="H130" s="34"/>
      <c r="I130" s="70"/>
      <c r="J130" s="65"/>
      <c r="K130" s="65"/>
      <c r="L130" s="65"/>
      <c r="M130" s="66"/>
      <c r="N130" s="66"/>
      <c r="O130" s="66"/>
    </row>
    <row r="131" spans="1:15" ht="47.25">
      <c r="A131" s="16" t="s">
        <v>156</v>
      </c>
      <c r="B131" s="17" t="s">
        <v>662</v>
      </c>
      <c r="C131" s="17" t="s">
        <v>4</v>
      </c>
      <c r="D131" s="17" t="s">
        <v>113</v>
      </c>
      <c r="E131" s="17" t="s">
        <v>107</v>
      </c>
      <c r="F131" s="34">
        <v>1633.4</v>
      </c>
      <c r="G131" s="34"/>
      <c r="H131" s="34"/>
      <c r="I131" s="64"/>
      <c r="J131" s="65"/>
      <c r="K131" s="65"/>
      <c r="L131" s="65"/>
      <c r="M131" s="66"/>
      <c r="N131" s="66"/>
      <c r="O131" s="66"/>
    </row>
    <row r="132" spans="1:15" ht="45.75" customHeight="1">
      <c r="A132" s="16" t="s">
        <v>207</v>
      </c>
      <c r="B132" s="17" t="s">
        <v>331</v>
      </c>
      <c r="C132" s="17"/>
      <c r="D132" s="17"/>
      <c r="E132" s="17"/>
      <c r="F132" s="34">
        <f>SUM(F133:F134)</f>
        <v>169991.6</v>
      </c>
      <c r="G132" s="34">
        <v>126271.6</v>
      </c>
      <c r="H132" s="34">
        <v>166226.70000000001</v>
      </c>
      <c r="I132" s="67"/>
      <c r="J132" s="68"/>
      <c r="K132" s="68"/>
      <c r="L132" s="68"/>
      <c r="M132" s="69"/>
      <c r="N132" s="69"/>
      <c r="O132" s="69"/>
    </row>
    <row r="133" spans="1:15" ht="45.75" customHeight="1">
      <c r="A133" s="16" t="s">
        <v>156</v>
      </c>
      <c r="B133" s="17" t="s">
        <v>331</v>
      </c>
      <c r="C133" s="17" t="s">
        <v>4</v>
      </c>
      <c r="D133" s="17" t="s">
        <v>113</v>
      </c>
      <c r="E133" s="17" t="s">
        <v>107</v>
      </c>
      <c r="F133" s="34">
        <v>169982.9</v>
      </c>
      <c r="G133" s="34">
        <v>126271.6</v>
      </c>
      <c r="H133" s="34">
        <v>166226.70000000001</v>
      </c>
      <c r="I133" s="70"/>
      <c r="J133" s="65"/>
      <c r="K133" s="65"/>
      <c r="L133" s="65"/>
      <c r="M133" s="66"/>
      <c r="N133" s="66"/>
      <c r="O133" s="66"/>
    </row>
    <row r="134" spans="1:15" ht="45.75" customHeight="1">
      <c r="A134" s="16" t="s">
        <v>156</v>
      </c>
      <c r="B134" s="17" t="s">
        <v>331</v>
      </c>
      <c r="C134" s="17" t="s">
        <v>4</v>
      </c>
      <c r="D134" s="17" t="s">
        <v>76</v>
      </c>
      <c r="E134" s="17" t="s">
        <v>110</v>
      </c>
      <c r="F134" s="34">
        <v>8.6999999999999993</v>
      </c>
      <c r="G134" s="34"/>
      <c r="H134" s="34"/>
      <c r="I134" s="70"/>
      <c r="J134" s="65"/>
      <c r="K134" s="65"/>
      <c r="L134" s="65"/>
      <c r="M134" s="66"/>
      <c r="N134" s="66"/>
      <c r="O134" s="66"/>
    </row>
    <row r="135" spans="1:15" ht="45.75" customHeight="1">
      <c r="A135" s="16" t="s">
        <v>8</v>
      </c>
      <c r="B135" s="17" t="s">
        <v>208</v>
      </c>
      <c r="C135" s="17"/>
      <c r="D135" s="17"/>
      <c r="E135" s="17"/>
      <c r="F135" s="34">
        <f>SUM(F136)</f>
        <v>8101.6</v>
      </c>
      <c r="G135" s="34">
        <v>7896.9</v>
      </c>
      <c r="H135" s="34">
        <v>7972.1</v>
      </c>
      <c r="I135" s="64"/>
      <c r="J135" s="65"/>
      <c r="K135" s="65"/>
      <c r="L135" s="65"/>
      <c r="M135" s="66"/>
      <c r="N135" s="66"/>
      <c r="O135" s="66"/>
    </row>
    <row r="136" spans="1:15" ht="45.75" customHeight="1">
      <c r="A136" s="16" t="s">
        <v>156</v>
      </c>
      <c r="B136" s="17" t="s">
        <v>208</v>
      </c>
      <c r="C136" s="17" t="s">
        <v>4</v>
      </c>
      <c r="D136" s="17" t="s">
        <v>113</v>
      </c>
      <c r="E136" s="17" t="s">
        <v>107</v>
      </c>
      <c r="F136" s="34">
        <v>8101.6</v>
      </c>
      <c r="G136" s="34">
        <v>7896.9</v>
      </c>
      <c r="H136" s="34">
        <v>7972.1</v>
      </c>
      <c r="I136" s="64"/>
      <c r="J136" s="65"/>
      <c r="K136" s="65"/>
      <c r="L136" s="65"/>
      <c r="M136" s="66"/>
      <c r="N136" s="66"/>
      <c r="O136" s="66"/>
    </row>
    <row r="137" spans="1:15" ht="63">
      <c r="A137" s="16" t="s">
        <v>584</v>
      </c>
      <c r="B137" s="17" t="s">
        <v>209</v>
      </c>
      <c r="C137" s="17"/>
      <c r="D137" s="17"/>
      <c r="E137" s="17"/>
      <c r="F137" s="34">
        <v>31120.5</v>
      </c>
      <c r="G137" s="34">
        <v>30827.5</v>
      </c>
      <c r="H137" s="34">
        <v>30827.5</v>
      </c>
      <c r="I137" s="67"/>
      <c r="J137" s="68"/>
      <c r="K137" s="68"/>
      <c r="L137" s="68"/>
      <c r="M137" s="69"/>
      <c r="N137" s="69"/>
      <c r="O137" s="69"/>
    </row>
    <row r="138" spans="1:15" ht="45.75" customHeight="1">
      <c r="A138" s="16" t="s">
        <v>156</v>
      </c>
      <c r="B138" s="17" t="s">
        <v>209</v>
      </c>
      <c r="C138" s="17" t="s">
        <v>4</v>
      </c>
      <c r="D138" s="17" t="s">
        <v>113</v>
      </c>
      <c r="E138" s="17" t="s">
        <v>107</v>
      </c>
      <c r="F138" s="34">
        <v>31120.5</v>
      </c>
      <c r="G138" s="34">
        <v>30827.5</v>
      </c>
      <c r="H138" s="34">
        <v>30827.5</v>
      </c>
      <c r="I138" s="64"/>
      <c r="J138" s="65"/>
      <c r="K138" s="65"/>
      <c r="L138" s="65"/>
      <c r="M138" s="66"/>
      <c r="N138" s="66"/>
      <c r="O138" s="66"/>
    </row>
    <row r="139" spans="1:15" ht="63">
      <c r="A139" s="16" t="s">
        <v>210</v>
      </c>
      <c r="B139" s="17" t="s">
        <v>271</v>
      </c>
      <c r="C139" s="17"/>
      <c r="D139" s="17"/>
      <c r="E139" s="17"/>
      <c r="F139" s="34">
        <v>31289.599999999999</v>
      </c>
      <c r="G139" s="34">
        <v>31289.599999999999</v>
      </c>
      <c r="H139" s="34">
        <v>29848.799999999999</v>
      </c>
      <c r="I139" s="64"/>
      <c r="J139" s="65"/>
      <c r="K139" s="65"/>
      <c r="L139" s="65"/>
      <c r="M139" s="66"/>
      <c r="N139" s="66"/>
      <c r="O139" s="66"/>
    </row>
    <row r="140" spans="1:15" ht="47.25">
      <c r="A140" s="16" t="s">
        <v>156</v>
      </c>
      <c r="B140" s="17" t="s">
        <v>271</v>
      </c>
      <c r="C140" s="17" t="s">
        <v>4</v>
      </c>
      <c r="D140" s="17" t="s">
        <v>113</v>
      </c>
      <c r="E140" s="17" t="s">
        <v>107</v>
      </c>
      <c r="F140" s="34">
        <v>31289.599999999999</v>
      </c>
      <c r="G140" s="34">
        <v>31289.599999999999</v>
      </c>
      <c r="H140" s="34">
        <v>29848.799999999999</v>
      </c>
      <c r="I140" s="67"/>
      <c r="J140" s="68"/>
      <c r="K140" s="68"/>
      <c r="L140" s="68"/>
      <c r="M140" s="69"/>
      <c r="N140" s="69"/>
      <c r="O140" s="69"/>
    </row>
    <row r="141" spans="1:15" ht="63">
      <c r="A141" s="16" t="s">
        <v>211</v>
      </c>
      <c r="B141" s="17" t="s">
        <v>332</v>
      </c>
      <c r="C141" s="17"/>
      <c r="D141" s="17"/>
      <c r="E141" s="17"/>
      <c r="F141" s="34">
        <v>28839.4</v>
      </c>
      <c r="G141" s="34">
        <v>28839.4</v>
      </c>
      <c r="H141" s="34">
        <v>28839.4</v>
      </c>
      <c r="I141" s="64"/>
      <c r="J141" s="65"/>
      <c r="K141" s="65"/>
      <c r="L141" s="65"/>
      <c r="M141" s="66"/>
      <c r="N141" s="66"/>
      <c r="O141" s="66"/>
    </row>
    <row r="142" spans="1:15" ht="47.25">
      <c r="A142" s="16" t="s">
        <v>156</v>
      </c>
      <c r="B142" s="17" t="s">
        <v>332</v>
      </c>
      <c r="C142" s="17" t="s">
        <v>4</v>
      </c>
      <c r="D142" s="17" t="s">
        <v>113</v>
      </c>
      <c r="E142" s="17" t="s">
        <v>107</v>
      </c>
      <c r="F142" s="34">
        <v>28839.4</v>
      </c>
      <c r="G142" s="34">
        <v>28839.4</v>
      </c>
      <c r="H142" s="34">
        <v>28839.4</v>
      </c>
      <c r="I142" s="64"/>
      <c r="J142" s="65"/>
      <c r="K142" s="65"/>
      <c r="L142" s="65"/>
      <c r="M142" s="66"/>
      <c r="N142" s="66"/>
      <c r="O142" s="66"/>
    </row>
    <row r="143" spans="1:15" ht="63">
      <c r="A143" s="16" t="s">
        <v>212</v>
      </c>
      <c r="B143" s="17" t="s">
        <v>333</v>
      </c>
      <c r="C143" s="17"/>
      <c r="D143" s="17"/>
      <c r="E143" s="17"/>
      <c r="F143" s="34">
        <v>3885.4</v>
      </c>
      <c r="G143" s="34">
        <v>3885.4</v>
      </c>
      <c r="H143" s="34">
        <v>3885.4</v>
      </c>
      <c r="I143" s="67"/>
      <c r="J143" s="68"/>
      <c r="K143" s="68"/>
      <c r="L143" s="68"/>
      <c r="M143" s="69"/>
      <c r="N143" s="69"/>
      <c r="O143" s="69"/>
    </row>
    <row r="144" spans="1:15" ht="47.25">
      <c r="A144" s="16" t="s">
        <v>156</v>
      </c>
      <c r="B144" s="17" t="s">
        <v>333</v>
      </c>
      <c r="C144" s="17" t="s">
        <v>4</v>
      </c>
      <c r="D144" s="17" t="s">
        <v>113</v>
      </c>
      <c r="E144" s="17" t="s">
        <v>107</v>
      </c>
      <c r="F144" s="34">
        <v>3885.4</v>
      </c>
      <c r="G144" s="34">
        <v>3885.4</v>
      </c>
      <c r="H144" s="34">
        <v>3885.4</v>
      </c>
      <c r="I144" s="64"/>
      <c r="J144" s="65"/>
      <c r="K144" s="65"/>
      <c r="L144" s="65"/>
      <c r="M144" s="66"/>
      <c r="N144" s="66"/>
      <c r="O144" s="66"/>
    </row>
    <row r="145" spans="1:15" ht="31.5">
      <c r="A145" s="16" t="s">
        <v>14</v>
      </c>
      <c r="B145" s="17" t="s">
        <v>663</v>
      </c>
      <c r="C145" s="17"/>
      <c r="D145" s="17"/>
      <c r="E145" s="17"/>
      <c r="F145" s="34">
        <f>SUM(F146+F148+F150+F152+F154)</f>
        <v>4938.5</v>
      </c>
      <c r="G145" s="34"/>
      <c r="H145" s="34"/>
      <c r="I145" s="86"/>
      <c r="J145" s="65"/>
      <c r="K145" s="65"/>
      <c r="L145" s="65"/>
      <c r="M145" s="66"/>
      <c r="N145" s="66"/>
      <c r="O145" s="66"/>
    </row>
    <row r="146" spans="1:15" ht="94.5">
      <c r="A146" s="78" t="s">
        <v>206</v>
      </c>
      <c r="B146" s="17" t="s">
        <v>664</v>
      </c>
      <c r="C146" s="17"/>
      <c r="D146" s="17"/>
      <c r="E146" s="17"/>
      <c r="F146" s="34">
        <f>SUM(F147)</f>
        <v>3682.5</v>
      </c>
      <c r="G146" s="34"/>
      <c r="H146" s="34"/>
      <c r="I146" s="64"/>
      <c r="J146" s="65"/>
      <c r="K146" s="65"/>
      <c r="L146" s="65"/>
      <c r="M146" s="66"/>
      <c r="N146" s="66"/>
      <c r="O146" s="66"/>
    </row>
    <row r="147" spans="1:15" ht="47.25">
      <c r="A147" s="16" t="s">
        <v>156</v>
      </c>
      <c r="B147" s="17" t="s">
        <v>664</v>
      </c>
      <c r="C147" s="17" t="s">
        <v>4</v>
      </c>
      <c r="D147" s="17" t="s">
        <v>113</v>
      </c>
      <c r="E147" s="17" t="s">
        <v>107</v>
      </c>
      <c r="F147" s="34">
        <v>3682.5</v>
      </c>
      <c r="G147" s="34"/>
      <c r="H147" s="34"/>
      <c r="I147" s="67"/>
      <c r="J147" s="68"/>
      <c r="K147" s="68"/>
      <c r="L147" s="68"/>
      <c r="M147" s="69"/>
      <c r="N147" s="69"/>
      <c r="O147" s="69"/>
    </row>
    <row r="148" spans="1:15" ht="15.75">
      <c r="A148" s="16" t="s">
        <v>207</v>
      </c>
      <c r="B148" s="17" t="s">
        <v>665</v>
      </c>
      <c r="C148" s="17"/>
      <c r="D148" s="17"/>
      <c r="E148" s="17"/>
      <c r="F148" s="34">
        <f>SUM(F149)</f>
        <v>1165.5</v>
      </c>
      <c r="G148" s="34"/>
      <c r="H148" s="34"/>
      <c r="I148" s="64"/>
      <c r="J148" s="65"/>
      <c r="K148" s="65"/>
      <c r="L148" s="65"/>
      <c r="M148" s="66"/>
      <c r="N148" s="66"/>
      <c r="O148" s="66"/>
    </row>
    <row r="149" spans="1:15" ht="47.25">
      <c r="A149" s="16" t="s">
        <v>156</v>
      </c>
      <c r="B149" s="17" t="s">
        <v>665</v>
      </c>
      <c r="C149" s="17" t="s">
        <v>4</v>
      </c>
      <c r="D149" s="17" t="s">
        <v>113</v>
      </c>
      <c r="E149" s="17" t="s">
        <v>107</v>
      </c>
      <c r="F149" s="34">
        <v>1165.5</v>
      </c>
      <c r="G149" s="34"/>
      <c r="H149" s="34"/>
      <c r="I149" s="64"/>
      <c r="J149" s="65"/>
      <c r="K149" s="65"/>
      <c r="L149" s="65"/>
      <c r="M149" s="66"/>
      <c r="N149" s="66"/>
      <c r="O149" s="66"/>
    </row>
    <row r="150" spans="1:15" ht="47.25">
      <c r="A150" s="16" t="s">
        <v>8</v>
      </c>
      <c r="B150" s="17" t="s">
        <v>666</v>
      </c>
      <c r="C150" s="17"/>
      <c r="D150" s="17"/>
      <c r="E150" s="17"/>
      <c r="F150" s="34">
        <f>SUM(F151)</f>
        <v>29.2</v>
      </c>
      <c r="G150" s="34"/>
      <c r="H150" s="34"/>
      <c r="I150" s="67"/>
      <c r="J150" s="68"/>
      <c r="K150" s="68"/>
      <c r="L150" s="68"/>
      <c r="M150" s="69"/>
      <c r="N150" s="69"/>
      <c r="O150" s="69"/>
    </row>
    <row r="151" spans="1:15" ht="47.25">
      <c r="A151" s="16" t="s">
        <v>156</v>
      </c>
      <c r="B151" s="17" t="s">
        <v>666</v>
      </c>
      <c r="C151" s="17" t="s">
        <v>4</v>
      </c>
      <c r="D151" s="17" t="s">
        <v>113</v>
      </c>
      <c r="E151" s="17" t="s">
        <v>107</v>
      </c>
      <c r="F151" s="34">
        <v>29.2</v>
      </c>
      <c r="G151" s="34"/>
      <c r="H151" s="34"/>
      <c r="I151" s="64"/>
      <c r="J151" s="65"/>
      <c r="K151" s="65"/>
      <c r="L151" s="65"/>
      <c r="M151" s="66"/>
      <c r="N151" s="66"/>
      <c r="O151" s="66"/>
    </row>
    <row r="152" spans="1:15" ht="15.75">
      <c r="A152" s="16" t="s">
        <v>204</v>
      </c>
      <c r="B152" s="17" t="s">
        <v>886</v>
      </c>
      <c r="C152" s="17"/>
      <c r="D152" s="17"/>
      <c r="E152" s="17"/>
      <c r="F152" s="34">
        <f>SUM(F153)</f>
        <v>41.3</v>
      </c>
      <c r="G152" s="34"/>
      <c r="H152" s="34"/>
      <c r="I152" s="64"/>
      <c r="J152" s="65"/>
      <c r="K152" s="65"/>
      <c r="L152" s="65"/>
      <c r="M152" s="66"/>
      <c r="N152" s="66"/>
      <c r="O152" s="66"/>
    </row>
    <row r="153" spans="1:15" ht="47.25">
      <c r="A153" s="16" t="s">
        <v>156</v>
      </c>
      <c r="B153" s="17" t="s">
        <v>886</v>
      </c>
      <c r="C153" s="17" t="s">
        <v>4</v>
      </c>
      <c r="D153" s="17" t="s">
        <v>113</v>
      </c>
      <c r="E153" s="17" t="s">
        <v>107</v>
      </c>
      <c r="F153" s="34">
        <v>41.3</v>
      </c>
      <c r="G153" s="34"/>
      <c r="H153" s="34"/>
      <c r="I153" s="64"/>
      <c r="J153" s="65"/>
      <c r="K153" s="65"/>
      <c r="L153" s="65"/>
      <c r="M153" s="66"/>
      <c r="N153" s="66"/>
      <c r="O153" s="66"/>
    </row>
    <row r="154" spans="1:15" ht="31.5">
      <c r="A154" s="16" t="s">
        <v>712</v>
      </c>
      <c r="B154" s="17" t="s">
        <v>975</v>
      </c>
      <c r="C154" s="17"/>
      <c r="D154" s="17"/>
      <c r="E154" s="17"/>
      <c r="F154" s="34">
        <f>SUM(F155)</f>
        <v>20</v>
      </c>
      <c r="G154" s="34"/>
      <c r="H154" s="34"/>
      <c r="I154" s="64"/>
      <c r="J154" s="65"/>
      <c r="K154" s="65"/>
      <c r="L154" s="65"/>
      <c r="M154" s="66"/>
      <c r="N154" s="66"/>
      <c r="O154" s="66"/>
    </row>
    <row r="155" spans="1:15" ht="47.25">
      <c r="A155" s="16" t="s">
        <v>156</v>
      </c>
      <c r="B155" s="17" t="s">
        <v>975</v>
      </c>
      <c r="C155" s="17" t="s">
        <v>4</v>
      </c>
      <c r="D155" s="17" t="s">
        <v>113</v>
      </c>
      <c r="E155" s="17" t="s">
        <v>107</v>
      </c>
      <c r="F155" s="34">
        <v>20</v>
      </c>
      <c r="G155" s="34"/>
      <c r="H155" s="34"/>
      <c r="I155" s="64"/>
      <c r="J155" s="65"/>
      <c r="K155" s="65"/>
      <c r="L155" s="65"/>
      <c r="M155" s="66"/>
      <c r="N155" s="66"/>
      <c r="O155" s="66"/>
    </row>
    <row r="156" spans="1:15" ht="15.75">
      <c r="A156" s="16" t="s">
        <v>714</v>
      </c>
      <c r="B156" s="17" t="s">
        <v>523</v>
      </c>
      <c r="C156" s="17"/>
      <c r="D156" s="17"/>
      <c r="E156" s="17"/>
      <c r="F156" s="34">
        <v>286.5</v>
      </c>
      <c r="G156" s="34">
        <v>13554.8</v>
      </c>
      <c r="H156" s="34"/>
      <c r="I156" s="64"/>
      <c r="J156" s="65"/>
      <c r="K156" s="65"/>
      <c r="L156" s="65"/>
      <c r="M156" s="66"/>
      <c r="N156" s="66"/>
      <c r="O156" s="66"/>
    </row>
    <row r="157" spans="1:15" ht="78.75">
      <c r="A157" s="16" t="s">
        <v>213</v>
      </c>
      <c r="B157" s="17" t="s">
        <v>648</v>
      </c>
      <c r="C157" s="17"/>
      <c r="D157" s="17"/>
      <c r="E157" s="17"/>
      <c r="F157" s="34"/>
      <c r="G157" s="34">
        <v>13268.3</v>
      </c>
      <c r="H157" s="34"/>
      <c r="I157" s="67"/>
      <c r="J157" s="68"/>
      <c r="K157" s="68"/>
      <c r="L157" s="68"/>
      <c r="M157" s="69"/>
      <c r="N157" s="69"/>
      <c r="O157" s="69"/>
    </row>
    <row r="158" spans="1:15" ht="47.25">
      <c r="A158" s="16" t="s">
        <v>156</v>
      </c>
      <c r="B158" s="17" t="s">
        <v>648</v>
      </c>
      <c r="C158" s="17" t="s">
        <v>4</v>
      </c>
      <c r="D158" s="17" t="s">
        <v>113</v>
      </c>
      <c r="E158" s="17" t="s">
        <v>107</v>
      </c>
      <c r="F158" s="34"/>
      <c r="G158" s="34">
        <v>13268.3</v>
      </c>
      <c r="H158" s="34"/>
      <c r="I158" s="64"/>
      <c r="J158" s="65"/>
      <c r="K158" s="65"/>
      <c r="L158" s="65"/>
      <c r="M158" s="66"/>
      <c r="N158" s="66"/>
      <c r="O158" s="66"/>
    </row>
    <row r="159" spans="1:15" ht="63">
      <c r="A159" s="16" t="s">
        <v>715</v>
      </c>
      <c r="B159" s="17" t="s">
        <v>650</v>
      </c>
      <c r="C159" s="17"/>
      <c r="D159" s="17"/>
      <c r="E159" s="17"/>
      <c r="F159" s="34">
        <v>286.5</v>
      </c>
      <c r="G159" s="34">
        <v>286.5</v>
      </c>
      <c r="H159" s="34"/>
      <c r="I159" s="64"/>
      <c r="J159" s="65"/>
      <c r="K159" s="65"/>
      <c r="L159" s="65"/>
      <c r="M159" s="66"/>
      <c r="N159" s="66"/>
      <c r="O159" s="66"/>
    </row>
    <row r="160" spans="1:15" ht="47.25">
      <c r="A160" s="16" t="s">
        <v>156</v>
      </c>
      <c r="B160" s="17" t="s">
        <v>650</v>
      </c>
      <c r="C160" s="17" t="s">
        <v>4</v>
      </c>
      <c r="D160" s="17" t="s">
        <v>113</v>
      </c>
      <c r="E160" s="17" t="s">
        <v>107</v>
      </c>
      <c r="F160" s="34">
        <v>286.5</v>
      </c>
      <c r="G160" s="34">
        <v>286.5</v>
      </c>
      <c r="H160" s="34"/>
      <c r="I160" s="67"/>
      <c r="J160" s="68"/>
      <c r="K160" s="68"/>
      <c r="L160" s="68"/>
      <c r="M160" s="69"/>
      <c r="N160" s="69"/>
      <c r="O160" s="69"/>
    </row>
    <row r="161" spans="1:15" ht="15.75">
      <c r="A161" s="16" t="s">
        <v>716</v>
      </c>
      <c r="B161" s="17" t="s">
        <v>649</v>
      </c>
      <c r="C161" s="17"/>
      <c r="D161" s="17"/>
      <c r="E161" s="17"/>
      <c r="F161" s="34"/>
      <c r="G161" s="34">
        <v>2313.6999999999998</v>
      </c>
      <c r="H161" s="34"/>
      <c r="I161" s="64"/>
      <c r="J161" s="65"/>
      <c r="K161" s="65"/>
      <c r="L161" s="65"/>
      <c r="M161" s="66"/>
      <c r="N161" s="66"/>
      <c r="O161" s="66"/>
    </row>
    <row r="162" spans="1:15" ht="78.75">
      <c r="A162" s="16" t="s">
        <v>717</v>
      </c>
      <c r="B162" s="17" t="s">
        <v>585</v>
      </c>
      <c r="C162" s="17"/>
      <c r="D162" s="17"/>
      <c r="E162" s="17"/>
      <c r="F162" s="34"/>
      <c r="G162" s="34">
        <v>2313.6999999999998</v>
      </c>
      <c r="H162" s="34"/>
      <c r="I162" s="64"/>
      <c r="J162" s="65"/>
      <c r="K162" s="65"/>
      <c r="L162" s="65"/>
      <c r="M162" s="66"/>
      <c r="N162" s="66"/>
      <c r="O162" s="66"/>
    </row>
    <row r="163" spans="1:15" ht="47.25">
      <c r="A163" s="16" t="s">
        <v>156</v>
      </c>
      <c r="B163" s="17" t="s">
        <v>585</v>
      </c>
      <c r="C163" s="17" t="s">
        <v>4</v>
      </c>
      <c r="D163" s="17" t="s">
        <v>113</v>
      </c>
      <c r="E163" s="17" t="s">
        <v>107</v>
      </c>
      <c r="F163" s="34"/>
      <c r="G163" s="34">
        <v>2313.6999999999998</v>
      </c>
      <c r="H163" s="34"/>
      <c r="I163" s="64"/>
      <c r="J163" s="65"/>
      <c r="K163" s="65"/>
      <c r="L163" s="65"/>
      <c r="M163" s="66"/>
      <c r="N163" s="66"/>
      <c r="O163" s="66"/>
    </row>
    <row r="164" spans="1:15" ht="31.5">
      <c r="A164" s="16" t="s">
        <v>718</v>
      </c>
      <c r="B164" s="17" t="s">
        <v>667</v>
      </c>
      <c r="C164" s="17"/>
      <c r="D164" s="17"/>
      <c r="E164" s="17"/>
      <c r="F164" s="34">
        <v>3083.8</v>
      </c>
      <c r="G164" s="34">
        <v>3040</v>
      </c>
      <c r="H164" s="34">
        <v>3040</v>
      </c>
      <c r="I164" s="64"/>
      <c r="J164" s="65"/>
      <c r="K164" s="65"/>
      <c r="L164" s="65"/>
      <c r="M164" s="66"/>
      <c r="N164" s="66"/>
      <c r="O164" s="66"/>
    </row>
    <row r="165" spans="1:15" ht="78.75">
      <c r="A165" s="16" t="s">
        <v>719</v>
      </c>
      <c r="B165" s="17" t="s">
        <v>668</v>
      </c>
      <c r="C165" s="17"/>
      <c r="D165" s="17"/>
      <c r="E165" s="17"/>
      <c r="F165" s="34">
        <v>3083.8</v>
      </c>
      <c r="G165" s="34">
        <v>3040</v>
      </c>
      <c r="H165" s="34">
        <v>3040</v>
      </c>
      <c r="I165" s="64"/>
      <c r="J165" s="65"/>
      <c r="K165" s="65"/>
      <c r="L165" s="65"/>
      <c r="M165" s="66"/>
      <c r="N165" s="66"/>
      <c r="O165" s="66"/>
    </row>
    <row r="166" spans="1:15" ht="47.25">
      <c r="A166" s="16" t="s">
        <v>156</v>
      </c>
      <c r="B166" s="17" t="s">
        <v>668</v>
      </c>
      <c r="C166" s="17" t="s">
        <v>4</v>
      </c>
      <c r="D166" s="17" t="s">
        <v>113</v>
      </c>
      <c r="E166" s="17" t="s">
        <v>107</v>
      </c>
      <c r="F166" s="34">
        <v>3083.8</v>
      </c>
      <c r="G166" s="34">
        <v>3040</v>
      </c>
      <c r="H166" s="34">
        <v>3040</v>
      </c>
      <c r="I166" s="64"/>
      <c r="J166" s="65"/>
      <c r="K166" s="65"/>
      <c r="L166" s="65"/>
      <c r="M166" s="66"/>
      <c r="N166" s="66"/>
      <c r="O166" s="66"/>
    </row>
    <row r="167" spans="1:15" ht="31.5">
      <c r="A167" s="16" t="s">
        <v>720</v>
      </c>
      <c r="B167" s="17" t="s">
        <v>335</v>
      </c>
      <c r="C167" s="17"/>
      <c r="D167" s="17"/>
      <c r="E167" s="17"/>
      <c r="F167" s="34">
        <f>SUM(F168+F173)</f>
        <v>30335.7</v>
      </c>
      <c r="G167" s="34">
        <v>28997.200000000001</v>
      </c>
      <c r="H167" s="34">
        <v>29055</v>
      </c>
      <c r="I167" s="64"/>
      <c r="J167" s="65"/>
      <c r="K167" s="65"/>
      <c r="L167" s="65"/>
      <c r="M167" s="66"/>
      <c r="N167" s="66"/>
      <c r="O167" s="66"/>
    </row>
    <row r="168" spans="1:15" ht="47.25">
      <c r="A168" s="16" t="s">
        <v>150</v>
      </c>
      <c r="B168" s="17" t="s">
        <v>336</v>
      </c>
      <c r="C168" s="17"/>
      <c r="D168" s="17"/>
      <c r="E168" s="17"/>
      <c r="F168" s="34">
        <f>SUM(F169+F171)</f>
        <v>30004.9</v>
      </c>
      <c r="G168" s="34">
        <f t="shared" ref="G168:H168" si="11">SUM(G169+G171)</f>
        <v>32973.4</v>
      </c>
      <c r="H168" s="34">
        <f t="shared" si="11"/>
        <v>29055</v>
      </c>
      <c r="I168" s="67"/>
      <c r="J168" s="68"/>
      <c r="K168" s="68"/>
      <c r="L168" s="68"/>
      <c r="M168" s="69"/>
      <c r="N168" s="69"/>
      <c r="O168" s="69"/>
    </row>
    <row r="169" spans="1:15" ht="15.75">
      <c r="A169" s="16" t="s">
        <v>214</v>
      </c>
      <c r="B169" s="17" t="s">
        <v>337</v>
      </c>
      <c r="C169" s="17"/>
      <c r="D169" s="17"/>
      <c r="E169" s="17"/>
      <c r="F169" s="34">
        <f>SUM(F170)</f>
        <v>27202.400000000001</v>
      </c>
      <c r="G169" s="34">
        <v>28997.200000000001</v>
      </c>
      <c r="H169" s="34">
        <v>29055</v>
      </c>
      <c r="I169" s="64"/>
      <c r="J169" s="65"/>
      <c r="K169" s="65"/>
      <c r="L169" s="65"/>
      <c r="M169" s="66"/>
      <c r="N169" s="66"/>
      <c r="O169" s="66"/>
    </row>
    <row r="170" spans="1:15" ht="47.25">
      <c r="A170" s="16" t="s">
        <v>156</v>
      </c>
      <c r="B170" s="17" t="s">
        <v>337</v>
      </c>
      <c r="C170" s="17" t="s">
        <v>4</v>
      </c>
      <c r="D170" s="17" t="s">
        <v>113</v>
      </c>
      <c r="E170" s="17" t="s">
        <v>108</v>
      </c>
      <c r="F170" s="34">
        <v>27202.400000000001</v>
      </c>
      <c r="G170" s="34">
        <v>25021</v>
      </c>
      <c r="H170" s="34">
        <v>29055</v>
      </c>
      <c r="I170" s="64"/>
      <c r="J170" s="65"/>
      <c r="K170" s="65"/>
      <c r="L170" s="65"/>
      <c r="M170" s="66"/>
      <c r="N170" s="66"/>
      <c r="O170" s="66"/>
    </row>
    <row r="171" spans="1:15" ht="47.25">
      <c r="A171" s="16" t="s">
        <v>946</v>
      </c>
      <c r="B171" s="17" t="s">
        <v>947</v>
      </c>
      <c r="C171" s="17"/>
      <c r="D171" s="17"/>
      <c r="E171" s="17"/>
      <c r="F171" s="34">
        <f>SUM(F172)</f>
        <v>2802.5</v>
      </c>
      <c r="G171" s="34">
        <f t="shared" ref="G171" si="12">SUM(G172)</f>
        <v>3976.2</v>
      </c>
      <c r="H171" s="34"/>
      <c r="I171" s="64"/>
      <c r="J171" s="65"/>
      <c r="K171" s="65"/>
      <c r="L171" s="65"/>
      <c r="M171" s="66"/>
      <c r="N171" s="66"/>
      <c r="O171" s="66"/>
    </row>
    <row r="172" spans="1:15" ht="47.25">
      <c r="A172" s="16" t="s">
        <v>156</v>
      </c>
      <c r="B172" s="17" t="s">
        <v>947</v>
      </c>
      <c r="C172" s="17" t="s">
        <v>161</v>
      </c>
      <c r="D172" s="17" t="s">
        <v>113</v>
      </c>
      <c r="E172" s="17" t="s">
        <v>108</v>
      </c>
      <c r="F172" s="34">
        <v>2802.5</v>
      </c>
      <c r="G172" s="34">
        <v>3976.2</v>
      </c>
      <c r="H172" s="34"/>
      <c r="I172" s="64"/>
      <c r="J172" s="65"/>
      <c r="K172" s="65"/>
      <c r="L172" s="65"/>
      <c r="M172" s="66"/>
      <c r="N172" s="66"/>
      <c r="O172" s="66"/>
    </row>
    <row r="173" spans="1:15" ht="31.5">
      <c r="A173" s="16" t="s">
        <v>14</v>
      </c>
      <c r="B173" s="17" t="s">
        <v>669</v>
      </c>
      <c r="C173" s="17"/>
      <c r="D173" s="17"/>
      <c r="E173" s="17"/>
      <c r="F173" s="34">
        <f>SUM(F174)</f>
        <v>330.8</v>
      </c>
      <c r="G173" s="34"/>
      <c r="H173" s="34"/>
      <c r="I173" s="64"/>
      <c r="J173" s="65"/>
      <c r="K173" s="65"/>
      <c r="L173" s="65"/>
      <c r="M173" s="66"/>
      <c r="N173" s="66"/>
      <c r="O173" s="66"/>
    </row>
    <row r="174" spans="1:15" ht="15.75">
      <c r="A174" s="16" t="s">
        <v>214</v>
      </c>
      <c r="B174" s="17" t="s">
        <v>670</v>
      </c>
      <c r="C174" s="17"/>
      <c r="D174" s="17"/>
      <c r="E174" s="17"/>
      <c r="F174" s="34">
        <f>SUM(F175)</f>
        <v>330.8</v>
      </c>
      <c r="G174" s="34"/>
      <c r="H174" s="34"/>
      <c r="I174" s="64"/>
      <c r="J174" s="65"/>
      <c r="K174" s="65"/>
      <c r="L174" s="65"/>
      <c r="M174" s="66"/>
      <c r="N174" s="66"/>
      <c r="O174" s="66"/>
    </row>
    <row r="175" spans="1:15" ht="47.25">
      <c r="A175" s="16" t="s">
        <v>156</v>
      </c>
      <c r="B175" s="17" t="s">
        <v>670</v>
      </c>
      <c r="C175" s="17" t="s">
        <v>4</v>
      </c>
      <c r="D175" s="17" t="s">
        <v>113</v>
      </c>
      <c r="E175" s="17" t="s">
        <v>108</v>
      </c>
      <c r="F175" s="34">
        <v>330.8</v>
      </c>
      <c r="G175" s="34"/>
      <c r="H175" s="34"/>
      <c r="I175" s="64"/>
      <c r="J175" s="65"/>
      <c r="K175" s="65"/>
      <c r="L175" s="65"/>
      <c r="M175" s="66"/>
      <c r="N175" s="66"/>
      <c r="O175" s="66"/>
    </row>
    <row r="176" spans="1:15" ht="47.25">
      <c r="A176" s="16" t="s">
        <v>721</v>
      </c>
      <c r="B176" s="17" t="s">
        <v>338</v>
      </c>
      <c r="C176" s="17"/>
      <c r="D176" s="17"/>
      <c r="E176" s="17"/>
      <c r="F176" s="34">
        <f>SUM(F177+F186)</f>
        <v>12932.5</v>
      </c>
      <c r="G176" s="34">
        <f t="shared" ref="G176:H176" si="13">SUM(G177+G186)</f>
        <v>12657.2</v>
      </c>
      <c r="H176" s="34">
        <f t="shared" si="13"/>
        <v>12657.2</v>
      </c>
      <c r="I176" s="67"/>
      <c r="J176" s="68"/>
      <c r="K176" s="68"/>
      <c r="L176" s="68"/>
      <c r="M176" s="69"/>
      <c r="N176" s="69"/>
      <c r="O176" s="69"/>
    </row>
    <row r="177" spans="1:15" ht="47.25">
      <c r="A177" s="16" t="s">
        <v>150</v>
      </c>
      <c r="B177" s="17" t="s">
        <v>339</v>
      </c>
      <c r="C177" s="17"/>
      <c r="D177" s="17"/>
      <c r="E177" s="17"/>
      <c r="F177" s="34">
        <f>SUM(F178+F180+F182+F184)</f>
        <v>7698.4</v>
      </c>
      <c r="G177" s="34">
        <v>7504.1</v>
      </c>
      <c r="H177" s="34">
        <v>7504.1</v>
      </c>
      <c r="I177" s="64"/>
      <c r="J177" s="65"/>
      <c r="K177" s="65"/>
      <c r="L177" s="65"/>
      <c r="M177" s="66"/>
      <c r="N177" s="66"/>
      <c r="O177" s="66"/>
    </row>
    <row r="178" spans="1:15" ht="15.75">
      <c r="A178" s="16" t="s">
        <v>215</v>
      </c>
      <c r="B178" s="17" t="s">
        <v>340</v>
      </c>
      <c r="C178" s="17"/>
      <c r="D178" s="17"/>
      <c r="E178" s="17"/>
      <c r="F178" s="34">
        <f>SUM(F179)</f>
        <v>3015.4</v>
      </c>
      <c r="G178" s="34">
        <v>2821.1</v>
      </c>
      <c r="H178" s="34">
        <v>2821.1</v>
      </c>
      <c r="I178" s="64"/>
      <c r="J178" s="65"/>
      <c r="K178" s="65"/>
      <c r="L178" s="65"/>
      <c r="M178" s="66"/>
      <c r="N178" s="66"/>
      <c r="O178" s="66"/>
    </row>
    <row r="179" spans="1:15" ht="47.25">
      <c r="A179" s="16" t="s">
        <v>156</v>
      </c>
      <c r="B179" s="17" t="s">
        <v>340</v>
      </c>
      <c r="C179" s="17" t="s">
        <v>4</v>
      </c>
      <c r="D179" s="17" t="s">
        <v>113</v>
      </c>
      <c r="E179" s="17" t="s">
        <v>75</v>
      </c>
      <c r="F179" s="34">
        <v>3015.4</v>
      </c>
      <c r="G179" s="34">
        <v>2821.1</v>
      </c>
      <c r="H179" s="34">
        <v>2821.1</v>
      </c>
      <c r="I179" s="67"/>
      <c r="J179" s="68"/>
      <c r="K179" s="68"/>
      <c r="L179" s="68"/>
      <c r="M179" s="69"/>
      <c r="N179" s="69"/>
      <c r="O179" s="69"/>
    </row>
    <row r="180" spans="1:15" ht="15.75">
      <c r="A180" s="16" t="s">
        <v>182</v>
      </c>
      <c r="B180" s="17" t="s">
        <v>341</v>
      </c>
      <c r="C180" s="17"/>
      <c r="D180" s="17"/>
      <c r="E180" s="17"/>
      <c r="F180" s="34">
        <v>771</v>
      </c>
      <c r="G180" s="34">
        <v>771</v>
      </c>
      <c r="H180" s="34">
        <v>771</v>
      </c>
      <c r="I180" s="64"/>
      <c r="J180" s="65"/>
      <c r="K180" s="65"/>
      <c r="L180" s="65"/>
      <c r="M180" s="66"/>
      <c r="N180" s="66"/>
      <c r="O180" s="66"/>
    </row>
    <row r="181" spans="1:15" ht="47.25">
      <c r="A181" s="16" t="s">
        <v>156</v>
      </c>
      <c r="B181" s="17" t="s">
        <v>341</v>
      </c>
      <c r="C181" s="17" t="s">
        <v>4</v>
      </c>
      <c r="D181" s="17" t="s">
        <v>113</v>
      </c>
      <c r="E181" s="17" t="s">
        <v>75</v>
      </c>
      <c r="F181" s="34">
        <v>771</v>
      </c>
      <c r="G181" s="34">
        <v>771</v>
      </c>
      <c r="H181" s="34">
        <v>771</v>
      </c>
      <c r="I181" s="64"/>
      <c r="J181" s="65"/>
      <c r="K181" s="65"/>
      <c r="L181" s="65"/>
      <c r="M181" s="66"/>
      <c r="N181" s="66"/>
      <c r="O181" s="66"/>
    </row>
    <row r="182" spans="1:15" ht="15.75">
      <c r="A182" s="16" t="s">
        <v>216</v>
      </c>
      <c r="B182" s="17" t="s">
        <v>342</v>
      </c>
      <c r="C182" s="17"/>
      <c r="D182" s="17"/>
      <c r="E182" s="17"/>
      <c r="F182" s="34">
        <v>3624</v>
      </c>
      <c r="G182" s="34">
        <v>3624</v>
      </c>
      <c r="H182" s="34">
        <v>3624</v>
      </c>
      <c r="I182" s="67"/>
      <c r="J182" s="68"/>
      <c r="K182" s="68"/>
      <c r="L182" s="68"/>
      <c r="M182" s="69"/>
      <c r="N182" s="69"/>
      <c r="O182" s="69"/>
    </row>
    <row r="183" spans="1:15" ht="47.25">
      <c r="A183" s="16" t="s">
        <v>156</v>
      </c>
      <c r="B183" s="17" t="s">
        <v>342</v>
      </c>
      <c r="C183" s="17" t="s">
        <v>4</v>
      </c>
      <c r="D183" s="17" t="s">
        <v>113</v>
      </c>
      <c r="E183" s="17" t="s">
        <v>75</v>
      </c>
      <c r="F183" s="34">
        <v>3624</v>
      </c>
      <c r="G183" s="34">
        <v>3624</v>
      </c>
      <c r="H183" s="34">
        <v>3624</v>
      </c>
      <c r="I183" s="64"/>
      <c r="J183" s="65"/>
      <c r="K183" s="65"/>
      <c r="L183" s="65"/>
      <c r="M183" s="66"/>
      <c r="N183" s="66"/>
      <c r="O183" s="66"/>
    </row>
    <row r="184" spans="1:15" ht="31.5">
      <c r="A184" s="16" t="s">
        <v>261</v>
      </c>
      <c r="B184" s="17" t="s">
        <v>528</v>
      </c>
      <c r="C184" s="17"/>
      <c r="D184" s="17"/>
      <c r="E184" s="17"/>
      <c r="F184" s="34">
        <v>288</v>
      </c>
      <c r="G184" s="34">
        <v>288</v>
      </c>
      <c r="H184" s="34">
        <v>288</v>
      </c>
      <c r="I184" s="64"/>
      <c r="J184" s="65"/>
      <c r="K184" s="65"/>
      <c r="L184" s="65"/>
      <c r="M184" s="66"/>
      <c r="N184" s="66"/>
      <c r="O184" s="66"/>
    </row>
    <row r="185" spans="1:15" ht="47.25">
      <c r="A185" s="16" t="s">
        <v>156</v>
      </c>
      <c r="B185" s="17" t="s">
        <v>528</v>
      </c>
      <c r="C185" s="17" t="s">
        <v>4</v>
      </c>
      <c r="D185" s="17" t="s">
        <v>113</v>
      </c>
      <c r="E185" s="17" t="s">
        <v>75</v>
      </c>
      <c r="F185" s="34">
        <v>288</v>
      </c>
      <c r="G185" s="34">
        <v>288</v>
      </c>
      <c r="H185" s="34">
        <v>288</v>
      </c>
      <c r="I185" s="67"/>
      <c r="J185" s="68"/>
      <c r="K185" s="68"/>
      <c r="L185" s="68"/>
      <c r="M185" s="69"/>
      <c r="N185" s="69"/>
      <c r="O185" s="69"/>
    </row>
    <row r="186" spans="1:15" ht="31.5">
      <c r="A186" s="16" t="s">
        <v>14</v>
      </c>
      <c r="B186" s="17" t="s">
        <v>343</v>
      </c>
      <c r="C186" s="17"/>
      <c r="D186" s="17"/>
      <c r="E186" s="17"/>
      <c r="F186" s="34">
        <f>SUM(F187+F189+F191+F193)</f>
        <v>5234.1000000000004</v>
      </c>
      <c r="G186" s="34">
        <v>5153.1000000000004</v>
      </c>
      <c r="H186" s="34">
        <v>5153.1000000000004</v>
      </c>
      <c r="I186" s="64"/>
      <c r="J186" s="65"/>
      <c r="K186" s="65"/>
      <c r="L186" s="65"/>
      <c r="M186" s="66"/>
      <c r="N186" s="66"/>
      <c r="O186" s="66"/>
    </row>
    <row r="187" spans="1:15" ht="15.75">
      <c r="A187" s="16" t="s">
        <v>215</v>
      </c>
      <c r="B187" s="17" t="s">
        <v>344</v>
      </c>
      <c r="C187" s="17"/>
      <c r="D187" s="17"/>
      <c r="E187" s="17"/>
      <c r="F187" s="34">
        <v>400</v>
      </c>
      <c r="G187" s="34">
        <v>400</v>
      </c>
      <c r="H187" s="34">
        <v>400</v>
      </c>
      <c r="I187" s="64"/>
      <c r="J187" s="65"/>
      <c r="K187" s="65"/>
      <c r="L187" s="65"/>
      <c r="M187" s="66"/>
      <c r="N187" s="66"/>
      <c r="O187" s="66"/>
    </row>
    <row r="188" spans="1:15" ht="47.25">
      <c r="A188" s="16" t="s">
        <v>156</v>
      </c>
      <c r="B188" s="17" t="s">
        <v>344</v>
      </c>
      <c r="C188" s="17" t="s">
        <v>4</v>
      </c>
      <c r="D188" s="17" t="s">
        <v>113</v>
      </c>
      <c r="E188" s="17" t="s">
        <v>75</v>
      </c>
      <c r="F188" s="34">
        <v>400</v>
      </c>
      <c r="G188" s="34">
        <v>400</v>
      </c>
      <c r="H188" s="34">
        <v>400</v>
      </c>
      <c r="I188" s="64"/>
      <c r="J188" s="65"/>
      <c r="K188" s="65"/>
      <c r="L188" s="65"/>
      <c r="M188" s="66"/>
      <c r="N188" s="66"/>
      <c r="O188" s="66"/>
    </row>
    <row r="189" spans="1:15" ht="15.75">
      <c r="A189" s="16" t="s">
        <v>0</v>
      </c>
      <c r="B189" s="17" t="s">
        <v>345</v>
      </c>
      <c r="C189" s="17"/>
      <c r="D189" s="17"/>
      <c r="E189" s="17"/>
      <c r="F189" s="34">
        <f>SUM(F190)</f>
        <v>1934.5</v>
      </c>
      <c r="G189" s="34">
        <v>2050.6</v>
      </c>
      <c r="H189" s="34">
        <v>2050.6</v>
      </c>
      <c r="I189" s="64"/>
      <c r="J189" s="65"/>
      <c r="K189" s="65"/>
      <c r="L189" s="65"/>
      <c r="M189" s="66"/>
      <c r="N189" s="66"/>
      <c r="O189" s="66"/>
    </row>
    <row r="190" spans="1:15" ht="47.25">
      <c r="A190" s="16" t="s">
        <v>156</v>
      </c>
      <c r="B190" s="17" t="s">
        <v>345</v>
      </c>
      <c r="C190" s="17" t="s">
        <v>4</v>
      </c>
      <c r="D190" s="17" t="s">
        <v>113</v>
      </c>
      <c r="E190" s="17" t="s">
        <v>75</v>
      </c>
      <c r="F190" s="34">
        <v>1934.5</v>
      </c>
      <c r="G190" s="34">
        <v>2050.6</v>
      </c>
      <c r="H190" s="34">
        <v>2050.6</v>
      </c>
      <c r="I190" s="64"/>
      <c r="J190" s="65"/>
      <c r="K190" s="65"/>
      <c r="L190" s="65"/>
      <c r="M190" s="66"/>
      <c r="N190" s="66"/>
      <c r="O190" s="66"/>
    </row>
    <row r="191" spans="1:15" ht="15.75">
      <c r="A191" s="16" t="s">
        <v>610</v>
      </c>
      <c r="B191" s="17" t="s">
        <v>586</v>
      </c>
      <c r="C191" s="17"/>
      <c r="D191" s="17"/>
      <c r="E191" s="17"/>
      <c r="F191" s="34">
        <f>SUM(F192)</f>
        <v>657.1</v>
      </c>
      <c r="G191" s="34">
        <v>460</v>
      </c>
      <c r="H191" s="34">
        <v>460</v>
      </c>
      <c r="I191" s="64"/>
      <c r="J191" s="65"/>
      <c r="K191" s="65"/>
      <c r="L191" s="65"/>
      <c r="M191" s="66"/>
      <c r="N191" s="66"/>
      <c r="O191" s="66"/>
    </row>
    <row r="192" spans="1:15" ht="47.25">
      <c r="A192" s="16" t="s">
        <v>156</v>
      </c>
      <c r="B192" s="17" t="s">
        <v>586</v>
      </c>
      <c r="C192" s="17" t="s">
        <v>4</v>
      </c>
      <c r="D192" s="17" t="s">
        <v>113</v>
      </c>
      <c r="E192" s="17" t="s">
        <v>75</v>
      </c>
      <c r="F192" s="34">
        <v>657.1</v>
      </c>
      <c r="G192" s="34">
        <v>460</v>
      </c>
      <c r="H192" s="34">
        <v>460</v>
      </c>
      <c r="I192" s="67"/>
      <c r="J192" s="68"/>
      <c r="K192" s="68"/>
      <c r="L192" s="68"/>
      <c r="M192" s="69"/>
      <c r="N192" s="69"/>
      <c r="O192" s="69"/>
    </row>
    <row r="193" spans="1:15" ht="15.75">
      <c r="A193" s="16" t="s">
        <v>216</v>
      </c>
      <c r="B193" s="17" t="s">
        <v>346</v>
      </c>
      <c r="C193" s="17"/>
      <c r="D193" s="17"/>
      <c r="E193" s="17"/>
      <c r="F193" s="34">
        <v>2242.5</v>
      </c>
      <c r="G193" s="34">
        <v>2242.5</v>
      </c>
      <c r="H193" s="34">
        <v>2242.5</v>
      </c>
      <c r="I193" s="67"/>
      <c r="J193" s="68"/>
      <c r="K193" s="68"/>
      <c r="L193" s="68"/>
      <c r="M193" s="69"/>
      <c r="N193" s="69"/>
      <c r="O193" s="69"/>
    </row>
    <row r="194" spans="1:15" ht="47.25">
      <c r="A194" s="16" t="s">
        <v>156</v>
      </c>
      <c r="B194" s="17" t="s">
        <v>346</v>
      </c>
      <c r="C194" s="17" t="s">
        <v>4</v>
      </c>
      <c r="D194" s="17" t="s">
        <v>113</v>
      </c>
      <c r="E194" s="17" t="s">
        <v>75</v>
      </c>
      <c r="F194" s="34">
        <v>2242.5</v>
      </c>
      <c r="G194" s="34">
        <v>2242.5</v>
      </c>
      <c r="H194" s="34">
        <v>2242.5</v>
      </c>
      <c r="I194" s="64"/>
      <c r="J194" s="65"/>
      <c r="K194" s="65"/>
      <c r="L194" s="65"/>
      <c r="M194" s="66"/>
      <c r="N194" s="66"/>
      <c r="O194" s="66"/>
    </row>
    <row r="195" spans="1:15" ht="31.5">
      <c r="A195" s="16" t="s">
        <v>722</v>
      </c>
      <c r="B195" s="17" t="s">
        <v>348</v>
      </c>
      <c r="C195" s="17"/>
      <c r="D195" s="17"/>
      <c r="E195" s="17"/>
      <c r="F195" s="34">
        <f>SUM(F196+F199+F204+F207)</f>
        <v>42626.3</v>
      </c>
      <c r="G195" s="34">
        <v>43007.6</v>
      </c>
      <c r="H195" s="34">
        <v>43007.7</v>
      </c>
      <c r="I195" s="64"/>
      <c r="J195" s="65"/>
      <c r="K195" s="65"/>
      <c r="L195" s="65"/>
      <c r="M195" s="66"/>
      <c r="N195" s="66"/>
      <c r="O195" s="66"/>
    </row>
    <row r="196" spans="1:15" ht="15.75">
      <c r="A196" s="16" t="s">
        <v>47</v>
      </c>
      <c r="B196" s="17" t="s">
        <v>671</v>
      </c>
      <c r="C196" s="17"/>
      <c r="D196" s="17"/>
      <c r="E196" s="17"/>
      <c r="F196" s="34">
        <f>SUM(F197)</f>
        <v>2496.6</v>
      </c>
      <c r="G196" s="34">
        <v>2381.1</v>
      </c>
      <c r="H196" s="34">
        <v>2381.1</v>
      </c>
      <c r="I196" s="64"/>
      <c r="J196" s="65"/>
      <c r="K196" s="65"/>
      <c r="L196" s="65"/>
      <c r="M196" s="66"/>
      <c r="N196" s="66"/>
      <c r="O196" s="66"/>
    </row>
    <row r="197" spans="1:15" ht="31.5">
      <c r="A197" s="16" t="s">
        <v>217</v>
      </c>
      <c r="B197" s="17" t="s">
        <v>502</v>
      </c>
      <c r="C197" s="17"/>
      <c r="D197" s="17"/>
      <c r="E197" s="17"/>
      <c r="F197" s="34">
        <f>SUM(F198)</f>
        <v>2496.6</v>
      </c>
      <c r="G197" s="34">
        <v>2381.1</v>
      </c>
      <c r="H197" s="34">
        <v>2381.1</v>
      </c>
      <c r="I197" s="67"/>
      <c r="J197" s="68"/>
      <c r="K197" s="68"/>
      <c r="L197" s="68"/>
      <c r="M197" s="69"/>
      <c r="N197" s="69"/>
      <c r="O197" s="69"/>
    </row>
    <row r="198" spans="1:15" ht="78.75">
      <c r="A198" s="16" t="s">
        <v>36</v>
      </c>
      <c r="B198" s="17" t="s">
        <v>502</v>
      </c>
      <c r="C198" s="17" t="s">
        <v>40</v>
      </c>
      <c r="D198" s="17" t="s">
        <v>113</v>
      </c>
      <c r="E198" s="17" t="s">
        <v>75</v>
      </c>
      <c r="F198" s="34">
        <v>2496.6</v>
      </c>
      <c r="G198" s="34">
        <v>2381.1</v>
      </c>
      <c r="H198" s="34">
        <v>2381.1</v>
      </c>
      <c r="I198" s="70"/>
      <c r="J198" s="65"/>
      <c r="K198" s="65"/>
      <c r="L198" s="65"/>
      <c r="M198" s="66"/>
      <c r="N198" s="66"/>
      <c r="O198" s="66"/>
    </row>
    <row r="199" spans="1:15" ht="31.5">
      <c r="A199" s="16" t="s">
        <v>69</v>
      </c>
      <c r="B199" s="17" t="s">
        <v>349</v>
      </c>
      <c r="C199" s="17"/>
      <c r="D199" s="17"/>
      <c r="E199" s="17"/>
      <c r="F199" s="34">
        <f>F200+F202</f>
        <v>13464.8</v>
      </c>
      <c r="G199" s="34">
        <v>13165.3</v>
      </c>
      <c r="H199" s="34">
        <v>13165.3</v>
      </c>
      <c r="I199" s="64"/>
      <c r="J199" s="65"/>
      <c r="K199" s="65"/>
      <c r="L199" s="65"/>
      <c r="M199" s="66"/>
      <c r="N199" s="66"/>
      <c r="O199" s="66"/>
    </row>
    <row r="200" spans="1:15" ht="63">
      <c r="A200" s="16" t="s">
        <v>218</v>
      </c>
      <c r="B200" s="17" t="s">
        <v>350</v>
      </c>
      <c r="C200" s="17"/>
      <c r="D200" s="17"/>
      <c r="E200" s="17"/>
      <c r="F200" s="34">
        <f>SUM(F201)</f>
        <v>13464.8</v>
      </c>
      <c r="G200" s="34">
        <v>11795.7</v>
      </c>
      <c r="H200" s="34">
        <v>11795.7</v>
      </c>
      <c r="I200" s="67"/>
      <c r="J200" s="68"/>
      <c r="K200" s="68"/>
      <c r="L200" s="68"/>
      <c r="M200" s="69"/>
      <c r="N200" s="69"/>
      <c r="O200" s="69"/>
    </row>
    <row r="201" spans="1:15" ht="31.5">
      <c r="A201" s="16" t="s">
        <v>37</v>
      </c>
      <c r="B201" s="17" t="s">
        <v>350</v>
      </c>
      <c r="C201" s="17" t="s">
        <v>38</v>
      </c>
      <c r="D201" s="17" t="s">
        <v>76</v>
      </c>
      <c r="E201" s="17" t="s">
        <v>110</v>
      </c>
      <c r="F201" s="34">
        <v>13464.8</v>
      </c>
      <c r="G201" s="34">
        <v>11795.7</v>
      </c>
      <c r="H201" s="34">
        <v>11795.7</v>
      </c>
      <c r="I201" s="64"/>
      <c r="J201" s="65"/>
      <c r="K201" s="65"/>
      <c r="L201" s="65"/>
      <c r="M201" s="66"/>
      <c r="N201" s="66"/>
      <c r="O201" s="66"/>
    </row>
    <row r="202" spans="1:15" ht="126">
      <c r="A202" s="78" t="s">
        <v>723</v>
      </c>
      <c r="B202" s="17" t="s">
        <v>643</v>
      </c>
      <c r="C202" s="17"/>
      <c r="D202" s="17"/>
      <c r="E202" s="17"/>
      <c r="F202" s="34"/>
      <c r="G202" s="34">
        <v>1369.6</v>
      </c>
      <c r="H202" s="34">
        <v>1369.6</v>
      </c>
      <c r="I202" s="64"/>
      <c r="J202" s="65"/>
      <c r="K202" s="65"/>
      <c r="L202" s="65"/>
      <c r="M202" s="66"/>
      <c r="N202" s="66"/>
      <c r="O202" s="66"/>
    </row>
    <row r="203" spans="1:15" ht="31.5">
      <c r="A203" s="16" t="s">
        <v>37</v>
      </c>
      <c r="B203" s="17" t="s">
        <v>643</v>
      </c>
      <c r="C203" s="17" t="s">
        <v>38</v>
      </c>
      <c r="D203" s="17" t="s">
        <v>76</v>
      </c>
      <c r="E203" s="17" t="s">
        <v>110</v>
      </c>
      <c r="F203" s="34"/>
      <c r="G203" s="34">
        <v>1369.6</v>
      </c>
      <c r="H203" s="34">
        <v>1369.6</v>
      </c>
      <c r="I203" s="64"/>
      <c r="J203" s="65"/>
      <c r="K203" s="65"/>
      <c r="L203" s="65"/>
      <c r="M203" s="66"/>
      <c r="N203" s="66"/>
      <c r="O203" s="66"/>
    </row>
    <row r="204" spans="1:15" ht="47.25">
      <c r="A204" s="16" t="s">
        <v>150</v>
      </c>
      <c r="B204" s="17" t="s">
        <v>263</v>
      </c>
      <c r="C204" s="17"/>
      <c r="D204" s="17"/>
      <c r="E204" s="17"/>
      <c r="F204" s="34">
        <v>9.8000000000000007</v>
      </c>
      <c r="G204" s="34">
        <v>9.9</v>
      </c>
      <c r="H204" s="34">
        <v>10</v>
      </c>
      <c r="I204" s="67"/>
      <c r="J204" s="68"/>
      <c r="K204" s="68"/>
      <c r="L204" s="68"/>
      <c r="M204" s="69"/>
      <c r="N204" s="69"/>
      <c r="O204" s="69"/>
    </row>
    <row r="205" spans="1:15" ht="78.75">
      <c r="A205" s="16" t="s">
        <v>264</v>
      </c>
      <c r="B205" s="17" t="s">
        <v>265</v>
      </c>
      <c r="C205" s="17"/>
      <c r="D205" s="17"/>
      <c r="E205" s="17"/>
      <c r="F205" s="34">
        <v>9.8000000000000007</v>
      </c>
      <c r="G205" s="34">
        <v>9.9</v>
      </c>
      <c r="H205" s="34">
        <v>10</v>
      </c>
      <c r="I205" s="64"/>
      <c r="J205" s="65"/>
      <c r="K205" s="65"/>
      <c r="L205" s="65"/>
      <c r="M205" s="66"/>
      <c r="N205" s="66"/>
      <c r="O205" s="66"/>
    </row>
    <row r="206" spans="1:15" ht="47.25">
      <c r="A206" s="16" t="s">
        <v>156</v>
      </c>
      <c r="B206" s="17" t="s">
        <v>265</v>
      </c>
      <c r="C206" s="17" t="s">
        <v>4</v>
      </c>
      <c r="D206" s="17" t="s">
        <v>113</v>
      </c>
      <c r="E206" s="17" t="s">
        <v>75</v>
      </c>
      <c r="F206" s="34">
        <v>9.8000000000000007</v>
      </c>
      <c r="G206" s="34">
        <v>9.9</v>
      </c>
      <c r="H206" s="34">
        <v>10</v>
      </c>
      <c r="I206" s="64"/>
      <c r="J206" s="65"/>
      <c r="K206" s="65"/>
      <c r="L206" s="65"/>
      <c r="M206" s="66"/>
      <c r="N206" s="66"/>
      <c r="O206" s="66"/>
    </row>
    <row r="207" spans="1:15" ht="31.5">
      <c r="A207" s="16" t="s">
        <v>163</v>
      </c>
      <c r="B207" s="17" t="s">
        <v>503</v>
      </c>
      <c r="C207" s="17"/>
      <c r="D207" s="17"/>
      <c r="E207" s="17"/>
      <c r="F207" s="34">
        <f>SUM(F208)</f>
        <v>26655.100000000002</v>
      </c>
      <c r="G207" s="34">
        <v>27451.3</v>
      </c>
      <c r="H207" s="34">
        <v>27451.3</v>
      </c>
      <c r="I207" s="64"/>
      <c r="J207" s="65"/>
      <c r="K207" s="65"/>
      <c r="L207" s="65"/>
      <c r="M207" s="66"/>
      <c r="N207" s="66"/>
      <c r="O207" s="66"/>
    </row>
    <row r="208" spans="1:15" ht="31.5">
      <c r="A208" s="16" t="s">
        <v>724</v>
      </c>
      <c r="B208" s="17" t="s">
        <v>504</v>
      </c>
      <c r="C208" s="17"/>
      <c r="D208" s="17"/>
      <c r="E208" s="17"/>
      <c r="F208" s="34">
        <f>SUM(F209:F211)</f>
        <v>26655.100000000002</v>
      </c>
      <c r="G208" s="34">
        <v>27451.3</v>
      </c>
      <c r="H208" s="34">
        <v>27451.3</v>
      </c>
      <c r="I208" s="64"/>
      <c r="J208" s="65"/>
      <c r="K208" s="65"/>
      <c r="L208" s="65"/>
      <c r="M208" s="66"/>
      <c r="N208" s="66"/>
      <c r="O208" s="66"/>
    </row>
    <row r="209" spans="1:15" ht="78.75">
      <c r="A209" s="16" t="s">
        <v>36</v>
      </c>
      <c r="B209" s="17" t="s">
        <v>504</v>
      </c>
      <c r="C209" s="17" t="s">
        <v>40</v>
      </c>
      <c r="D209" s="17" t="s">
        <v>113</v>
      </c>
      <c r="E209" s="17" t="s">
        <v>75</v>
      </c>
      <c r="F209" s="34">
        <v>24438.3</v>
      </c>
      <c r="G209" s="34">
        <v>24431.8</v>
      </c>
      <c r="H209" s="34">
        <v>24431.8</v>
      </c>
      <c r="I209" s="64"/>
      <c r="J209" s="65"/>
      <c r="K209" s="65"/>
      <c r="L209" s="65"/>
      <c r="M209" s="66"/>
      <c r="N209" s="66"/>
      <c r="O209" s="66"/>
    </row>
    <row r="210" spans="1:15" ht="31.5">
      <c r="A210" s="16" t="s">
        <v>165</v>
      </c>
      <c r="B210" s="17" t="s">
        <v>504</v>
      </c>
      <c r="C210" s="17" t="s">
        <v>91</v>
      </c>
      <c r="D210" s="17" t="s">
        <v>113</v>
      </c>
      <c r="E210" s="17" t="s">
        <v>75</v>
      </c>
      <c r="F210" s="34">
        <v>2020.4</v>
      </c>
      <c r="G210" s="34">
        <v>2823.1</v>
      </c>
      <c r="H210" s="34">
        <v>2823.1</v>
      </c>
      <c r="I210" s="64"/>
      <c r="J210" s="65"/>
      <c r="K210" s="65"/>
      <c r="L210" s="65"/>
      <c r="M210" s="66"/>
      <c r="N210" s="66"/>
      <c r="O210" s="66"/>
    </row>
    <row r="211" spans="1:15" ht="15.75">
      <c r="A211" s="16" t="s">
        <v>160</v>
      </c>
      <c r="B211" s="17" t="s">
        <v>504</v>
      </c>
      <c r="C211" s="17" t="s">
        <v>161</v>
      </c>
      <c r="D211" s="17" t="s">
        <v>113</v>
      </c>
      <c r="E211" s="17" t="s">
        <v>75</v>
      </c>
      <c r="F211" s="34">
        <v>196.4</v>
      </c>
      <c r="G211" s="34">
        <v>196.4</v>
      </c>
      <c r="H211" s="34">
        <v>196.4</v>
      </c>
      <c r="I211" s="67"/>
      <c r="J211" s="68"/>
      <c r="K211" s="68"/>
      <c r="L211" s="68"/>
      <c r="M211" s="69"/>
      <c r="N211" s="69"/>
      <c r="O211" s="69"/>
    </row>
    <row r="212" spans="1:15" ht="31.5">
      <c r="A212" s="16" t="s">
        <v>725</v>
      </c>
      <c r="B212" s="17" t="s">
        <v>321</v>
      </c>
      <c r="C212" s="17"/>
      <c r="D212" s="17"/>
      <c r="E212" s="17"/>
      <c r="F212" s="34">
        <f>SUM(F213)</f>
        <v>32128.399999999998</v>
      </c>
      <c r="G212" s="34">
        <v>1143.5999999999999</v>
      </c>
      <c r="H212" s="34">
        <v>1219.9000000000001</v>
      </c>
      <c r="I212" s="67"/>
      <c r="J212" s="68"/>
      <c r="K212" s="68"/>
      <c r="L212" s="68"/>
      <c r="M212" s="69"/>
      <c r="N212" s="69"/>
      <c r="O212" s="69"/>
    </row>
    <row r="213" spans="1:15" ht="31.5">
      <c r="A213" s="16" t="s">
        <v>14</v>
      </c>
      <c r="B213" s="17" t="s">
        <v>322</v>
      </c>
      <c r="C213" s="17"/>
      <c r="D213" s="17"/>
      <c r="E213" s="17"/>
      <c r="F213" s="34">
        <f>SUM(F214+F218+F221)</f>
        <v>32128.399999999998</v>
      </c>
      <c r="G213" s="34">
        <v>1143.5999999999999</v>
      </c>
      <c r="H213" s="34">
        <v>1219.9000000000001</v>
      </c>
      <c r="I213" s="64"/>
      <c r="J213" s="65"/>
      <c r="K213" s="65"/>
      <c r="L213" s="65"/>
      <c r="M213" s="66"/>
      <c r="N213" s="66"/>
      <c r="O213" s="66"/>
    </row>
    <row r="214" spans="1:15" ht="31.5">
      <c r="A214" s="16" t="s">
        <v>219</v>
      </c>
      <c r="B214" s="17" t="s">
        <v>323</v>
      </c>
      <c r="C214" s="17"/>
      <c r="D214" s="17"/>
      <c r="E214" s="17"/>
      <c r="F214" s="34">
        <f>SUM(F215:F217)</f>
        <v>23297.699999999997</v>
      </c>
      <c r="G214" s="34"/>
      <c r="H214" s="34"/>
      <c r="I214" s="64"/>
      <c r="J214" s="65"/>
      <c r="K214" s="65"/>
      <c r="L214" s="65"/>
      <c r="M214" s="66"/>
      <c r="N214" s="66"/>
      <c r="O214" s="66"/>
    </row>
    <row r="215" spans="1:15" ht="47.25">
      <c r="A215" s="16" t="s">
        <v>156</v>
      </c>
      <c r="B215" s="17" t="s">
        <v>323</v>
      </c>
      <c r="C215" s="17" t="s">
        <v>4</v>
      </c>
      <c r="D215" s="17" t="s">
        <v>113</v>
      </c>
      <c r="E215" s="17" t="s">
        <v>106</v>
      </c>
      <c r="F215" s="34">
        <v>7982.2</v>
      </c>
      <c r="G215" s="34"/>
      <c r="H215" s="34"/>
      <c r="I215" s="64"/>
      <c r="J215" s="65"/>
      <c r="K215" s="65"/>
      <c r="L215" s="65"/>
      <c r="M215" s="66"/>
      <c r="N215" s="66"/>
      <c r="O215" s="66"/>
    </row>
    <row r="216" spans="1:15" ht="47.25">
      <c r="A216" s="16" t="s">
        <v>156</v>
      </c>
      <c r="B216" s="17" t="s">
        <v>323</v>
      </c>
      <c r="C216" s="17" t="s">
        <v>4</v>
      </c>
      <c r="D216" s="17" t="s">
        <v>113</v>
      </c>
      <c r="E216" s="17" t="s">
        <v>107</v>
      </c>
      <c r="F216" s="34">
        <v>13962.9</v>
      </c>
      <c r="G216" s="34"/>
      <c r="H216" s="34"/>
      <c r="I216" s="64"/>
      <c r="J216" s="65"/>
      <c r="K216" s="65"/>
      <c r="L216" s="65"/>
      <c r="M216" s="66"/>
      <c r="N216" s="66"/>
      <c r="O216" s="66"/>
    </row>
    <row r="217" spans="1:15" ht="47.25">
      <c r="A217" s="16" t="s">
        <v>156</v>
      </c>
      <c r="B217" s="17" t="s">
        <v>323</v>
      </c>
      <c r="C217" s="17" t="s">
        <v>4</v>
      </c>
      <c r="D217" s="17" t="s">
        <v>113</v>
      </c>
      <c r="E217" s="17" t="s">
        <v>108</v>
      </c>
      <c r="F217" s="34">
        <v>1352.6</v>
      </c>
      <c r="G217" s="34"/>
      <c r="H217" s="34"/>
      <c r="I217" s="64"/>
      <c r="J217" s="65"/>
      <c r="K217" s="65"/>
      <c r="L217" s="65"/>
      <c r="M217" s="66"/>
      <c r="N217" s="66"/>
      <c r="O217" s="66"/>
    </row>
    <row r="218" spans="1:15" ht="15.75">
      <c r="A218" s="16" t="s">
        <v>257</v>
      </c>
      <c r="B218" s="17" t="s">
        <v>825</v>
      </c>
      <c r="C218" s="17"/>
      <c r="D218" s="17"/>
      <c r="E218" s="57"/>
      <c r="F218" s="34">
        <f>SUM(F219:F220)</f>
        <v>7810.3</v>
      </c>
      <c r="G218" s="34"/>
      <c r="H218" s="34"/>
      <c r="I218" s="64"/>
      <c r="J218" s="65"/>
      <c r="K218" s="65"/>
      <c r="L218" s="65"/>
      <c r="M218" s="66"/>
      <c r="N218" s="66"/>
      <c r="O218" s="66"/>
    </row>
    <row r="219" spans="1:15" ht="47.25">
      <c r="A219" s="16" t="s">
        <v>156</v>
      </c>
      <c r="B219" s="17" t="s">
        <v>825</v>
      </c>
      <c r="C219" s="17" t="s">
        <v>4</v>
      </c>
      <c r="D219" s="17" t="s">
        <v>113</v>
      </c>
      <c r="E219" s="17" t="s">
        <v>106</v>
      </c>
      <c r="F219" s="34">
        <v>568.1</v>
      </c>
      <c r="G219" s="34"/>
      <c r="H219" s="34"/>
      <c r="I219" s="64"/>
      <c r="J219" s="65"/>
      <c r="K219" s="65"/>
      <c r="L219" s="65"/>
      <c r="M219" s="66"/>
      <c r="N219" s="66"/>
      <c r="O219" s="66"/>
    </row>
    <row r="220" spans="1:15" ht="47.25">
      <c r="A220" s="16" t="s">
        <v>156</v>
      </c>
      <c r="B220" s="17" t="s">
        <v>825</v>
      </c>
      <c r="C220" s="17" t="s">
        <v>4</v>
      </c>
      <c r="D220" s="17" t="s">
        <v>113</v>
      </c>
      <c r="E220" s="17" t="s">
        <v>107</v>
      </c>
      <c r="F220" s="34">
        <v>7242.2</v>
      </c>
      <c r="G220" s="34"/>
      <c r="H220" s="34"/>
      <c r="I220" s="64"/>
      <c r="J220" s="65"/>
      <c r="K220" s="65"/>
      <c r="L220" s="65"/>
      <c r="M220" s="66"/>
      <c r="N220" s="66"/>
      <c r="O220" s="66"/>
    </row>
    <row r="221" spans="1:15" ht="47.25">
      <c r="A221" s="16" t="s">
        <v>220</v>
      </c>
      <c r="B221" s="17" t="s">
        <v>334</v>
      </c>
      <c r="C221" s="17"/>
      <c r="D221" s="17"/>
      <c r="E221" s="17"/>
      <c r="F221" s="34">
        <v>1020.4</v>
      </c>
      <c r="G221" s="34">
        <v>1143.5999999999999</v>
      </c>
      <c r="H221" s="34">
        <v>1219.9000000000001</v>
      </c>
      <c r="I221" s="67"/>
      <c r="J221" s="68"/>
      <c r="K221" s="68"/>
      <c r="L221" s="68"/>
      <c r="M221" s="69"/>
      <c r="N221" s="69"/>
      <c r="O221" s="69"/>
    </row>
    <row r="222" spans="1:15" ht="47.25">
      <c r="A222" s="16" t="s">
        <v>156</v>
      </c>
      <c r="B222" s="17" t="s">
        <v>334</v>
      </c>
      <c r="C222" s="17" t="s">
        <v>4</v>
      </c>
      <c r="D222" s="17" t="s">
        <v>113</v>
      </c>
      <c r="E222" s="17" t="s">
        <v>107</v>
      </c>
      <c r="F222" s="34">
        <v>1020.4</v>
      </c>
      <c r="G222" s="34">
        <v>1143.5999999999999</v>
      </c>
      <c r="H222" s="34">
        <v>1219.9000000000001</v>
      </c>
      <c r="I222" s="64"/>
      <c r="J222" s="65"/>
      <c r="K222" s="65"/>
      <c r="L222" s="65"/>
      <c r="M222" s="66"/>
      <c r="N222" s="66"/>
      <c r="O222" s="66"/>
    </row>
    <row r="223" spans="1:15" ht="47.25">
      <c r="A223" s="79" t="s">
        <v>726</v>
      </c>
      <c r="B223" s="9" t="s">
        <v>376</v>
      </c>
      <c r="C223" s="9"/>
      <c r="D223" s="9"/>
      <c r="E223" s="9"/>
      <c r="F223" s="48">
        <f>SUM(F224+F261+F326+F335+F353)</f>
        <v>295200.3</v>
      </c>
      <c r="G223" s="48">
        <f t="shared" ref="G223:H223" si="14">SUM(G224+G261+G326+G335+G353)</f>
        <v>298669.3</v>
      </c>
      <c r="H223" s="48">
        <f t="shared" si="14"/>
        <v>306233.30000000005</v>
      </c>
      <c r="I223" s="88"/>
      <c r="J223" s="68"/>
      <c r="K223" s="68"/>
      <c r="L223" s="68"/>
      <c r="M223" s="69"/>
      <c r="N223" s="69"/>
      <c r="O223" s="69"/>
    </row>
    <row r="224" spans="1:15" ht="31.5">
      <c r="A224" s="16" t="s">
        <v>727</v>
      </c>
      <c r="B224" s="17" t="s">
        <v>377</v>
      </c>
      <c r="C224" s="17"/>
      <c r="D224" s="17"/>
      <c r="E224" s="17"/>
      <c r="F224" s="34">
        <f>SUM(F225+F232+F242+F247+F252+F257)</f>
        <v>97036.6</v>
      </c>
      <c r="G224" s="34">
        <v>107205.3</v>
      </c>
      <c r="H224" s="34">
        <v>109842.5</v>
      </c>
      <c r="I224" s="67"/>
      <c r="J224" s="68"/>
      <c r="K224" s="68"/>
      <c r="L224" s="68"/>
      <c r="M224" s="69"/>
      <c r="N224" s="69"/>
      <c r="O224" s="69"/>
    </row>
    <row r="225" spans="1:15" ht="15.75">
      <c r="A225" s="16" t="s">
        <v>47</v>
      </c>
      <c r="B225" s="17" t="s">
        <v>530</v>
      </c>
      <c r="C225" s="17"/>
      <c r="D225" s="17"/>
      <c r="E225" s="17"/>
      <c r="F225" s="34">
        <f>SUM(F229+F226)</f>
        <v>3472.3999999999996</v>
      </c>
      <c r="G225" s="34">
        <v>3642.1</v>
      </c>
      <c r="H225" s="34">
        <v>3642.1</v>
      </c>
      <c r="I225" s="67"/>
      <c r="J225" s="68"/>
      <c r="K225" s="68"/>
      <c r="L225" s="68"/>
      <c r="M225" s="69"/>
      <c r="N225" s="69"/>
      <c r="O225" s="69"/>
    </row>
    <row r="226" spans="1:15" ht="31.5">
      <c r="A226" s="16" t="s">
        <v>728</v>
      </c>
      <c r="B226" s="17" t="s">
        <v>531</v>
      </c>
      <c r="C226" s="17"/>
      <c r="D226" s="17"/>
      <c r="E226" s="17"/>
      <c r="F226" s="34">
        <f>SUM(F227:F228)</f>
        <v>2956.6</v>
      </c>
      <c r="G226" s="34">
        <v>2939.3</v>
      </c>
      <c r="H226" s="34">
        <v>2939.3</v>
      </c>
      <c r="I226" s="70"/>
      <c r="J226" s="65"/>
      <c r="K226" s="65"/>
      <c r="L226" s="65"/>
      <c r="M226" s="66"/>
      <c r="N226" s="66"/>
      <c r="O226" s="66"/>
    </row>
    <row r="227" spans="1:15" ht="78.75">
      <c r="A227" s="16" t="s">
        <v>36</v>
      </c>
      <c r="B227" s="17" t="s">
        <v>531</v>
      </c>
      <c r="C227" s="17" t="s">
        <v>40</v>
      </c>
      <c r="D227" s="17" t="s">
        <v>76</v>
      </c>
      <c r="E227" s="17" t="s">
        <v>112</v>
      </c>
      <c r="F227" s="34">
        <v>2645.6</v>
      </c>
      <c r="G227" s="34">
        <v>2628.3</v>
      </c>
      <c r="H227" s="34">
        <v>2628.3</v>
      </c>
      <c r="I227" s="64"/>
      <c r="J227" s="65"/>
      <c r="K227" s="65"/>
      <c r="L227" s="65"/>
      <c r="M227" s="66"/>
      <c r="N227" s="66"/>
      <c r="O227" s="66"/>
    </row>
    <row r="228" spans="1:15" ht="31.5">
      <c r="A228" s="16" t="s">
        <v>165</v>
      </c>
      <c r="B228" s="17" t="s">
        <v>531</v>
      </c>
      <c r="C228" s="17" t="s">
        <v>91</v>
      </c>
      <c r="D228" s="17" t="s">
        <v>76</v>
      </c>
      <c r="E228" s="17" t="s">
        <v>112</v>
      </c>
      <c r="F228" s="34">
        <v>311</v>
      </c>
      <c r="G228" s="34">
        <v>311</v>
      </c>
      <c r="H228" s="34">
        <v>311</v>
      </c>
      <c r="I228" s="67"/>
      <c r="J228" s="68"/>
      <c r="K228" s="68"/>
      <c r="L228" s="68"/>
      <c r="M228" s="69"/>
      <c r="N228" s="69"/>
      <c r="O228" s="69"/>
    </row>
    <row r="229" spans="1:15" ht="189">
      <c r="A229" s="78" t="s">
        <v>729</v>
      </c>
      <c r="B229" s="17" t="s">
        <v>589</v>
      </c>
      <c r="C229" s="17"/>
      <c r="D229" s="17"/>
      <c r="E229" s="17"/>
      <c r="F229" s="34">
        <f>SUM(F230:F231)</f>
        <v>515.79999999999995</v>
      </c>
      <c r="G229" s="34">
        <v>702.8</v>
      </c>
      <c r="H229" s="34">
        <v>702.8</v>
      </c>
      <c r="I229" s="67"/>
      <c r="J229" s="68"/>
      <c r="K229" s="68"/>
      <c r="L229" s="68"/>
      <c r="M229" s="69"/>
      <c r="N229" s="69"/>
      <c r="O229" s="69"/>
    </row>
    <row r="230" spans="1:15" ht="78.75">
      <c r="A230" s="16" t="s">
        <v>36</v>
      </c>
      <c r="B230" s="17" t="s">
        <v>589</v>
      </c>
      <c r="C230" s="17" t="s">
        <v>40</v>
      </c>
      <c r="D230" s="17" t="s">
        <v>76</v>
      </c>
      <c r="E230" s="17" t="s">
        <v>112</v>
      </c>
      <c r="F230" s="34">
        <v>282.5</v>
      </c>
      <c r="G230" s="34"/>
      <c r="H230" s="34"/>
      <c r="I230" s="67"/>
      <c r="J230" s="68"/>
      <c r="K230" s="68"/>
      <c r="L230" s="68"/>
      <c r="M230" s="69"/>
      <c r="N230" s="69"/>
      <c r="O230" s="69"/>
    </row>
    <row r="231" spans="1:15" ht="31.5">
      <c r="A231" s="16" t="s">
        <v>165</v>
      </c>
      <c r="B231" s="17" t="s">
        <v>589</v>
      </c>
      <c r="C231" s="17" t="s">
        <v>91</v>
      </c>
      <c r="D231" s="17" t="s">
        <v>76</v>
      </c>
      <c r="E231" s="17" t="s">
        <v>112</v>
      </c>
      <c r="F231" s="34">
        <v>233.3</v>
      </c>
      <c r="G231" s="34">
        <v>702.8</v>
      </c>
      <c r="H231" s="34">
        <v>702.8</v>
      </c>
      <c r="I231" s="64"/>
      <c r="J231" s="65"/>
      <c r="K231" s="65"/>
      <c r="L231" s="65"/>
      <c r="M231" s="66"/>
      <c r="N231" s="66"/>
      <c r="O231" s="66"/>
    </row>
    <row r="232" spans="1:15" ht="31.5">
      <c r="A232" s="16" t="s">
        <v>69</v>
      </c>
      <c r="B232" s="17" t="s">
        <v>532</v>
      </c>
      <c r="C232" s="17"/>
      <c r="D232" s="17"/>
      <c r="E232" s="17"/>
      <c r="F232" s="34">
        <f>SUM(F233+F236+F239)</f>
        <v>69019.900000000009</v>
      </c>
      <c r="G232" s="34">
        <v>79632.7</v>
      </c>
      <c r="H232" s="34">
        <v>82224.399999999994</v>
      </c>
      <c r="I232" s="70"/>
      <c r="J232" s="65"/>
      <c r="K232" s="65"/>
      <c r="L232" s="65"/>
      <c r="M232" s="66"/>
      <c r="N232" s="66"/>
      <c r="O232" s="66"/>
    </row>
    <row r="233" spans="1:15" ht="126">
      <c r="A233" s="78" t="s">
        <v>187</v>
      </c>
      <c r="B233" s="17" t="s">
        <v>533</v>
      </c>
      <c r="C233" s="17"/>
      <c r="D233" s="17"/>
      <c r="E233" s="17"/>
      <c r="F233" s="34">
        <f>SUM(F234:F235)</f>
        <v>36501.9</v>
      </c>
      <c r="G233" s="34">
        <v>37189.800000000003</v>
      </c>
      <c r="H233" s="34">
        <v>37488</v>
      </c>
      <c r="I233" s="64"/>
      <c r="J233" s="65"/>
      <c r="K233" s="65"/>
      <c r="L233" s="65"/>
      <c r="M233" s="66"/>
      <c r="N233" s="66"/>
      <c r="O233" s="66"/>
    </row>
    <row r="234" spans="1:15" ht="31.5">
      <c r="A234" s="16" t="s">
        <v>165</v>
      </c>
      <c r="B234" s="17" t="s">
        <v>533</v>
      </c>
      <c r="C234" s="17" t="s">
        <v>91</v>
      </c>
      <c r="D234" s="17" t="s">
        <v>76</v>
      </c>
      <c r="E234" s="17" t="s">
        <v>110</v>
      </c>
      <c r="F234" s="34">
        <v>517.29999999999995</v>
      </c>
      <c r="G234" s="34">
        <v>500</v>
      </c>
      <c r="H234" s="34">
        <v>520</v>
      </c>
      <c r="I234" s="67"/>
      <c r="J234" s="68"/>
      <c r="K234" s="68"/>
      <c r="L234" s="68"/>
      <c r="M234" s="69"/>
      <c r="N234" s="69"/>
      <c r="O234" s="69"/>
    </row>
    <row r="235" spans="1:15" ht="31.5">
      <c r="A235" s="16" t="s">
        <v>37</v>
      </c>
      <c r="B235" s="17" t="s">
        <v>533</v>
      </c>
      <c r="C235" s="17" t="s">
        <v>38</v>
      </c>
      <c r="D235" s="17" t="s">
        <v>76</v>
      </c>
      <c r="E235" s="17" t="s">
        <v>110</v>
      </c>
      <c r="F235" s="34">
        <v>35984.6</v>
      </c>
      <c r="G235" s="34">
        <v>36689.800000000003</v>
      </c>
      <c r="H235" s="34">
        <v>36968</v>
      </c>
      <c r="I235" s="64"/>
      <c r="J235" s="65"/>
      <c r="K235" s="65"/>
      <c r="L235" s="65"/>
      <c r="M235" s="66"/>
      <c r="N235" s="66"/>
      <c r="O235" s="66"/>
    </row>
    <row r="236" spans="1:15" ht="31.5">
      <c r="A236" s="16" t="s">
        <v>730</v>
      </c>
      <c r="B236" s="17" t="s">
        <v>534</v>
      </c>
      <c r="C236" s="17"/>
      <c r="D236" s="17"/>
      <c r="E236" s="17"/>
      <c r="F236" s="34">
        <f>SUM(F237:F238)</f>
        <v>18571.900000000001</v>
      </c>
      <c r="G236" s="34">
        <v>28080.799999999999</v>
      </c>
      <c r="H236" s="34">
        <v>29703.5</v>
      </c>
      <c r="I236" s="67"/>
      <c r="J236" s="68"/>
      <c r="K236" s="68"/>
      <c r="L236" s="68"/>
      <c r="M236" s="69"/>
      <c r="N236" s="69"/>
      <c r="O236" s="69"/>
    </row>
    <row r="237" spans="1:15" ht="31.5">
      <c r="A237" s="16" t="s">
        <v>165</v>
      </c>
      <c r="B237" s="17" t="s">
        <v>534</v>
      </c>
      <c r="C237" s="17" t="s">
        <v>91</v>
      </c>
      <c r="D237" s="17" t="s">
        <v>76</v>
      </c>
      <c r="E237" s="17" t="s">
        <v>110</v>
      </c>
      <c r="F237" s="34">
        <v>400</v>
      </c>
      <c r="G237" s="34">
        <v>430</v>
      </c>
      <c r="H237" s="34">
        <v>450</v>
      </c>
      <c r="I237" s="67"/>
      <c r="J237" s="68"/>
      <c r="K237" s="68"/>
      <c r="L237" s="68"/>
      <c r="M237" s="69"/>
      <c r="N237" s="69"/>
      <c r="O237" s="69"/>
    </row>
    <row r="238" spans="1:15" ht="31.5">
      <c r="A238" s="16" t="s">
        <v>37</v>
      </c>
      <c r="B238" s="17" t="s">
        <v>534</v>
      </c>
      <c r="C238" s="17" t="s">
        <v>38</v>
      </c>
      <c r="D238" s="17" t="s">
        <v>76</v>
      </c>
      <c r="E238" s="17" t="s">
        <v>110</v>
      </c>
      <c r="F238" s="34">
        <v>18171.900000000001</v>
      </c>
      <c r="G238" s="34">
        <v>27650.799999999999</v>
      </c>
      <c r="H238" s="34">
        <v>29253.5</v>
      </c>
      <c r="I238" s="64"/>
      <c r="J238" s="65"/>
      <c r="K238" s="65"/>
      <c r="L238" s="65"/>
      <c r="M238" s="66"/>
      <c r="N238" s="66"/>
      <c r="O238" s="66"/>
    </row>
    <row r="239" spans="1:15" ht="94.5">
      <c r="A239" s="16" t="s">
        <v>731</v>
      </c>
      <c r="B239" s="17" t="s">
        <v>535</v>
      </c>
      <c r="C239" s="17"/>
      <c r="D239" s="17"/>
      <c r="E239" s="17"/>
      <c r="F239" s="34">
        <f>SUM(F240:F241)</f>
        <v>13946.1</v>
      </c>
      <c r="G239" s="34">
        <v>14362.1</v>
      </c>
      <c r="H239" s="34">
        <v>15032.9</v>
      </c>
      <c r="I239" s="64"/>
      <c r="J239" s="65"/>
      <c r="K239" s="65"/>
      <c r="L239" s="65"/>
      <c r="M239" s="66"/>
      <c r="N239" s="66"/>
      <c r="O239" s="66"/>
    </row>
    <row r="240" spans="1:15" ht="31.5">
      <c r="A240" s="16" t="s">
        <v>165</v>
      </c>
      <c r="B240" s="17" t="s">
        <v>535</v>
      </c>
      <c r="C240" s="17" t="s">
        <v>91</v>
      </c>
      <c r="D240" s="17" t="s">
        <v>76</v>
      </c>
      <c r="E240" s="17" t="s">
        <v>110</v>
      </c>
      <c r="F240" s="34">
        <v>202.5</v>
      </c>
      <c r="G240" s="34">
        <v>195</v>
      </c>
      <c r="H240" s="34">
        <v>200</v>
      </c>
      <c r="I240" s="67"/>
      <c r="J240" s="68"/>
      <c r="K240" s="68"/>
      <c r="L240" s="68"/>
      <c r="M240" s="69"/>
      <c r="N240" s="69"/>
      <c r="O240" s="69"/>
    </row>
    <row r="241" spans="1:15" ht="31.5">
      <c r="A241" s="16" t="s">
        <v>37</v>
      </c>
      <c r="B241" s="17" t="s">
        <v>535</v>
      </c>
      <c r="C241" s="17" t="s">
        <v>38</v>
      </c>
      <c r="D241" s="17" t="s">
        <v>76</v>
      </c>
      <c r="E241" s="17" t="s">
        <v>110</v>
      </c>
      <c r="F241" s="34">
        <v>13743.6</v>
      </c>
      <c r="G241" s="34">
        <v>14167.1</v>
      </c>
      <c r="H241" s="34">
        <v>14832.9</v>
      </c>
      <c r="I241" s="64"/>
      <c r="J241" s="65"/>
      <c r="K241" s="65"/>
      <c r="L241" s="65"/>
      <c r="M241" s="66"/>
      <c r="N241" s="66"/>
      <c r="O241" s="66"/>
    </row>
    <row r="242" spans="1:15" ht="31.5">
      <c r="A242" s="16" t="s">
        <v>127</v>
      </c>
      <c r="B242" s="17" t="s">
        <v>378</v>
      </c>
      <c r="C242" s="17"/>
      <c r="D242" s="17"/>
      <c r="E242" s="17"/>
      <c r="F242" s="34"/>
      <c r="G242" s="34">
        <v>540</v>
      </c>
      <c r="H242" s="34">
        <v>540</v>
      </c>
      <c r="I242" s="67"/>
      <c r="J242" s="68"/>
      <c r="K242" s="68"/>
      <c r="L242" s="68"/>
      <c r="M242" s="69"/>
      <c r="N242" s="69"/>
      <c r="O242" s="69"/>
    </row>
    <row r="243" spans="1:15" ht="31.5">
      <c r="A243" s="16" t="s">
        <v>256</v>
      </c>
      <c r="B243" s="17" t="s">
        <v>490</v>
      </c>
      <c r="C243" s="17"/>
      <c r="D243" s="17"/>
      <c r="E243" s="17"/>
      <c r="F243" s="34"/>
      <c r="G243" s="34">
        <v>400</v>
      </c>
      <c r="H243" s="34">
        <v>400</v>
      </c>
      <c r="I243" s="64"/>
      <c r="J243" s="65"/>
      <c r="K243" s="65"/>
      <c r="L243" s="65"/>
      <c r="M243" s="66"/>
      <c r="N243" s="66"/>
      <c r="O243" s="66"/>
    </row>
    <row r="244" spans="1:15" ht="31.5">
      <c r="A244" s="16" t="s">
        <v>165</v>
      </c>
      <c r="B244" s="17" t="s">
        <v>490</v>
      </c>
      <c r="C244" s="17" t="s">
        <v>91</v>
      </c>
      <c r="D244" s="17" t="s">
        <v>76</v>
      </c>
      <c r="E244" s="17" t="s">
        <v>110</v>
      </c>
      <c r="F244" s="34"/>
      <c r="G244" s="34">
        <v>400</v>
      </c>
      <c r="H244" s="34">
        <v>400</v>
      </c>
      <c r="I244" s="64"/>
      <c r="J244" s="65"/>
      <c r="K244" s="65"/>
      <c r="L244" s="65"/>
      <c r="M244" s="66"/>
      <c r="N244" s="66"/>
      <c r="O244" s="66"/>
    </row>
    <row r="245" spans="1:15" ht="15.75">
      <c r="A245" s="16" t="s">
        <v>172</v>
      </c>
      <c r="B245" s="17" t="s">
        <v>379</v>
      </c>
      <c r="C245" s="17"/>
      <c r="D245" s="17"/>
      <c r="E245" s="17"/>
      <c r="F245" s="34"/>
      <c r="G245" s="34">
        <v>140</v>
      </c>
      <c r="H245" s="34">
        <v>140</v>
      </c>
      <c r="I245" s="67"/>
      <c r="J245" s="68"/>
      <c r="K245" s="68"/>
      <c r="L245" s="68"/>
      <c r="M245" s="69"/>
      <c r="N245" s="69"/>
      <c r="O245" s="69"/>
    </row>
    <row r="246" spans="1:15" ht="31.5">
      <c r="A246" s="16" t="s">
        <v>165</v>
      </c>
      <c r="B246" s="17" t="s">
        <v>379</v>
      </c>
      <c r="C246" s="17" t="s">
        <v>91</v>
      </c>
      <c r="D246" s="17" t="s">
        <v>76</v>
      </c>
      <c r="E246" s="17" t="s">
        <v>110</v>
      </c>
      <c r="F246" s="34"/>
      <c r="G246" s="34">
        <v>140</v>
      </c>
      <c r="H246" s="34">
        <v>140</v>
      </c>
      <c r="I246" s="64"/>
      <c r="J246" s="65"/>
      <c r="K246" s="65"/>
      <c r="L246" s="65"/>
      <c r="M246" s="66"/>
      <c r="N246" s="66"/>
      <c r="O246" s="66"/>
    </row>
    <row r="247" spans="1:15" ht="31.5">
      <c r="A247" s="16" t="s">
        <v>14</v>
      </c>
      <c r="B247" s="17" t="s">
        <v>887</v>
      </c>
      <c r="C247" s="17"/>
      <c r="D247" s="17"/>
      <c r="E247" s="17"/>
      <c r="F247" s="34">
        <f>SUM(F248+F250)</f>
        <v>705.9</v>
      </c>
      <c r="G247" s="34"/>
      <c r="H247" s="34"/>
      <c r="I247" s="64"/>
      <c r="J247" s="65"/>
      <c r="K247" s="65"/>
      <c r="L247" s="65"/>
      <c r="M247" s="66"/>
      <c r="N247" s="66"/>
      <c r="O247" s="66"/>
    </row>
    <row r="248" spans="1:15" ht="31.5">
      <c r="A248" s="16" t="s">
        <v>256</v>
      </c>
      <c r="B248" s="17" t="s">
        <v>888</v>
      </c>
      <c r="C248" s="17"/>
      <c r="D248" s="17"/>
      <c r="E248" s="17"/>
      <c r="F248" s="34">
        <f>SUM(F249)</f>
        <v>531.29999999999995</v>
      </c>
      <c r="G248" s="34"/>
      <c r="H248" s="34"/>
      <c r="I248" s="64"/>
      <c r="J248" s="65"/>
      <c r="K248" s="65"/>
      <c r="L248" s="65"/>
      <c r="M248" s="66"/>
      <c r="N248" s="66"/>
      <c r="O248" s="66"/>
    </row>
    <row r="249" spans="1:15" ht="47.25">
      <c r="A249" s="16" t="s">
        <v>156</v>
      </c>
      <c r="B249" s="17" t="s">
        <v>888</v>
      </c>
      <c r="C249" s="17" t="s">
        <v>4</v>
      </c>
      <c r="D249" s="17" t="s">
        <v>76</v>
      </c>
      <c r="E249" s="17" t="s">
        <v>110</v>
      </c>
      <c r="F249" s="34">
        <v>531.29999999999995</v>
      </c>
      <c r="G249" s="34"/>
      <c r="H249" s="34"/>
      <c r="I249" s="64"/>
      <c r="J249" s="65"/>
      <c r="K249" s="65"/>
      <c r="L249" s="65"/>
      <c r="M249" s="66"/>
      <c r="N249" s="66"/>
      <c r="O249" s="66"/>
    </row>
    <row r="250" spans="1:15" ht="15.75">
      <c r="A250" s="16" t="s">
        <v>172</v>
      </c>
      <c r="B250" s="17" t="s">
        <v>889</v>
      </c>
      <c r="C250" s="17"/>
      <c r="D250" s="17"/>
      <c r="E250" s="17"/>
      <c r="F250" s="34">
        <f>SUM(F251)</f>
        <v>174.6</v>
      </c>
      <c r="G250" s="34"/>
      <c r="H250" s="34"/>
      <c r="I250" s="64"/>
      <c r="J250" s="65"/>
      <c r="K250" s="65"/>
      <c r="L250" s="65"/>
      <c r="M250" s="66"/>
      <c r="N250" s="66"/>
      <c r="O250" s="66"/>
    </row>
    <row r="251" spans="1:15" ht="47.25">
      <c r="A251" s="16" t="s">
        <v>156</v>
      </c>
      <c r="B251" s="17" t="s">
        <v>889</v>
      </c>
      <c r="C251" s="17" t="s">
        <v>4</v>
      </c>
      <c r="D251" s="17" t="s">
        <v>76</v>
      </c>
      <c r="E251" s="17" t="s">
        <v>110</v>
      </c>
      <c r="F251" s="34">
        <v>174.6</v>
      </c>
      <c r="G251" s="34"/>
      <c r="H251" s="34"/>
      <c r="I251" s="64"/>
      <c r="J251" s="65"/>
      <c r="K251" s="65"/>
      <c r="L251" s="65"/>
      <c r="M251" s="66"/>
      <c r="N251" s="66"/>
      <c r="O251" s="66"/>
    </row>
    <row r="252" spans="1:15" ht="31.5">
      <c r="A252" s="16" t="s">
        <v>163</v>
      </c>
      <c r="B252" s="17" t="s">
        <v>536</v>
      </c>
      <c r="C252" s="17"/>
      <c r="D252" s="17"/>
      <c r="E252" s="17"/>
      <c r="F252" s="34">
        <f>SUM(F253)</f>
        <v>21783.3</v>
      </c>
      <c r="G252" s="34">
        <v>20275.400000000001</v>
      </c>
      <c r="H252" s="34">
        <v>20320.900000000001</v>
      </c>
      <c r="I252" s="67"/>
      <c r="J252" s="68"/>
      <c r="K252" s="68"/>
      <c r="L252" s="68"/>
      <c r="M252" s="69"/>
      <c r="N252" s="69"/>
      <c r="O252" s="69"/>
    </row>
    <row r="253" spans="1:15" ht="63">
      <c r="A253" s="16" t="s">
        <v>70</v>
      </c>
      <c r="B253" s="17" t="s">
        <v>537</v>
      </c>
      <c r="C253" s="17"/>
      <c r="D253" s="17"/>
      <c r="E253" s="17"/>
      <c r="F253" s="34">
        <f>SUM(F254:F256)</f>
        <v>21783.3</v>
      </c>
      <c r="G253" s="34">
        <v>20275.400000000001</v>
      </c>
      <c r="H253" s="34">
        <v>20320.900000000001</v>
      </c>
      <c r="I253" s="64"/>
      <c r="J253" s="65"/>
      <c r="K253" s="65"/>
      <c r="L253" s="65"/>
      <c r="M253" s="66"/>
      <c r="N253" s="66"/>
      <c r="O253" s="66"/>
    </row>
    <row r="254" spans="1:15" ht="78.75">
      <c r="A254" s="16" t="s">
        <v>36</v>
      </c>
      <c r="B254" s="17" t="s">
        <v>537</v>
      </c>
      <c r="C254" s="17" t="s">
        <v>40</v>
      </c>
      <c r="D254" s="17" t="s">
        <v>76</v>
      </c>
      <c r="E254" s="17" t="s">
        <v>110</v>
      </c>
      <c r="F254" s="34">
        <v>18227</v>
      </c>
      <c r="G254" s="34">
        <v>16884.5</v>
      </c>
      <c r="H254" s="34">
        <v>16884.5</v>
      </c>
      <c r="I254" s="64"/>
      <c r="J254" s="65"/>
      <c r="K254" s="65"/>
      <c r="L254" s="65"/>
      <c r="M254" s="66"/>
      <c r="N254" s="66"/>
      <c r="O254" s="66"/>
    </row>
    <row r="255" spans="1:15" ht="31.5">
      <c r="A255" s="16" t="s">
        <v>165</v>
      </c>
      <c r="B255" s="17" t="s">
        <v>537</v>
      </c>
      <c r="C255" s="17" t="s">
        <v>91</v>
      </c>
      <c r="D255" s="17" t="s">
        <v>76</v>
      </c>
      <c r="E255" s="17" t="s">
        <v>110</v>
      </c>
      <c r="F255" s="34">
        <v>3481</v>
      </c>
      <c r="G255" s="34">
        <v>3390.9</v>
      </c>
      <c r="H255" s="34">
        <v>3436.4</v>
      </c>
      <c r="I255" s="70"/>
      <c r="J255" s="65"/>
      <c r="K255" s="65"/>
      <c r="L255" s="65"/>
      <c r="M255" s="66"/>
      <c r="N255" s="66"/>
      <c r="O255" s="66"/>
    </row>
    <row r="256" spans="1:15" ht="15.75">
      <c r="A256" s="16" t="s">
        <v>160</v>
      </c>
      <c r="B256" s="17" t="s">
        <v>537</v>
      </c>
      <c r="C256" s="17" t="s">
        <v>161</v>
      </c>
      <c r="D256" s="17" t="s">
        <v>76</v>
      </c>
      <c r="E256" s="17" t="s">
        <v>110</v>
      </c>
      <c r="F256" s="34">
        <v>75.3</v>
      </c>
      <c r="G256" s="34"/>
      <c r="H256" s="34"/>
      <c r="I256" s="64"/>
      <c r="J256" s="65"/>
      <c r="K256" s="65"/>
      <c r="L256" s="65"/>
      <c r="M256" s="66"/>
      <c r="N256" s="66"/>
      <c r="O256" s="66"/>
    </row>
    <row r="257" spans="1:15" ht="31.5">
      <c r="A257" s="16" t="s">
        <v>732</v>
      </c>
      <c r="B257" s="17" t="s">
        <v>538</v>
      </c>
      <c r="C257" s="17"/>
      <c r="D257" s="17"/>
      <c r="E257" s="17"/>
      <c r="F257" s="34">
        <f>SUM(F258)</f>
        <v>2055.1</v>
      </c>
      <c r="G257" s="34">
        <v>3115.1</v>
      </c>
      <c r="H257" s="34">
        <v>3115.1</v>
      </c>
      <c r="I257" s="64"/>
      <c r="J257" s="65"/>
      <c r="K257" s="65"/>
      <c r="L257" s="65"/>
      <c r="M257" s="66"/>
      <c r="N257" s="66"/>
      <c r="O257" s="66"/>
    </row>
    <row r="258" spans="1:15" ht="63">
      <c r="A258" s="16" t="s">
        <v>733</v>
      </c>
      <c r="B258" s="17" t="s">
        <v>539</v>
      </c>
      <c r="C258" s="17"/>
      <c r="D258" s="17"/>
      <c r="E258" s="17"/>
      <c r="F258" s="34">
        <f>SUM(F259:F260)</f>
        <v>2055.1</v>
      </c>
      <c r="G258" s="34">
        <v>3115.1</v>
      </c>
      <c r="H258" s="34">
        <v>3115.1</v>
      </c>
      <c r="I258" s="67"/>
      <c r="J258" s="68"/>
      <c r="K258" s="68"/>
      <c r="L258" s="68"/>
      <c r="M258" s="69"/>
      <c r="N258" s="69"/>
      <c r="O258" s="69"/>
    </row>
    <row r="259" spans="1:15" ht="31.5">
      <c r="A259" s="16" t="s">
        <v>165</v>
      </c>
      <c r="B259" s="17" t="s">
        <v>539</v>
      </c>
      <c r="C259" s="17" t="s">
        <v>91</v>
      </c>
      <c r="D259" s="17" t="s">
        <v>76</v>
      </c>
      <c r="E259" s="17" t="s">
        <v>110</v>
      </c>
      <c r="F259" s="34">
        <v>42.7</v>
      </c>
      <c r="G259" s="34">
        <v>42.7</v>
      </c>
      <c r="H259" s="34">
        <v>42.7</v>
      </c>
      <c r="I259" s="64"/>
      <c r="J259" s="65"/>
      <c r="K259" s="65"/>
      <c r="L259" s="65"/>
      <c r="M259" s="66"/>
      <c r="N259" s="66"/>
      <c r="O259" s="66"/>
    </row>
    <row r="260" spans="1:15" ht="31.5">
      <c r="A260" s="16" t="s">
        <v>37</v>
      </c>
      <c r="B260" s="17" t="s">
        <v>539</v>
      </c>
      <c r="C260" s="17" t="s">
        <v>38</v>
      </c>
      <c r="D260" s="17" t="s">
        <v>76</v>
      </c>
      <c r="E260" s="17" t="s">
        <v>110</v>
      </c>
      <c r="F260" s="34">
        <v>2012.4</v>
      </c>
      <c r="G260" s="34">
        <v>3072.4</v>
      </c>
      <c r="H260" s="34">
        <v>3072.4</v>
      </c>
      <c r="I260" s="70"/>
      <c r="J260" s="65"/>
      <c r="K260" s="65"/>
      <c r="L260" s="65"/>
      <c r="M260" s="66"/>
      <c r="N260" s="66"/>
      <c r="O260" s="66"/>
    </row>
    <row r="261" spans="1:15" ht="47.25">
      <c r="A261" s="16" t="s">
        <v>734</v>
      </c>
      <c r="B261" s="17" t="s">
        <v>505</v>
      </c>
      <c r="C261" s="17"/>
      <c r="D261" s="17"/>
      <c r="E261" s="17"/>
      <c r="F261" s="34">
        <f>SUM(F262+F265+F277+F314+F317+F322)</f>
        <v>144897.79999999999</v>
      </c>
      <c r="G261" s="34">
        <f t="shared" ref="G261:H261" si="15">SUM(G262+G265+G277+G314+G317+G322)</f>
        <v>142358.70000000001</v>
      </c>
      <c r="H261" s="34">
        <f t="shared" si="15"/>
        <v>146964.50000000003</v>
      </c>
      <c r="I261" s="87"/>
      <c r="J261" s="65"/>
      <c r="K261" s="65"/>
      <c r="L261" s="65"/>
      <c r="M261" s="66"/>
      <c r="N261" s="66"/>
      <c r="O261" s="66"/>
    </row>
    <row r="262" spans="1:15" ht="110.25">
      <c r="A262" s="78" t="s">
        <v>46</v>
      </c>
      <c r="B262" s="17" t="s">
        <v>675</v>
      </c>
      <c r="C262" s="17"/>
      <c r="D262" s="17"/>
      <c r="E262" s="17"/>
      <c r="F262" s="34">
        <f>SUM(F263)</f>
        <v>1040.8</v>
      </c>
      <c r="G262" s="34"/>
      <c r="H262" s="34"/>
      <c r="I262" s="67"/>
      <c r="J262" s="68"/>
      <c r="K262" s="68"/>
      <c r="L262" s="68"/>
      <c r="M262" s="69"/>
      <c r="N262" s="69"/>
      <c r="O262" s="69"/>
    </row>
    <row r="263" spans="1:15" ht="63">
      <c r="A263" s="16" t="s">
        <v>735</v>
      </c>
      <c r="B263" s="17" t="s">
        <v>676</v>
      </c>
      <c r="C263" s="17"/>
      <c r="D263" s="17"/>
      <c r="E263" s="17"/>
      <c r="F263" s="34">
        <f>SUM(F264)</f>
        <v>1040.8</v>
      </c>
      <c r="G263" s="34"/>
      <c r="H263" s="34"/>
      <c r="I263" s="67"/>
      <c r="J263" s="68"/>
      <c r="K263" s="68"/>
      <c r="L263" s="68"/>
      <c r="M263" s="69"/>
      <c r="N263" s="69"/>
      <c r="O263" s="69"/>
    </row>
    <row r="264" spans="1:15" ht="15.75">
      <c r="A264" s="16" t="s">
        <v>90</v>
      </c>
      <c r="B264" s="17" t="s">
        <v>676</v>
      </c>
      <c r="C264" s="17" t="s">
        <v>136</v>
      </c>
      <c r="D264" s="17" t="s">
        <v>76</v>
      </c>
      <c r="E264" s="17" t="s">
        <v>108</v>
      </c>
      <c r="F264" s="34">
        <v>1040.8</v>
      </c>
      <c r="G264" s="34"/>
      <c r="H264" s="34"/>
      <c r="I264" s="64"/>
      <c r="J264" s="65"/>
      <c r="K264" s="65"/>
      <c r="L264" s="65"/>
      <c r="M264" s="66"/>
      <c r="N264" s="66"/>
      <c r="O264" s="66"/>
    </row>
    <row r="265" spans="1:15" ht="15.75">
      <c r="A265" s="16" t="s">
        <v>47</v>
      </c>
      <c r="B265" s="17" t="s">
        <v>540</v>
      </c>
      <c r="C265" s="17"/>
      <c r="D265" s="17"/>
      <c r="E265" s="17"/>
      <c r="F265" s="34">
        <f>SUM(F266+F269+F272+F274)</f>
        <v>5660.5</v>
      </c>
      <c r="G265" s="34">
        <v>4400.7</v>
      </c>
      <c r="H265" s="34">
        <v>4400.7</v>
      </c>
      <c r="I265" s="64"/>
      <c r="J265" s="65"/>
      <c r="K265" s="65"/>
      <c r="L265" s="65"/>
      <c r="M265" s="66"/>
      <c r="N265" s="66"/>
      <c r="O265" s="66"/>
    </row>
    <row r="266" spans="1:15" ht="173.25">
      <c r="A266" s="78" t="s">
        <v>736</v>
      </c>
      <c r="B266" s="17" t="s">
        <v>644</v>
      </c>
      <c r="C266" s="17"/>
      <c r="D266" s="17"/>
      <c r="E266" s="17"/>
      <c r="F266" s="34">
        <f>SUM(F267:F268)</f>
        <v>675</v>
      </c>
      <c r="G266" s="34">
        <v>152</v>
      </c>
      <c r="H266" s="34">
        <v>152</v>
      </c>
      <c r="I266" s="67"/>
      <c r="J266" s="68"/>
      <c r="K266" s="68"/>
      <c r="L266" s="68"/>
      <c r="M266" s="69"/>
      <c r="N266" s="69"/>
      <c r="O266" s="69"/>
    </row>
    <row r="267" spans="1:15" ht="78.75">
      <c r="A267" s="16" t="s">
        <v>36</v>
      </c>
      <c r="B267" s="17" t="s">
        <v>644</v>
      </c>
      <c r="C267" s="17" t="s">
        <v>40</v>
      </c>
      <c r="D267" s="17" t="s">
        <v>76</v>
      </c>
      <c r="E267" s="17" t="s">
        <v>112</v>
      </c>
      <c r="F267" s="34">
        <v>523.1</v>
      </c>
      <c r="G267" s="34">
        <v>0</v>
      </c>
      <c r="H267" s="34">
        <v>0</v>
      </c>
      <c r="I267" s="67"/>
      <c r="J267" s="68"/>
      <c r="K267" s="68"/>
      <c r="L267" s="68"/>
      <c r="M267" s="69"/>
      <c r="N267" s="69"/>
      <c r="O267" s="69"/>
    </row>
    <row r="268" spans="1:15" ht="31.5">
      <c r="A268" s="16" t="s">
        <v>165</v>
      </c>
      <c r="B268" s="17" t="s">
        <v>644</v>
      </c>
      <c r="C268" s="17" t="s">
        <v>91</v>
      </c>
      <c r="D268" s="17" t="s">
        <v>76</v>
      </c>
      <c r="E268" s="17" t="s">
        <v>112</v>
      </c>
      <c r="F268" s="34">
        <v>151.9</v>
      </c>
      <c r="G268" s="34">
        <v>152</v>
      </c>
      <c r="H268" s="34">
        <v>152</v>
      </c>
      <c r="I268" s="67"/>
      <c r="J268" s="68"/>
      <c r="K268" s="68"/>
      <c r="L268" s="68"/>
      <c r="M268" s="69"/>
      <c r="N268" s="69"/>
      <c r="O268" s="69"/>
    </row>
    <row r="269" spans="1:15" ht="31.5">
      <c r="A269" s="16" t="s">
        <v>60</v>
      </c>
      <c r="B269" s="17" t="s">
        <v>541</v>
      </c>
      <c r="C269" s="17"/>
      <c r="D269" s="17"/>
      <c r="E269" s="17"/>
      <c r="F269" s="34">
        <f>SUM(F270:F271)</f>
        <v>4037.3</v>
      </c>
      <c r="G269" s="34">
        <v>4020</v>
      </c>
      <c r="H269" s="34">
        <v>4020</v>
      </c>
      <c r="I269" s="64"/>
      <c r="J269" s="65"/>
      <c r="K269" s="65"/>
      <c r="L269" s="65"/>
      <c r="M269" s="66"/>
      <c r="N269" s="66"/>
      <c r="O269" s="66"/>
    </row>
    <row r="270" spans="1:15" ht="78.75">
      <c r="A270" s="16" t="s">
        <v>36</v>
      </c>
      <c r="B270" s="17" t="s">
        <v>541</v>
      </c>
      <c r="C270" s="17" t="s">
        <v>40</v>
      </c>
      <c r="D270" s="17" t="s">
        <v>76</v>
      </c>
      <c r="E270" s="17" t="s">
        <v>112</v>
      </c>
      <c r="F270" s="34">
        <v>3369.1</v>
      </c>
      <c r="G270" s="34">
        <v>3351.8</v>
      </c>
      <c r="H270" s="34">
        <v>3351.8</v>
      </c>
      <c r="I270" s="67"/>
      <c r="J270" s="68"/>
      <c r="K270" s="68"/>
      <c r="L270" s="68"/>
      <c r="M270" s="69"/>
      <c r="N270" s="69"/>
      <c r="O270" s="69"/>
    </row>
    <row r="271" spans="1:15" ht="31.5">
      <c r="A271" s="16" t="s">
        <v>165</v>
      </c>
      <c r="B271" s="17" t="s">
        <v>541</v>
      </c>
      <c r="C271" s="17" t="s">
        <v>91</v>
      </c>
      <c r="D271" s="17" t="s">
        <v>76</v>
      </c>
      <c r="E271" s="17" t="s">
        <v>112</v>
      </c>
      <c r="F271" s="34">
        <v>668.2</v>
      </c>
      <c r="G271" s="34">
        <v>668.2</v>
      </c>
      <c r="H271" s="34">
        <v>668.2</v>
      </c>
      <c r="I271" s="67"/>
      <c r="J271" s="68"/>
      <c r="K271" s="68"/>
      <c r="L271" s="68"/>
      <c r="M271" s="69"/>
      <c r="N271" s="69"/>
      <c r="O271" s="69"/>
    </row>
    <row r="272" spans="1:15" ht="78.75">
      <c r="A272" s="16" t="s">
        <v>189</v>
      </c>
      <c r="B272" s="17" t="s">
        <v>542</v>
      </c>
      <c r="C272" s="17"/>
      <c r="D272" s="17"/>
      <c r="E272" s="17"/>
      <c r="F272" s="34">
        <v>37.200000000000003</v>
      </c>
      <c r="G272" s="34">
        <v>39.700000000000003</v>
      </c>
      <c r="H272" s="34">
        <v>39.700000000000003</v>
      </c>
      <c r="I272" s="67"/>
      <c r="J272" s="68"/>
      <c r="K272" s="68"/>
      <c r="L272" s="68"/>
      <c r="M272" s="69"/>
      <c r="N272" s="69"/>
      <c r="O272" s="69"/>
    </row>
    <row r="273" spans="1:15" ht="31.5">
      <c r="A273" s="16" t="s">
        <v>165</v>
      </c>
      <c r="B273" s="17" t="s">
        <v>542</v>
      </c>
      <c r="C273" s="17" t="s">
        <v>91</v>
      </c>
      <c r="D273" s="17" t="s">
        <v>76</v>
      </c>
      <c r="E273" s="17" t="s">
        <v>112</v>
      </c>
      <c r="F273" s="34">
        <v>37.200000000000003</v>
      </c>
      <c r="G273" s="34">
        <v>39.700000000000003</v>
      </c>
      <c r="H273" s="34">
        <v>39.700000000000003</v>
      </c>
      <c r="I273" s="64"/>
      <c r="J273" s="65"/>
      <c r="K273" s="65"/>
      <c r="L273" s="65"/>
      <c r="M273" s="66"/>
      <c r="N273" s="66"/>
      <c r="O273" s="66"/>
    </row>
    <row r="274" spans="1:15" ht="141.75">
      <c r="A274" s="78" t="s">
        <v>566</v>
      </c>
      <c r="B274" s="17" t="s">
        <v>554</v>
      </c>
      <c r="C274" s="17"/>
      <c r="D274" s="17"/>
      <c r="E274" s="17"/>
      <c r="F274" s="34">
        <f t="shared" ref="F274:H274" si="16">SUM(F275:F276)</f>
        <v>911</v>
      </c>
      <c r="G274" s="34">
        <f t="shared" si="16"/>
        <v>189</v>
      </c>
      <c r="H274" s="34">
        <f t="shared" si="16"/>
        <v>189</v>
      </c>
      <c r="I274" s="64"/>
      <c r="J274" s="65"/>
      <c r="K274" s="65"/>
      <c r="L274" s="65"/>
      <c r="M274" s="66"/>
      <c r="N274" s="66"/>
      <c r="O274" s="66"/>
    </row>
    <row r="275" spans="1:15" ht="78.75">
      <c r="A275" s="16" t="s">
        <v>36</v>
      </c>
      <c r="B275" s="17" t="s">
        <v>554</v>
      </c>
      <c r="C275" s="17" t="s">
        <v>40</v>
      </c>
      <c r="D275" s="17" t="s">
        <v>76</v>
      </c>
      <c r="E275" s="17" t="s">
        <v>112</v>
      </c>
      <c r="F275" s="34">
        <v>522</v>
      </c>
      <c r="G275" s="34"/>
      <c r="H275" s="34"/>
      <c r="I275" s="64"/>
      <c r="J275" s="65"/>
      <c r="K275" s="65"/>
      <c r="L275" s="65"/>
      <c r="M275" s="66"/>
      <c r="N275" s="66"/>
      <c r="O275" s="66"/>
    </row>
    <row r="276" spans="1:15" ht="31.5">
      <c r="A276" s="16" t="s">
        <v>165</v>
      </c>
      <c r="B276" s="17" t="s">
        <v>554</v>
      </c>
      <c r="C276" s="17" t="s">
        <v>91</v>
      </c>
      <c r="D276" s="17" t="s">
        <v>76</v>
      </c>
      <c r="E276" s="17" t="s">
        <v>112</v>
      </c>
      <c r="F276" s="34">
        <v>389</v>
      </c>
      <c r="G276" s="34">
        <v>189</v>
      </c>
      <c r="H276" s="34">
        <v>189</v>
      </c>
      <c r="I276" s="67"/>
      <c r="J276" s="68"/>
      <c r="K276" s="68"/>
      <c r="L276" s="68"/>
      <c r="M276" s="69"/>
      <c r="N276" s="69"/>
      <c r="O276" s="69"/>
    </row>
    <row r="277" spans="1:15" ht="31.5">
      <c r="A277" s="16" t="s">
        <v>69</v>
      </c>
      <c r="B277" s="17" t="s">
        <v>543</v>
      </c>
      <c r="C277" s="17"/>
      <c r="D277" s="17"/>
      <c r="E277" s="17"/>
      <c r="F277" s="34">
        <f>SUM(F278+F281+F284+F287+F290+F293+F296+F300+F303+F305+F308+F311)</f>
        <v>125348.59999999999</v>
      </c>
      <c r="G277" s="34">
        <f t="shared" ref="G277:H277" si="17">SUM(G278+G281+G284+G287+G290+G293+G296+G300+G303+G305+G308+G311)</f>
        <v>130101.9</v>
      </c>
      <c r="H277" s="34">
        <f t="shared" si="17"/>
        <v>134707.70000000001</v>
      </c>
      <c r="I277" s="70"/>
      <c r="J277" s="65"/>
      <c r="K277" s="65"/>
      <c r="L277" s="65"/>
      <c r="M277" s="66"/>
      <c r="N277" s="66"/>
      <c r="O277" s="66"/>
    </row>
    <row r="278" spans="1:15" ht="47.25">
      <c r="A278" s="16" t="s">
        <v>737</v>
      </c>
      <c r="B278" s="17" t="s">
        <v>544</v>
      </c>
      <c r="C278" s="17"/>
      <c r="D278" s="17"/>
      <c r="E278" s="17"/>
      <c r="F278" s="34">
        <f>SUM(F279:F280)</f>
        <v>17349.900000000001</v>
      </c>
      <c r="G278" s="34">
        <v>19106.8</v>
      </c>
      <c r="H278" s="34">
        <v>19871.099999999999</v>
      </c>
      <c r="I278" s="64"/>
      <c r="J278" s="65"/>
      <c r="K278" s="65"/>
      <c r="L278" s="65"/>
      <c r="M278" s="66"/>
      <c r="N278" s="66"/>
      <c r="O278" s="66"/>
    </row>
    <row r="279" spans="1:15" ht="31.5">
      <c r="A279" s="16" t="s">
        <v>165</v>
      </c>
      <c r="B279" s="17" t="s">
        <v>544</v>
      </c>
      <c r="C279" s="17" t="s">
        <v>91</v>
      </c>
      <c r="D279" s="17" t="s">
        <v>76</v>
      </c>
      <c r="E279" s="17" t="s">
        <v>108</v>
      </c>
      <c r="F279" s="34">
        <v>285</v>
      </c>
      <c r="G279" s="34">
        <v>300</v>
      </c>
      <c r="H279" s="34">
        <v>320</v>
      </c>
      <c r="I279" s="67"/>
      <c r="J279" s="68"/>
      <c r="K279" s="68"/>
      <c r="L279" s="68"/>
      <c r="M279" s="69"/>
      <c r="N279" s="69"/>
      <c r="O279" s="69"/>
    </row>
    <row r="280" spans="1:15" ht="31.5">
      <c r="A280" s="16" t="s">
        <v>37</v>
      </c>
      <c r="B280" s="17" t="s">
        <v>544</v>
      </c>
      <c r="C280" s="17" t="s">
        <v>38</v>
      </c>
      <c r="D280" s="17" t="s">
        <v>76</v>
      </c>
      <c r="E280" s="17" t="s">
        <v>108</v>
      </c>
      <c r="F280" s="34">
        <v>17064.900000000001</v>
      </c>
      <c r="G280" s="34">
        <v>18806.8</v>
      </c>
      <c r="H280" s="34">
        <v>19551.099999999999</v>
      </c>
      <c r="I280" s="67"/>
      <c r="J280" s="68"/>
      <c r="K280" s="68"/>
      <c r="L280" s="68"/>
      <c r="M280" s="69"/>
      <c r="N280" s="69"/>
      <c r="O280" s="69"/>
    </row>
    <row r="281" spans="1:15" ht="63">
      <c r="A281" s="16" t="s">
        <v>738</v>
      </c>
      <c r="B281" s="17" t="s">
        <v>545</v>
      </c>
      <c r="C281" s="17"/>
      <c r="D281" s="17"/>
      <c r="E281" s="17"/>
      <c r="F281" s="34">
        <f>SUM(F282:F283)</f>
        <v>546.80000000000007</v>
      </c>
      <c r="G281" s="34">
        <v>655.1</v>
      </c>
      <c r="H281" s="34">
        <v>679.9</v>
      </c>
      <c r="I281" s="64"/>
      <c r="J281" s="65"/>
      <c r="K281" s="65"/>
      <c r="L281" s="65"/>
      <c r="M281" s="66"/>
      <c r="N281" s="66"/>
      <c r="O281" s="66"/>
    </row>
    <row r="282" spans="1:15" ht="31.5">
      <c r="A282" s="16" t="s">
        <v>165</v>
      </c>
      <c r="B282" s="17" t="s">
        <v>545</v>
      </c>
      <c r="C282" s="17" t="s">
        <v>91</v>
      </c>
      <c r="D282" s="17" t="s">
        <v>76</v>
      </c>
      <c r="E282" s="17" t="s">
        <v>108</v>
      </c>
      <c r="F282" s="34">
        <v>8.6</v>
      </c>
      <c r="G282" s="34">
        <v>8</v>
      </c>
      <c r="H282" s="34">
        <v>9.1999999999999993</v>
      </c>
      <c r="I282" s="64"/>
      <c r="J282" s="65"/>
      <c r="K282" s="65"/>
      <c r="L282" s="65"/>
      <c r="M282" s="66"/>
      <c r="N282" s="66"/>
      <c r="O282" s="66"/>
    </row>
    <row r="283" spans="1:15" ht="31.5">
      <c r="A283" s="16" t="s">
        <v>37</v>
      </c>
      <c r="B283" s="17" t="s">
        <v>545</v>
      </c>
      <c r="C283" s="17" t="s">
        <v>38</v>
      </c>
      <c r="D283" s="17" t="s">
        <v>76</v>
      </c>
      <c r="E283" s="17" t="s">
        <v>108</v>
      </c>
      <c r="F283" s="34">
        <v>538.20000000000005</v>
      </c>
      <c r="G283" s="34">
        <v>647.1</v>
      </c>
      <c r="H283" s="34">
        <v>670.7</v>
      </c>
      <c r="I283" s="64"/>
      <c r="J283" s="65"/>
      <c r="K283" s="65"/>
      <c r="L283" s="65"/>
      <c r="M283" s="66"/>
      <c r="N283" s="66"/>
      <c r="O283" s="66"/>
    </row>
    <row r="284" spans="1:15" ht="47.25">
      <c r="A284" s="16" t="s">
        <v>739</v>
      </c>
      <c r="B284" s="17" t="s">
        <v>546</v>
      </c>
      <c r="C284" s="17"/>
      <c r="D284" s="17"/>
      <c r="E284" s="17"/>
      <c r="F284" s="34">
        <f>SUM(F285:F286)</f>
        <v>15991.6</v>
      </c>
      <c r="G284" s="34">
        <f t="shared" ref="G284:H284" si="18">SUM(G285:G286)</f>
        <v>17255.5</v>
      </c>
      <c r="H284" s="34">
        <f t="shared" si="18"/>
        <v>17945.8</v>
      </c>
      <c r="I284" s="67"/>
      <c r="J284" s="68"/>
      <c r="K284" s="68"/>
      <c r="L284" s="68"/>
      <c r="M284" s="69"/>
      <c r="N284" s="69"/>
      <c r="O284" s="69"/>
    </row>
    <row r="285" spans="1:15" ht="31.5">
      <c r="A285" s="16" t="s">
        <v>165</v>
      </c>
      <c r="B285" s="17" t="s">
        <v>546</v>
      </c>
      <c r="C285" s="17" t="s">
        <v>91</v>
      </c>
      <c r="D285" s="17" t="s">
        <v>76</v>
      </c>
      <c r="E285" s="17" t="s">
        <v>108</v>
      </c>
      <c r="F285" s="34">
        <v>242.1</v>
      </c>
      <c r="G285" s="34">
        <v>244</v>
      </c>
      <c r="H285" s="34">
        <v>249</v>
      </c>
      <c r="I285" s="64"/>
      <c r="J285" s="65"/>
      <c r="K285" s="65"/>
      <c r="L285" s="65"/>
      <c r="M285" s="66"/>
      <c r="N285" s="66"/>
      <c r="O285" s="66"/>
    </row>
    <row r="286" spans="1:15" ht="31.5">
      <c r="A286" s="16" t="s">
        <v>37</v>
      </c>
      <c r="B286" s="17" t="s">
        <v>546</v>
      </c>
      <c r="C286" s="17" t="s">
        <v>38</v>
      </c>
      <c r="D286" s="17" t="s">
        <v>76</v>
      </c>
      <c r="E286" s="17" t="s">
        <v>108</v>
      </c>
      <c r="F286" s="34">
        <v>15749.5</v>
      </c>
      <c r="G286" s="34">
        <v>17011.5</v>
      </c>
      <c r="H286" s="34">
        <v>17696.8</v>
      </c>
      <c r="I286" s="67"/>
      <c r="J286" s="68"/>
      <c r="K286" s="68"/>
      <c r="L286" s="68"/>
      <c r="M286" s="69"/>
      <c r="N286" s="69"/>
      <c r="O286" s="69"/>
    </row>
    <row r="287" spans="1:15" ht="78.75">
      <c r="A287" s="16" t="s">
        <v>740</v>
      </c>
      <c r="B287" s="17" t="s">
        <v>547</v>
      </c>
      <c r="C287" s="17"/>
      <c r="D287" s="17"/>
      <c r="E287" s="17"/>
      <c r="F287" s="34">
        <f t="shared" ref="F287:H287" si="19">SUM(F288:F289)</f>
        <v>31.299999999999997</v>
      </c>
      <c r="G287" s="34">
        <f t="shared" si="19"/>
        <v>72.5</v>
      </c>
      <c r="H287" s="34">
        <f t="shared" si="19"/>
        <v>75.5</v>
      </c>
      <c r="I287" s="64"/>
      <c r="J287" s="65"/>
      <c r="K287" s="65"/>
      <c r="L287" s="65"/>
      <c r="M287" s="66"/>
      <c r="N287" s="66"/>
      <c r="O287" s="66"/>
    </row>
    <row r="288" spans="1:15" ht="31.5">
      <c r="A288" s="16" t="s">
        <v>165</v>
      </c>
      <c r="B288" s="17" t="s">
        <v>547</v>
      </c>
      <c r="C288" s="17" t="s">
        <v>91</v>
      </c>
      <c r="D288" s="17" t="s">
        <v>76</v>
      </c>
      <c r="E288" s="17" t="s">
        <v>108</v>
      </c>
      <c r="F288" s="34">
        <v>0.4</v>
      </c>
      <c r="G288" s="34">
        <v>0.8</v>
      </c>
      <c r="H288" s="34">
        <v>1</v>
      </c>
      <c r="I288" s="64"/>
      <c r="J288" s="65"/>
      <c r="K288" s="65"/>
      <c r="L288" s="65"/>
      <c r="M288" s="66"/>
      <c r="N288" s="66"/>
      <c r="O288" s="66"/>
    </row>
    <row r="289" spans="1:15" ht="31.5">
      <c r="A289" s="16" t="s">
        <v>37</v>
      </c>
      <c r="B289" s="17" t="s">
        <v>547</v>
      </c>
      <c r="C289" s="17" t="s">
        <v>38</v>
      </c>
      <c r="D289" s="17" t="s">
        <v>76</v>
      </c>
      <c r="E289" s="17" t="s">
        <v>108</v>
      </c>
      <c r="F289" s="34">
        <v>30.9</v>
      </c>
      <c r="G289" s="34">
        <v>71.7</v>
      </c>
      <c r="H289" s="34">
        <v>74.5</v>
      </c>
      <c r="I289" s="67"/>
      <c r="J289" s="68"/>
      <c r="K289" s="68"/>
      <c r="L289" s="68"/>
      <c r="M289" s="69"/>
      <c r="N289" s="69"/>
      <c r="O289" s="69"/>
    </row>
    <row r="290" spans="1:15" ht="94.5">
      <c r="A290" s="16" t="s">
        <v>56</v>
      </c>
      <c r="B290" s="17" t="s">
        <v>548</v>
      </c>
      <c r="C290" s="17"/>
      <c r="D290" s="17"/>
      <c r="E290" s="17"/>
      <c r="F290" s="34">
        <f t="shared" ref="F290:H290" si="20">SUM(F291:F292)</f>
        <v>581.20000000000005</v>
      </c>
      <c r="G290" s="34">
        <f t="shared" si="20"/>
        <v>435</v>
      </c>
      <c r="H290" s="34">
        <f t="shared" si="20"/>
        <v>435</v>
      </c>
      <c r="I290" s="64"/>
      <c r="J290" s="65"/>
      <c r="K290" s="65"/>
      <c r="L290" s="65"/>
      <c r="M290" s="66"/>
      <c r="N290" s="66"/>
      <c r="O290" s="66"/>
    </row>
    <row r="291" spans="1:15" ht="31.5">
      <c r="A291" s="16" t="s">
        <v>165</v>
      </c>
      <c r="B291" s="17" t="s">
        <v>548</v>
      </c>
      <c r="C291" s="17" t="s">
        <v>91</v>
      </c>
      <c r="D291" s="17" t="s">
        <v>76</v>
      </c>
      <c r="E291" s="17" t="s">
        <v>108</v>
      </c>
      <c r="F291" s="34">
        <v>5.5</v>
      </c>
      <c r="G291" s="34">
        <v>5.7</v>
      </c>
      <c r="H291" s="34">
        <v>5.7</v>
      </c>
      <c r="I291" s="67"/>
      <c r="J291" s="68"/>
      <c r="K291" s="68"/>
      <c r="L291" s="68"/>
      <c r="M291" s="69"/>
      <c r="N291" s="69"/>
      <c r="O291" s="69"/>
    </row>
    <row r="292" spans="1:15" ht="31.5">
      <c r="A292" s="16" t="s">
        <v>37</v>
      </c>
      <c r="B292" s="17" t="s">
        <v>548</v>
      </c>
      <c r="C292" s="17" t="s">
        <v>38</v>
      </c>
      <c r="D292" s="17" t="s">
        <v>76</v>
      </c>
      <c r="E292" s="17" t="s">
        <v>108</v>
      </c>
      <c r="F292" s="34">
        <v>575.70000000000005</v>
      </c>
      <c r="G292" s="34">
        <v>429.3</v>
      </c>
      <c r="H292" s="34">
        <v>429.3</v>
      </c>
      <c r="I292" s="64"/>
      <c r="J292" s="65"/>
      <c r="K292" s="65"/>
      <c r="L292" s="65"/>
      <c r="M292" s="66"/>
      <c r="N292" s="66"/>
      <c r="O292" s="66"/>
    </row>
    <row r="293" spans="1:15" ht="31.5">
      <c r="A293" s="16" t="s">
        <v>60</v>
      </c>
      <c r="B293" s="17" t="s">
        <v>549</v>
      </c>
      <c r="C293" s="17"/>
      <c r="D293" s="17"/>
      <c r="E293" s="17"/>
      <c r="F293" s="34">
        <f t="shared" ref="F293:H293" si="21">SUM(F294:F295)</f>
        <v>13006.5</v>
      </c>
      <c r="G293" s="34">
        <f t="shared" si="21"/>
        <v>13591.3</v>
      </c>
      <c r="H293" s="34">
        <f t="shared" si="21"/>
        <v>14335.6</v>
      </c>
      <c r="I293" s="64"/>
      <c r="J293" s="65"/>
      <c r="K293" s="65"/>
      <c r="L293" s="65"/>
      <c r="M293" s="66"/>
      <c r="N293" s="66"/>
      <c r="O293" s="66"/>
    </row>
    <row r="294" spans="1:15" ht="31.5">
      <c r="A294" s="16" t="s">
        <v>165</v>
      </c>
      <c r="B294" s="17" t="s">
        <v>549</v>
      </c>
      <c r="C294" s="17" t="s">
        <v>91</v>
      </c>
      <c r="D294" s="17" t="s">
        <v>76</v>
      </c>
      <c r="E294" s="17" t="s">
        <v>108</v>
      </c>
      <c r="F294" s="34">
        <v>200</v>
      </c>
      <c r="G294" s="34">
        <v>239.4</v>
      </c>
      <c r="H294" s="34">
        <v>264.7</v>
      </c>
      <c r="I294" s="67"/>
      <c r="J294" s="68"/>
      <c r="K294" s="68"/>
      <c r="L294" s="68"/>
      <c r="M294" s="69"/>
      <c r="N294" s="69"/>
      <c r="O294" s="69"/>
    </row>
    <row r="295" spans="1:15" ht="31.5">
      <c r="A295" s="16" t="s">
        <v>37</v>
      </c>
      <c r="B295" s="17" t="s">
        <v>549</v>
      </c>
      <c r="C295" s="17" t="s">
        <v>38</v>
      </c>
      <c r="D295" s="17" t="s">
        <v>76</v>
      </c>
      <c r="E295" s="17" t="s">
        <v>108</v>
      </c>
      <c r="F295" s="34">
        <v>12806.5</v>
      </c>
      <c r="G295" s="34">
        <v>13351.9</v>
      </c>
      <c r="H295" s="34">
        <v>14070.9</v>
      </c>
      <c r="I295" s="64"/>
      <c r="J295" s="65"/>
      <c r="K295" s="65"/>
      <c r="L295" s="65"/>
      <c r="M295" s="66"/>
      <c r="N295" s="66"/>
      <c r="O295" s="66"/>
    </row>
    <row r="296" spans="1:15" ht="63">
      <c r="A296" s="16" t="s">
        <v>735</v>
      </c>
      <c r="B296" s="17" t="s">
        <v>550</v>
      </c>
      <c r="C296" s="17"/>
      <c r="D296" s="17"/>
      <c r="E296" s="17"/>
      <c r="F296" s="34">
        <f>SUM(F297:F299)</f>
        <v>57051.1</v>
      </c>
      <c r="G296" s="34">
        <v>57774.6</v>
      </c>
      <c r="H296" s="34">
        <v>59889.4</v>
      </c>
      <c r="I296" s="67"/>
      <c r="J296" s="68"/>
      <c r="K296" s="68"/>
      <c r="L296" s="68"/>
      <c r="M296" s="69"/>
      <c r="N296" s="69"/>
      <c r="O296" s="69"/>
    </row>
    <row r="297" spans="1:15" ht="78.75">
      <c r="A297" s="16" t="s">
        <v>36</v>
      </c>
      <c r="B297" s="17" t="s">
        <v>550</v>
      </c>
      <c r="C297" s="17" t="s">
        <v>40</v>
      </c>
      <c r="D297" s="17" t="s">
        <v>76</v>
      </c>
      <c r="E297" s="17" t="s">
        <v>108</v>
      </c>
      <c r="F297" s="34">
        <v>271.89999999999998</v>
      </c>
      <c r="G297" s="34"/>
      <c r="H297" s="34"/>
      <c r="I297" s="64"/>
      <c r="J297" s="65"/>
      <c r="K297" s="65"/>
      <c r="L297" s="65"/>
      <c r="M297" s="66"/>
      <c r="N297" s="66"/>
      <c r="O297" s="66"/>
    </row>
    <row r="298" spans="1:15" ht="31.5">
      <c r="A298" s="16" t="s">
        <v>165</v>
      </c>
      <c r="B298" s="17" t="s">
        <v>550</v>
      </c>
      <c r="C298" s="17" t="s">
        <v>91</v>
      </c>
      <c r="D298" s="17" t="s">
        <v>76</v>
      </c>
      <c r="E298" s="17" t="s">
        <v>108</v>
      </c>
      <c r="F298" s="34">
        <v>370.7</v>
      </c>
      <c r="G298" s="34">
        <v>302.8</v>
      </c>
      <c r="H298" s="34">
        <v>316</v>
      </c>
      <c r="I298" s="67"/>
      <c r="J298" s="68"/>
      <c r="K298" s="68"/>
      <c r="L298" s="68"/>
      <c r="M298" s="69"/>
      <c r="N298" s="69"/>
      <c r="O298" s="69"/>
    </row>
    <row r="299" spans="1:15" ht="31.5">
      <c r="A299" s="16" t="s">
        <v>37</v>
      </c>
      <c r="B299" s="17" t="s">
        <v>550</v>
      </c>
      <c r="C299" s="17" t="s">
        <v>38</v>
      </c>
      <c r="D299" s="17" t="s">
        <v>76</v>
      </c>
      <c r="E299" s="17" t="s">
        <v>108</v>
      </c>
      <c r="F299" s="34">
        <v>56408.5</v>
      </c>
      <c r="G299" s="34">
        <v>57471.8</v>
      </c>
      <c r="H299" s="34">
        <v>59573.4</v>
      </c>
      <c r="I299" s="67"/>
      <c r="J299" s="68"/>
      <c r="K299" s="68"/>
      <c r="L299" s="68"/>
      <c r="M299" s="69"/>
      <c r="N299" s="69"/>
      <c r="O299" s="69"/>
    </row>
    <row r="300" spans="1:15" ht="78.75">
      <c r="A300" s="16" t="s">
        <v>741</v>
      </c>
      <c r="B300" s="17" t="s">
        <v>551</v>
      </c>
      <c r="C300" s="17"/>
      <c r="D300" s="17"/>
      <c r="E300" s="17"/>
      <c r="F300" s="34">
        <f t="shared" ref="F300:H300" si="22">SUM(F301:F302)</f>
        <v>989.80000000000007</v>
      </c>
      <c r="G300" s="34">
        <f t="shared" si="22"/>
        <v>839.80000000000007</v>
      </c>
      <c r="H300" s="34">
        <f t="shared" si="22"/>
        <v>839.80000000000007</v>
      </c>
      <c r="I300" s="64"/>
      <c r="J300" s="65"/>
      <c r="K300" s="65"/>
      <c r="L300" s="65"/>
      <c r="M300" s="66"/>
      <c r="N300" s="66"/>
      <c r="O300" s="66"/>
    </row>
    <row r="301" spans="1:15" ht="31.5">
      <c r="A301" s="16" t="s">
        <v>165</v>
      </c>
      <c r="B301" s="17" t="s">
        <v>551</v>
      </c>
      <c r="C301" s="17" t="s">
        <v>91</v>
      </c>
      <c r="D301" s="17" t="s">
        <v>76</v>
      </c>
      <c r="E301" s="17" t="s">
        <v>108</v>
      </c>
      <c r="F301" s="34">
        <v>15.6</v>
      </c>
      <c r="G301" s="34">
        <v>12.6</v>
      </c>
      <c r="H301" s="34">
        <v>12.6</v>
      </c>
      <c r="I301" s="64"/>
      <c r="J301" s="65"/>
      <c r="K301" s="65"/>
      <c r="L301" s="65"/>
      <c r="M301" s="66"/>
      <c r="N301" s="66"/>
      <c r="O301" s="66"/>
    </row>
    <row r="302" spans="1:15" ht="31.5">
      <c r="A302" s="16" t="s">
        <v>37</v>
      </c>
      <c r="B302" s="17" t="s">
        <v>551</v>
      </c>
      <c r="C302" s="17" t="s">
        <v>38</v>
      </c>
      <c r="D302" s="17" t="s">
        <v>76</v>
      </c>
      <c r="E302" s="17" t="s">
        <v>108</v>
      </c>
      <c r="F302" s="34">
        <v>974.2</v>
      </c>
      <c r="G302" s="34">
        <v>827.2</v>
      </c>
      <c r="H302" s="34">
        <v>827.2</v>
      </c>
      <c r="I302" s="67"/>
      <c r="J302" s="68"/>
      <c r="K302" s="68"/>
      <c r="L302" s="68"/>
      <c r="M302" s="69"/>
      <c r="N302" s="69"/>
      <c r="O302" s="69"/>
    </row>
    <row r="303" spans="1:15" ht="31.5">
      <c r="A303" s="16" t="s">
        <v>742</v>
      </c>
      <c r="B303" s="17" t="s">
        <v>552</v>
      </c>
      <c r="C303" s="17"/>
      <c r="D303" s="17"/>
      <c r="E303" s="17"/>
      <c r="F303" s="34"/>
      <c r="G303" s="34">
        <v>0.1</v>
      </c>
      <c r="H303" s="34">
        <v>0.1</v>
      </c>
      <c r="I303" s="64"/>
      <c r="J303" s="65"/>
      <c r="K303" s="65"/>
      <c r="L303" s="65"/>
      <c r="M303" s="66"/>
      <c r="N303" s="66"/>
      <c r="O303" s="66"/>
    </row>
    <row r="304" spans="1:15" ht="31.5">
      <c r="A304" s="16" t="s">
        <v>37</v>
      </c>
      <c r="B304" s="17" t="s">
        <v>552</v>
      </c>
      <c r="C304" s="17" t="s">
        <v>38</v>
      </c>
      <c r="D304" s="17" t="s">
        <v>76</v>
      </c>
      <c r="E304" s="17" t="s">
        <v>108</v>
      </c>
      <c r="F304" s="34"/>
      <c r="G304" s="34">
        <v>0.1</v>
      </c>
      <c r="H304" s="34">
        <v>0.1</v>
      </c>
      <c r="I304" s="67"/>
      <c r="J304" s="68"/>
      <c r="K304" s="68"/>
      <c r="L304" s="68"/>
      <c r="M304" s="69"/>
      <c r="N304" s="69"/>
      <c r="O304" s="69"/>
    </row>
    <row r="305" spans="1:15" ht="110.25">
      <c r="A305" s="78" t="s">
        <v>743</v>
      </c>
      <c r="B305" s="17" t="s">
        <v>553</v>
      </c>
      <c r="C305" s="17"/>
      <c r="D305" s="17"/>
      <c r="E305" s="17"/>
      <c r="F305" s="34">
        <f t="shared" ref="F305:H305" si="23">SUM(F306:F307)</f>
        <v>2728.9</v>
      </c>
      <c r="G305" s="34">
        <f t="shared" si="23"/>
        <v>3269.2000000000003</v>
      </c>
      <c r="H305" s="34">
        <f t="shared" si="23"/>
        <v>3399.6</v>
      </c>
      <c r="I305" s="64"/>
      <c r="J305" s="65"/>
      <c r="K305" s="65"/>
      <c r="L305" s="65"/>
      <c r="M305" s="66"/>
      <c r="N305" s="66"/>
      <c r="O305" s="66"/>
    </row>
    <row r="306" spans="1:15" ht="31.5">
      <c r="A306" s="16" t="s">
        <v>165</v>
      </c>
      <c r="B306" s="17" t="s">
        <v>553</v>
      </c>
      <c r="C306" s="17" t="s">
        <v>91</v>
      </c>
      <c r="D306" s="17" t="s">
        <v>76</v>
      </c>
      <c r="E306" s="17" t="s">
        <v>108</v>
      </c>
      <c r="F306" s="34">
        <v>33.299999999999997</v>
      </c>
      <c r="G306" s="34">
        <v>104.4</v>
      </c>
      <c r="H306" s="34">
        <v>108.6</v>
      </c>
      <c r="I306" s="64"/>
      <c r="J306" s="65"/>
      <c r="K306" s="65"/>
      <c r="L306" s="65"/>
      <c r="M306" s="66"/>
      <c r="N306" s="66"/>
      <c r="O306" s="66"/>
    </row>
    <row r="307" spans="1:15" ht="31.5">
      <c r="A307" s="16" t="s">
        <v>37</v>
      </c>
      <c r="B307" s="17" t="s">
        <v>553</v>
      </c>
      <c r="C307" s="17" t="s">
        <v>38</v>
      </c>
      <c r="D307" s="17" t="s">
        <v>76</v>
      </c>
      <c r="E307" s="17" t="s">
        <v>108</v>
      </c>
      <c r="F307" s="34">
        <v>2695.6</v>
      </c>
      <c r="G307" s="34">
        <v>3164.8</v>
      </c>
      <c r="H307" s="34">
        <v>3291</v>
      </c>
      <c r="I307" s="67"/>
      <c r="J307" s="68"/>
      <c r="K307" s="68"/>
      <c r="L307" s="68"/>
      <c r="M307" s="69"/>
      <c r="N307" s="69"/>
      <c r="O307" s="69"/>
    </row>
    <row r="308" spans="1:15" ht="63">
      <c r="A308" s="16" t="s">
        <v>744</v>
      </c>
      <c r="B308" s="17" t="s">
        <v>555</v>
      </c>
      <c r="C308" s="17"/>
      <c r="D308" s="17"/>
      <c r="E308" s="17"/>
      <c r="F308" s="34">
        <f t="shared" ref="F308" si="24">SUM(F309:F310)</f>
        <v>3313.9</v>
      </c>
      <c r="G308" s="34">
        <f t="shared" ref="G308" si="25">SUM(G309:G310)</f>
        <v>3346.7</v>
      </c>
      <c r="H308" s="34">
        <f t="shared" ref="H308" si="26">SUM(H309:H310)</f>
        <v>3480.6</v>
      </c>
      <c r="I308" s="70"/>
      <c r="J308" s="65"/>
      <c r="K308" s="65"/>
      <c r="L308" s="65"/>
      <c r="M308" s="66"/>
      <c r="N308" s="66"/>
      <c r="O308" s="66"/>
    </row>
    <row r="309" spans="1:15" ht="31.5">
      <c r="A309" s="16" t="s">
        <v>165</v>
      </c>
      <c r="B309" s="17" t="s">
        <v>555</v>
      </c>
      <c r="C309" s="17" t="s">
        <v>91</v>
      </c>
      <c r="D309" s="17" t="s">
        <v>76</v>
      </c>
      <c r="E309" s="17" t="s">
        <v>108</v>
      </c>
      <c r="F309" s="34">
        <v>48</v>
      </c>
      <c r="G309" s="34">
        <v>45</v>
      </c>
      <c r="H309" s="34">
        <v>45</v>
      </c>
      <c r="I309" s="64"/>
      <c r="J309" s="65"/>
      <c r="K309" s="65"/>
      <c r="L309" s="65"/>
      <c r="M309" s="66"/>
      <c r="N309" s="66"/>
      <c r="O309" s="66"/>
    </row>
    <row r="310" spans="1:15" ht="31.5">
      <c r="A310" s="16" t="s">
        <v>37</v>
      </c>
      <c r="B310" s="17" t="s">
        <v>555</v>
      </c>
      <c r="C310" s="17" t="s">
        <v>38</v>
      </c>
      <c r="D310" s="17" t="s">
        <v>76</v>
      </c>
      <c r="E310" s="17" t="s">
        <v>108</v>
      </c>
      <c r="F310" s="34">
        <v>3265.9</v>
      </c>
      <c r="G310" s="34">
        <v>3301.7</v>
      </c>
      <c r="H310" s="34">
        <v>3435.6</v>
      </c>
      <c r="I310" s="67"/>
      <c r="J310" s="68"/>
      <c r="K310" s="68"/>
      <c r="L310" s="68"/>
      <c r="M310" s="69"/>
      <c r="N310" s="69"/>
      <c r="O310" s="69"/>
    </row>
    <row r="311" spans="1:15" ht="47.25">
      <c r="A311" s="16" t="s">
        <v>92</v>
      </c>
      <c r="B311" s="17" t="s">
        <v>556</v>
      </c>
      <c r="C311" s="17"/>
      <c r="D311" s="17"/>
      <c r="E311" s="17"/>
      <c r="F311" s="34">
        <f t="shared" ref="F311:H311" si="27">SUM(F312:F313)</f>
        <v>13757.6</v>
      </c>
      <c r="G311" s="34">
        <f t="shared" si="27"/>
        <v>13755.3</v>
      </c>
      <c r="H311" s="34">
        <f t="shared" si="27"/>
        <v>13755.3</v>
      </c>
      <c r="I311" s="64"/>
      <c r="J311" s="65"/>
      <c r="K311" s="65"/>
      <c r="L311" s="65"/>
      <c r="M311" s="66"/>
      <c r="N311" s="66"/>
      <c r="O311" s="66"/>
    </row>
    <row r="312" spans="1:15" ht="31.5">
      <c r="A312" s="16" t="s">
        <v>165</v>
      </c>
      <c r="B312" s="17" t="s">
        <v>556</v>
      </c>
      <c r="C312" s="17" t="s">
        <v>91</v>
      </c>
      <c r="D312" s="17" t="s">
        <v>76</v>
      </c>
      <c r="E312" s="17" t="s">
        <v>108</v>
      </c>
      <c r="F312" s="34">
        <v>25.4</v>
      </c>
      <c r="G312" s="34">
        <v>22</v>
      </c>
      <c r="H312" s="34">
        <v>22</v>
      </c>
      <c r="I312" s="67"/>
      <c r="J312" s="68"/>
      <c r="K312" s="68"/>
      <c r="L312" s="68"/>
      <c r="M312" s="69"/>
      <c r="N312" s="69"/>
      <c r="O312" s="69"/>
    </row>
    <row r="313" spans="1:15" ht="31.5">
      <c r="A313" s="16" t="s">
        <v>37</v>
      </c>
      <c r="B313" s="17" t="s">
        <v>556</v>
      </c>
      <c r="C313" s="17" t="s">
        <v>38</v>
      </c>
      <c r="D313" s="17" t="s">
        <v>76</v>
      </c>
      <c r="E313" s="17" t="s">
        <v>108</v>
      </c>
      <c r="F313" s="34">
        <v>13732.2</v>
      </c>
      <c r="G313" s="34">
        <v>13733.3</v>
      </c>
      <c r="H313" s="34">
        <v>13733.3</v>
      </c>
      <c r="I313" s="64"/>
      <c r="J313" s="65"/>
      <c r="K313" s="65"/>
      <c r="L313" s="65"/>
      <c r="M313" s="66"/>
      <c r="N313" s="66"/>
      <c r="O313" s="66"/>
    </row>
    <row r="314" spans="1:15" ht="30" customHeight="1">
      <c r="A314" s="16" t="s">
        <v>127</v>
      </c>
      <c r="B314" s="17" t="s">
        <v>380</v>
      </c>
      <c r="C314" s="17"/>
      <c r="D314" s="17"/>
      <c r="E314" s="17"/>
      <c r="F314" s="34">
        <f>SUM(F315)</f>
        <v>158.4</v>
      </c>
      <c r="G314" s="34">
        <v>372</v>
      </c>
      <c r="H314" s="34">
        <v>372</v>
      </c>
      <c r="I314" s="64"/>
      <c r="J314" s="65"/>
      <c r="K314" s="65"/>
      <c r="L314" s="65"/>
      <c r="M314" s="66"/>
      <c r="N314" s="66"/>
      <c r="O314" s="66"/>
    </row>
    <row r="315" spans="1:15" ht="15.75">
      <c r="A315" s="16" t="s">
        <v>172</v>
      </c>
      <c r="B315" s="17" t="s">
        <v>381</v>
      </c>
      <c r="C315" s="17"/>
      <c r="D315" s="17"/>
      <c r="E315" s="17"/>
      <c r="F315" s="34">
        <f>SUM(F316)</f>
        <v>158.4</v>
      </c>
      <c r="G315" s="34">
        <v>372</v>
      </c>
      <c r="H315" s="34">
        <v>372</v>
      </c>
      <c r="I315" s="67"/>
      <c r="J315" s="68"/>
      <c r="K315" s="68"/>
      <c r="L315" s="68"/>
      <c r="M315" s="69"/>
      <c r="N315" s="69"/>
      <c r="O315" s="69"/>
    </row>
    <row r="316" spans="1:15" ht="31.5">
      <c r="A316" s="16" t="s">
        <v>165</v>
      </c>
      <c r="B316" s="17" t="s">
        <v>381</v>
      </c>
      <c r="C316" s="17" t="s">
        <v>91</v>
      </c>
      <c r="D316" s="17" t="s">
        <v>76</v>
      </c>
      <c r="E316" s="17" t="s">
        <v>108</v>
      </c>
      <c r="F316" s="34">
        <v>158.4</v>
      </c>
      <c r="G316" s="34">
        <v>372</v>
      </c>
      <c r="H316" s="34">
        <v>372</v>
      </c>
      <c r="I316" s="64"/>
      <c r="J316" s="65"/>
      <c r="K316" s="65"/>
      <c r="L316" s="65"/>
      <c r="M316" s="66"/>
      <c r="N316" s="66"/>
      <c r="O316" s="66"/>
    </row>
    <row r="317" spans="1:15" ht="31.5">
      <c r="A317" s="16" t="s">
        <v>14</v>
      </c>
      <c r="B317" s="17" t="s">
        <v>382</v>
      </c>
      <c r="C317" s="17"/>
      <c r="D317" s="17"/>
      <c r="E317" s="17"/>
      <c r="F317" s="34">
        <f>SUM(F318+F320)</f>
        <v>3105.4</v>
      </c>
      <c r="G317" s="34">
        <v>400</v>
      </c>
      <c r="H317" s="34">
        <v>400</v>
      </c>
      <c r="I317" s="67"/>
      <c r="J317" s="68"/>
      <c r="K317" s="68"/>
      <c r="L317" s="68"/>
      <c r="M317" s="69"/>
      <c r="N317" s="69"/>
      <c r="O317" s="69"/>
    </row>
    <row r="318" spans="1:15" ht="63">
      <c r="A318" s="16" t="s">
        <v>735</v>
      </c>
      <c r="B318" s="17" t="s">
        <v>674</v>
      </c>
      <c r="C318" s="17"/>
      <c r="D318" s="17"/>
      <c r="E318" s="17"/>
      <c r="F318" s="34">
        <f>SUM(F319)</f>
        <v>940</v>
      </c>
      <c r="G318" s="34"/>
      <c r="H318" s="34"/>
      <c r="I318" s="64"/>
      <c r="J318" s="65"/>
      <c r="K318" s="65"/>
      <c r="L318" s="65"/>
      <c r="M318" s="66"/>
      <c r="N318" s="66"/>
      <c r="O318" s="66"/>
    </row>
    <row r="319" spans="1:15" ht="47.25">
      <c r="A319" s="16" t="s">
        <v>156</v>
      </c>
      <c r="B319" s="17" t="s">
        <v>674</v>
      </c>
      <c r="C319" s="17" t="s">
        <v>4</v>
      </c>
      <c r="D319" s="17" t="s">
        <v>76</v>
      </c>
      <c r="E319" s="17" t="s">
        <v>108</v>
      </c>
      <c r="F319" s="34">
        <v>940</v>
      </c>
      <c r="G319" s="34"/>
      <c r="H319" s="34"/>
      <c r="I319" s="64"/>
      <c r="J319" s="65"/>
      <c r="K319" s="65"/>
      <c r="L319" s="65"/>
      <c r="M319" s="66"/>
      <c r="N319" s="66"/>
      <c r="O319" s="66"/>
    </row>
    <row r="320" spans="1:15" ht="31.5">
      <c r="A320" s="16" t="s">
        <v>148</v>
      </c>
      <c r="B320" s="17" t="s">
        <v>383</v>
      </c>
      <c r="C320" s="17"/>
      <c r="D320" s="17"/>
      <c r="E320" s="17"/>
      <c r="F320" s="34">
        <f>SUM(F321)</f>
        <v>2165.4</v>
      </c>
      <c r="G320" s="34">
        <v>400</v>
      </c>
      <c r="H320" s="34">
        <v>400</v>
      </c>
      <c r="I320" s="67"/>
      <c r="J320" s="68"/>
      <c r="K320" s="68"/>
      <c r="L320" s="68"/>
      <c r="M320" s="69"/>
      <c r="N320" s="69"/>
      <c r="O320" s="69"/>
    </row>
    <row r="321" spans="1:15" ht="47.25">
      <c r="A321" s="16" t="s">
        <v>156</v>
      </c>
      <c r="B321" s="17" t="s">
        <v>383</v>
      </c>
      <c r="C321" s="17" t="s">
        <v>4</v>
      </c>
      <c r="D321" s="17" t="s">
        <v>76</v>
      </c>
      <c r="E321" s="17" t="s">
        <v>108</v>
      </c>
      <c r="F321" s="34">
        <v>2165.4</v>
      </c>
      <c r="G321" s="34">
        <v>400</v>
      </c>
      <c r="H321" s="34">
        <v>400</v>
      </c>
      <c r="I321" s="64"/>
      <c r="J321" s="65"/>
      <c r="K321" s="65"/>
      <c r="L321" s="65"/>
      <c r="M321" s="66"/>
      <c r="N321" s="66"/>
      <c r="O321" s="66"/>
    </row>
    <row r="322" spans="1:15" ht="47.25">
      <c r="A322" s="16" t="s">
        <v>129</v>
      </c>
      <c r="B322" s="17" t="s">
        <v>563</v>
      </c>
      <c r="C322" s="17"/>
      <c r="D322" s="17"/>
      <c r="E322" s="17"/>
      <c r="F322" s="34">
        <f>SUM(F323)</f>
        <v>9584.1</v>
      </c>
      <c r="G322" s="34">
        <v>7084.1</v>
      </c>
      <c r="H322" s="34">
        <v>7084.1</v>
      </c>
      <c r="I322" s="88"/>
      <c r="J322" s="68"/>
      <c r="K322" s="68"/>
      <c r="L322" s="68"/>
      <c r="M322" s="69"/>
      <c r="N322" s="69"/>
      <c r="O322" s="69"/>
    </row>
    <row r="323" spans="1:15" ht="141.75">
      <c r="A323" s="78" t="s">
        <v>745</v>
      </c>
      <c r="B323" s="17" t="s">
        <v>564</v>
      </c>
      <c r="C323" s="17"/>
      <c r="D323" s="17"/>
      <c r="E323" s="17"/>
      <c r="F323" s="34">
        <f t="shared" ref="F323" si="28">SUM(F324:F325)</f>
        <v>9584.1</v>
      </c>
      <c r="G323" s="34">
        <f t="shared" ref="G323:H323" si="29">SUM(G324:G325)</f>
        <v>7084.0999999999995</v>
      </c>
      <c r="H323" s="34">
        <f t="shared" si="29"/>
        <v>7084.0999999999995</v>
      </c>
      <c r="I323" s="64"/>
      <c r="J323" s="65"/>
      <c r="K323" s="65"/>
      <c r="L323" s="65"/>
      <c r="M323" s="66"/>
      <c r="N323" s="66"/>
      <c r="O323" s="66"/>
    </row>
    <row r="324" spans="1:15" ht="31.5">
      <c r="A324" s="16" t="s">
        <v>165</v>
      </c>
      <c r="B324" s="17" t="s">
        <v>564</v>
      </c>
      <c r="C324" s="17" t="s">
        <v>91</v>
      </c>
      <c r="D324" s="17" t="s">
        <v>76</v>
      </c>
      <c r="E324" s="17" t="s">
        <v>108</v>
      </c>
      <c r="F324" s="34">
        <v>141.6</v>
      </c>
      <c r="G324" s="34">
        <v>104.7</v>
      </c>
      <c r="H324" s="34">
        <v>104.7</v>
      </c>
      <c r="I324" s="64"/>
      <c r="J324" s="65"/>
      <c r="K324" s="65"/>
      <c r="L324" s="65"/>
      <c r="M324" s="66"/>
      <c r="N324" s="66"/>
      <c r="O324" s="66"/>
    </row>
    <row r="325" spans="1:15" ht="31.5">
      <c r="A325" s="16" t="s">
        <v>37</v>
      </c>
      <c r="B325" s="17" t="s">
        <v>564</v>
      </c>
      <c r="C325" s="17" t="s">
        <v>38</v>
      </c>
      <c r="D325" s="17" t="s">
        <v>76</v>
      </c>
      <c r="E325" s="17" t="s">
        <v>108</v>
      </c>
      <c r="F325" s="34">
        <v>9442.5</v>
      </c>
      <c r="G325" s="34">
        <v>6979.4</v>
      </c>
      <c r="H325" s="34">
        <v>6979.4</v>
      </c>
      <c r="I325" s="64"/>
      <c r="J325" s="65"/>
      <c r="K325" s="65"/>
      <c r="L325" s="65"/>
      <c r="M325" s="66"/>
      <c r="N325" s="66"/>
      <c r="O325" s="66"/>
    </row>
    <row r="326" spans="1:15" ht="15.75">
      <c r="A326" s="16" t="s">
        <v>746</v>
      </c>
      <c r="B326" s="17" t="s">
        <v>384</v>
      </c>
      <c r="C326" s="17"/>
      <c r="D326" s="17"/>
      <c r="E326" s="17"/>
      <c r="F326" s="34">
        <f>SUM(F327+F332)</f>
        <v>155.6</v>
      </c>
      <c r="G326" s="34">
        <v>80</v>
      </c>
      <c r="H326" s="34">
        <v>380.3</v>
      </c>
      <c r="I326" s="64"/>
      <c r="J326" s="65"/>
      <c r="K326" s="65"/>
      <c r="L326" s="65"/>
      <c r="M326" s="66"/>
      <c r="N326" s="66"/>
      <c r="O326" s="66"/>
    </row>
    <row r="327" spans="1:15" ht="31.5">
      <c r="A327" s="16" t="s">
        <v>127</v>
      </c>
      <c r="B327" s="17" t="s">
        <v>385</v>
      </c>
      <c r="C327" s="17"/>
      <c r="D327" s="17"/>
      <c r="E327" s="17"/>
      <c r="F327" s="34"/>
      <c r="G327" s="34">
        <v>80</v>
      </c>
      <c r="H327" s="34">
        <v>380.3</v>
      </c>
      <c r="I327" s="67"/>
      <c r="J327" s="68"/>
      <c r="K327" s="68"/>
      <c r="L327" s="68"/>
      <c r="M327" s="69"/>
      <c r="N327" s="69"/>
      <c r="O327" s="69"/>
    </row>
    <row r="328" spans="1:15" ht="47.25">
      <c r="A328" s="16" t="s">
        <v>747</v>
      </c>
      <c r="B328" s="17" t="s">
        <v>387</v>
      </c>
      <c r="C328" s="17"/>
      <c r="D328" s="17"/>
      <c r="E328" s="17"/>
      <c r="F328" s="34"/>
      <c r="G328" s="34"/>
      <c r="H328" s="34">
        <v>300.3</v>
      </c>
      <c r="I328" s="64"/>
      <c r="J328" s="65"/>
      <c r="K328" s="65"/>
      <c r="L328" s="65"/>
      <c r="M328" s="66"/>
      <c r="N328" s="66"/>
      <c r="O328" s="66"/>
    </row>
    <row r="329" spans="1:15" ht="31.5">
      <c r="A329" s="16" t="s">
        <v>165</v>
      </c>
      <c r="B329" s="17" t="s">
        <v>387</v>
      </c>
      <c r="C329" s="17" t="s">
        <v>91</v>
      </c>
      <c r="D329" s="17" t="s">
        <v>76</v>
      </c>
      <c r="E329" s="17" t="s">
        <v>112</v>
      </c>
      <c r="F329" s="34"/>
      <c r="G329" s="34"/>
      <c r="H329" s="34">
        <v>300.3</v>
      </c>
      <c r="I329" s="64"/>
      <c r="J329" s="65"/>
      <c r="K329" s="65"/>
      <c r="L329" s="65"/>
      <c r="M329" s="66"/>
      <c r="N329" s="66"/>
      <c r="O329" s="66"/>
    </row>
    <row r="330" spans="1:15" ht="78.75">
      <c r="A330" s="16" t="s">
        <v>221</v>
      </c>
      <c r="B330" s="17" t="s">
        <v>386</v>
      </c>
      <c r="C330" s="17"/>
      <c r="D330" s="17"/>
      <c r="E330" s="17"/>
      <c r="F330" s="34"/>
      <c r="G330" s="34">
        <v>80</v>
      </c>
      <c r="H330" s="34">
        <v>80</v>
      </c>
      <c r="I330" s="67"/>
      <c r="J330" s="68"/>
      <c r="K330" s="68"/>
      <c r="L330" s="68"/>
      <c r="M330" s="69"/>
      <c r="N330" s="69"/>
      <c r="O330" s="69"/>
    </row>
    <row r="331" spans="1:15" ht="31.5">
      <c r="A331" s="16" t="s">
        <v>165</v>
      </c>
      <c r="B331" s="17" t="s">
        <v>386</v>
      </c>
      <c r="C331" s="17" t="s">
        <v>91</v>
      </c>
      <c r="D331" s="17" t="s">
        <v>76</v>
      </c>
      <c r="E331" s="17" t="s">
        <v>112</v>
      </c>
      <c r="F331" s="34"/>
      <c r="G331" s="34">
        <v>80</v>
      </c>
      <c r="H331" s="34">
        <v>80</v>
      </c>
      <c r="I331" s="64"/>
      <c r="J331" s="65"/>
      <c r="K331" s="65"/>
      <c r="L331" s="65"/>
      <c r="M331" s="66"/>
      <c r="N331" s="66"/>
      <c r="O331" s="66"/>
    </row>
    <row r="332" spans="1:15" ht="31.5">
      <c r="A332" s="16" t="s">
        <v>14</v>
      </c>
      <c r="B332" s="17" t="s">
        <v>890</v>
      </c>
      <c r="C332" s="17"/>
      <c r="D332" s="17"/>
      <c r="E332" s="17"/>
      <c r="F332" s="34">
        <f>SUM(F333)</f>
        <v>155.6</v>
      </c>
      <c r="G332" s="34"/>
      <c r="H332" s="34"/>
      <c r="I332" s="64"/>
      <c r="J332" s="65"/>
      <c r="K332" s="65"/>
      <c r="L332" s="65"/>
      <c r="M332" s="66"/>
      <c r="N332" s="66"/>
      <c r="O332" s="66"/>
    </row>
    <row r="333" spans="1:15" ht="78.75">
      <c r="A333" s="16" t="s">
        <v>221</v>
      </c>
      <c r="B333" s="17" t="s">
        <v>891</v>
      </c>
      <c r="C333" s="17"/>
      <c r="D333" s="17"/>
      <c r="E333" s="17"/>
      <c r="F333" s="34">
        <f>SUM(F334)</f>
        <v>155.6</v>
      </c>
      <c r="G333" s="34"/>
      <c r="H333" s="34"/>
      <c r="I333" s="64"/>
      <c r="J333" s="65"/>
      <c r="K333" s="65"/>
      <c r="L333" s="65"/>
      <c r="M333" s="66"/>
      <c r="N333" s="66"/>
      <c r="O333" s="66"/>
    </row>
    <row r="334" spans="1:15" ht="47.25">
      <c r="A334" s="16" t="s">
        <v>156</v>
      </c>
      <c r="B334" s="17" t="s">
        <v>891</v>
      </c>
      <c r="C334" s="17" t="s">
        <v>4</v>
      </c>
      <c r="D334" s="17" t="s">
        <v>113</v>
      </c>
      <c r="E334" s="17" t="s">
        <v>106</v>
      </c>
      <c r="F334" s="34">
        <v>155.6</v>
      </c>
      <c r="G334" s="34"/>
      <c r="H334" s="34"/>
      <c r="I334" s="64"/>
      <c r="J334" s="65"/>
      <c r="K334" s="65"/>
      <c r="L334" s="65"/>
      <c r="M334" s="66"/>
      <c r="N334" s="66"/>
      <c r="O334" s="66"/>
    </row>
    <row r="335" spans="1:15" ht="47.25">
      <c r="A335" s="16" t="s">
        <v>748</v>
      </c>
      <c r="B335" s="17" t="s">
        <v>388</v>
      </c>
      <c r="C335" s="17"/>
      <c r="D335" s="17"/>
      <c r="E335" s="17"/>
      <c r="F335" s="34">
        <f>SUM(F336+F344+F347+F350)</f>
        <v>51097.5</v>
      </c>
      <c r="G335" s="34">
        <f t="shared" ref="G335:H335" si="30">SUM(G336+G344+G347+G350)</f>
        <v>47394.8</v>
      </c>
      <c r="H335" s="34">
        <f t="shared" si="30"/>
        <v>47415.5</v>
      </c>
      <c r="I335" s="64"/>
      <c r="J335" s="65"/>
      <c r="K335" s="65"/>
      <c r="L335" s="65"/>
      <c r="M335" s="66"/>
      <c r="N335" s="66"/>
      <c r="O335" s="66"/>
    </row>
    <row r="336" spans="1:15" ht="15.75">
      <c r="A336" s="16" t="s">
        <v>47</v>
      </c>
      <c r="B336" s="17" t="s">
        <v>677</v>
      </c>
      <c r="C336" s="17"/>
      <c r="D336" s="17"/>
      <c r="E336" s="17"/>
      <c r="F336" s="34">
        <f>F337+F340</f>
        <v>13517.6</v>
      </c>
      <c r="G336" s="34">
        <v>12909.8</v>
      </c>
      <c r="H336" s="34">
        <v>12909.8</v>
      </c>
      <c r="I336" s="64"/>
      <c r="J336" s="65"/>
      <c r="K336" s="65"/>
      <c r="L336" s="65"/>
      <c r="M336" s="66"/>
      <c r="N336" s="66"/>
      <c r="O336" s="66"/>
    </row>
    <row r="337" spans="1:15" ht="31.5">
      <c r="A337" s="16" t="s">
        <v>217</v>
      </c>
      <c r="B337" s="17" t="s">
        <v>565</v>
      </c>
      <c r="C337" s="17"/>
      <c r="D337" s="17"/>
      <c r="E337" s="17"/>
      <c r="F337" s="34">
        <f t="shared" ref="F337:H337" si="31">SUM(F338:F339)</f>
        <v>2540.9</v>
      </c>
      <c r="G337" s="34">
        <f t="shared" si="31"/>
        <v>2135.8000000000002</v>
      </c>
      <c r="H337" s="34">
        <f t="shared" si="31"/>
        <v>2135.8000000000002</v>
      </c>
      <c r="I337" s="67"/>
      <c r="J337" s="68"/>
      <c r="K337" s="68"/>
      <c r="L337" s="68"/>
      <c r="M337" s="69"/>
      <c r="N337" s="69"/>
      <c r="O337" s="69"/>
    </row>
    <row r="338" spans="1:15" ht="78.75">
      <c r="A338" s="16" t="s">
        <v>36</v>
      </c>
      <c r="B338" s="17" t="s">
        <v>565</v>
      </c>
      <c r="C338" s="17" t="s">
        <v>40</v>
      </c>
      <c r="D338" s="17" t="s">
        <v>76</v>
      </c>
      <c r="E338" s="17" t="s">
        <v>112</v>
      </c>
      <c r="F338" s="34">
        <v>2135.8000000000002</v>
      </c>
      <c r="G338" s="34">
        <v>2135.8000000000002</v>
      </c>
      <c r="H338" s="34">
        <v>2135.8000000000002</v>
      </c>
      <c r="I338" s="64"/>
      <c r="J338" s="65"/>
      <c r="K338" s="65"/>
      <c r="L338" s="65"/>
      <c r="M338" s="66"/>
      <c r="N338" s="66"/>
      <c r="O338" s="66"/>
    </row>
    <row r="339" spans="1:15" ht="31.5">
      <c r="A339" s="16" t="s">
        <v>165</v>
      </c>
      <c r="B339" s="17" t="s">
        <v>565</v>
      </c>
      <c r="C339" s="17" t="s">
        <v>91</v>
      </c>
      <c r="D339" s="17" t="s">
        <v>76</v>
      </c>
      <c r="E339" s="17" t="s">
        <v>112</v>
      </c>
      <c r="F339" s="34">
        <v>405.1</v>
      </c>
      <c r="G339" s="34"/>
      <c r="H339" s="34"/>
      <c r="I339" s="64"/>
      <c r="J339" s="65"/>
      <c r="K339" s="65"/>
      <c r="L339" s="65"/>
      <c r="M339" s="66"/>
      <c r="N339" s="66"/>
      <c r="O339" s="66"/>
    </row>
    <row r="340" spans="1:15" ht="47.25">
      <c r="A340" s="16" t="s">
        <v>749</v>
      </c>
      <c r="B340" s="17" t="s">
        <v>557</v>
      </c>
      <c r="C340" s="17"/>
      <c r="D340" s="17"/>
      <c r="E340" s="17"/>
      <c r="F340" s="34">
        <f>SUM(F341:F343)</f>
        <v>10976.7</v>
      </c>
      <c r="G340" s="34">
        <v>10774</v>
      </c>
      <c r="H340" s="34">
        <v>10774</v>
      </c>
      <c r="I340" s="64"/>
      <c r="J340" s="65"/>
      <c r="K340" s="65"/>
      <c r="L340" s="65"/>
      <c r="M340" s="66"/>
      <c r="N340" s="66"/>
      <c r="O340" s="66"/>
    </row>
    <row r="341" spans="1:15" ht="78.75">
      <c r="A341" s="16" t="s">
        <v>36</v>
      </c>
      <c r="B341" s="17" t="s">
        <v>557</v>
      </c>
      <c r="C341" s="17" t="s">
        <v>40</v>
      </c>
      <c r="D341" s="17" t="s">
        <v>76</v>
      </c>
      <c r="E341" s="17" t="s">
        <v>112</v>
      </c>
      <c r="F341" s="34">
        <v>10139.200000000001</v>
      </c>
      <c r="G341" s="34">
        <v>9401.2000000000007</v>
      </c>
      <c r="H341" s="34">
        <v>9401.2000000000007</v>
      </c>
      <c r="I341" s="64"/>
      <c r="J341" s="65"/>
      <c r="K341" s="65"/>
      <c r="L341" s="65"/>
      <c r="M341" s="66"/>
      <c r="N341" s="66"/>
      <c r="O341" s="66"/>
    </row>
    <row r="342" spans="1:15" ht="31.5">
      <c r="A342" s="16" t="s">
        <v>165</v>
      </c>
      <c r="B342" s="17" t="s">
        <v>557</v>
      </c>
      <c r="C342" s="17" t="s">
        <v>91</v>
      </c>
      <c r="D342" s="17" t="s">
        <v>76</v>
      </c>
      <c r="E342" s="17" t="s">
        <v>112</v>
      </c>
      <c r="F342" s="34">
        <v>813.5</v>
      </c>
      <c r="G342" s="34">
        <v>1348.8</v>
      </c>
      <c r="H342" s="34">
        <v>1348.8</v>
      </c>
      <c r="I342" s="67"/>
      <c r="J342" s="68"/>
      <c r="K342" s="68"/>
      <c r="L342" s="68"/>
      <c r="M342" s="69"/>
      <c r="N342" s="69"/>
      <c r="O342" s="69"/>
    </row>
    <row r="343" spans="1:15" ht="15.75">
      <c r="A343" s="16" t="s">
        <v>160</v>
      </c>
      <c r="B343" s="17" t="s">
        <v>557</v>
      </c>
      <c r="C343" s="17" t="s">
        <v>161</v>
      </c>
      <c r="D343" s="17" t="s">
        <v>76</v>
      </c>
      <c r="E343" s="17" t="s">
        <v>112</v>
      </c>
      <c r="F343" s="34">
        <v>24</v>
      </c>
      <c r="G343" s="34">
        <v>24</v>
      </c>
      <c r="H343" s="34">
        <v>24</v>
      </c>
      <c r="I343" s="67"/>
      <c r="J343" s="68"/>
      <c r="K343" s="68"/>
      <c r="L343" s="68"/>
      <c r="M343" s="69"/>
      <c r="N343" s="69"/>
      <c r="O343" s="69"/>
    </row>
    <row r="344" spans="1:15" ht="47.25">
      <c r="A344" s="16" t="s">
        <v>150</v>
      </c>
      <c r="B344" s="17" t="s">
        <v>558</v>
      </c>
      <c r="C344" s="17"/>
      <c r="D344" s="17"/>
      <c r="E344" s="17"/>
      <c r="F344" s="34">
        <f>SUM(F345)</f>
        <v>36636.5</v>
      </c>
      <c r="G344" s="34">
        <v>34485</v>
      </c>
      <c r="H344" s="34">
        <v>34505.699999999997</v>
      </c>
      <c r="I344" s="64"/>
      <c r="J344" s="65"/>
      <c r="K344" s="65"/>
      <c r="L344" s="65"/>
      <c r="M344" s="66"/>
      <c r="N344" s="66"/>
      <c r="O344" s="66"/>
    </row>
    <row r="345" spans="1:15" ht="47.25">
      <c r="A345" s="16" t="s">
        <v>190</v>
      </c>
      <c r="B345" s="17" t="s">
        <v>559</v>
      </c>
      <c r="C345" s="17"/>
      <c r="D345" s="17"/>
      <c r="E345" s="17"/>
      <c r="F345" s="34">
        <f>SUM(F346)</f>
        <v>36636.5</v>
      </c>
      <c r="G345" s="34">
        <v>34485</v>
      </c>
      <c r="H345" s="34">
        <v>34505.699999999997</v>
      </c>
      <c r="I345" s="67"/>
      <c r="J345" s="68"/>
      <c r="K345" s="68"/>
      <c r="L345" s="68"/>
      <c r="M345" s="69"/>
      <c r="N345" s="69"/>
      <c r="O345" s="69"/>
    </row>
    <row r="346" spans="1:15" ht="47.25">
      <c r="A346" s="16" t="s">
        <v>156</v>
      </c>
      <c r="B346" s="17" t="s">
        <v>559</v>
      </c>
      <c r="C346" s="17" t="s">
        <v>4</v>
      </c>
      <c r="D346" s="17" t="s">
        <v>76</v>
      </c>
      <c r="E346" s="17" t="s">
        <v>107</v>
      </c>
      <c r="F346" s="34">
        <v>36636.5</v>
      </c>
      <c r="G346" s="34">
        <v>34485</v>
      </c>
      <c r="H346" s="34">
        <v>34505.699999999997</v>
      </c>
      <c r="I346" s="67"/>
      <c r="J346" s="68"/>
      <c r="K346" s="68"/>
      <c r="L346" s="68"/>
      <c r="M346" s="69"/>
      <c r="N346" s="69"/>
      <c r="O346" s="69"/>
    </row>
    <row r="347" spans="1:15" ht="31.5">
      <c r="A347" s="16" t="s">
        <v>855</v>
      </c>
      <c r="B347" s="17" t="s">
        <v>827</v>
      </c>
      <c r="C347" s="17"/>
      <c r="D347" s="17"/>
      <c r="E347" s="57"/>
      <c r="F347" s="34">
        <v>615.1</v>
      </c>
      <c r="G347" s="34"/>
      <c r="H347" s="34"/>
      <c r="I347" s="64"/>
      <c r="J347" s="65"/>
      <c r="K347" s="65"/>
      <c r="L347" s="65"/>
      <c r="M347" s="66"/>
      <c r="N347" s="66"/>
      <c r="O347" s="66"/>
    </row>
    <row r="348" spans="1:15" ht="78.75">
      <c r="A348" s="16" t="s">
        <v>856</v>
      </c>
      <c r="B348" s="17" t="s">
        <v>828</v>
      </c>
      <c r="C348" s="17"/>
      <c r="D348" s="17"/>
      <c r="E348" s="57"/>
      <c r="F348" s="34">
        <v>615.1</v>
      </c>
      <c r="G348" s="34"/>
      <c r="H348" s="34"/>
      <c r="I348" s="64"/>
      <c r="J348" s="65"/>
      <c r="K348" s="65"/>
      <c r="L348" s="65"/>
      <c r="M348" s="66"/>
      <c r="N348" s="66"/>
      <c r="O348" s="66"/>
    </row>
    <row r="349" spans="1:15" ht="31.5">
      <c r="A349" s="16" t="s">
        <v>165</v>
      </c>
      <c r="B349" s="17" t="s">
        <v>828</v>
      </c>
      <c r="C349" s="17" t="s">
        <v>91</v>
      </c>
      <c r="D349" s="17" t="s">
        <v>76</v>
      </c>
      <c r="E349" s="17" t="s">
        <v>112</v>
      </c>
      <c r="F349" s="34">
        <v>615.1</v>
      </c>
      <c r="G349" s="34"/>
      <c r="H349" s="34"/>
      <c r="I349" s="67"/>
      <c r="J349" s="68"/>
      <c r="K349" s="68"/>
      <c r="L349" s="68"/>
      <c r="M349" s="69"/>
      <c r="N349" s="69"/>
      <c r="O349" s="69"/>
    </row>
    <row r="350" spans="1:15" ht="31.5">
      <c r="A350" s="16" t="s">
        <v>892</v>
      </c>
      <c r="B350" s="17" t="s">
        <v>893</v>
      </c>
      <c r="C350" s="17"/>
      <c r="D350" s="17"/>
      <c r="E350" s="17"/>
      <c r="F350" s="34">
        <f>SUM(F351)</f>
        <v>328.3</v>
      </c>
      <c r="G350" s="34"/>
      <c r="H350" s="34"/>
      <c r="I350" s="67"/>
      <c r="J350" s="68"/>
      <c r="K350" s="68"/>
      <c r="L350" s="68"/>
      <c r="M350" s="69"/>
      <c r="N350" s="69"/>
      <c r="O350" s="69"/>
    </row>
    <row r="351" spans="1:15" ht="47.25">
      <c r="A351" s="16" t="s">
        <v>894</v>
      </c>
      <c r="B351" s="17" t="s">
        <v>895</v>
      </c>
      <c r="C351" s="17"/>
      <c r="D351" s="17"/>
      <c r="E351" s="17"/>
      <c r="F351" s="34">
        <f>SUM(F352)</f>
        <v>328.3</v>
      </c>
      <c r="G351" s="34"/>
      <c r="H351" s="34"/>
      <c r="I351" s="67"/>
      <c r="J351" s="68"/>
      <c r="K351" s="68"/>
      <c r="L351" s="68"/>
      <c r="M351" s="69"/>
      <c r="N351" s="69"/>
      <c r="O351" s="69"/>
    </row>
    <row r="352" spans="1:15" ht="31.5">
      <c r="A352" s="16" t="s">
        <v>165</v>
      </c>
      <c r="B352" s="17" t="s">
        <v>895</v>
      </c>
      <c r="C352" s="17" t="s">
        <v>91</v>
      </c>
      <c r="D352" s="17" t="s">
        <v>76</v>
      </c>
      <c r="E352" s="17" t="s">
        <v>112</v>
      </c>
      <c r="F352" s="34">
        <v>328.3</v>
      </c>
      <c r="G352" s="34"/>
      <c r="H352" s="34"/>
      <c r="I352" s="67"/>
      <c r="J352" s="68"/>
      <c r="K352" s="68"/>
      <c r="L352" s="68"/>
      <c r="M352" s="69"/>
      <c r="N352" s="69"/>
      <c r="O352" s="69"/>
    </row>
    <row r="353" spans="1:15" ht="47.25">
      <c r="A353" s="16" t="s">
        <v>750</v>
      </c>
      <c r="B353" s="17" t="s">
        <v>560</v>
      </c>
      <c r="C353" s="17"/>
      <c r="D353" s="17"/>
      <c r="E353" s="17"/>
      <c r="F353" s="34">
        <f>SUM(F354)</f>
        <v>2012.8</v>
      </c>
      <c r="G353" s="34">
        <v>1630.5</v>
      </c>
      <c r="H353" s="34">
        <v>1630.5</v>
      </c>
      <c r="I353" s="64"/>
      <c r="J353" s="65"/>
      <c r="K353" s="65"/>
      <c r="L353" s="65"/>
      <c r="M353" s="66"/>
      <c r="N353" s="66"/>
      <c r="O353" s="66"/>
    </row>
    <row r="354" spans="1:15" ht="63">
      <c r="A354" s="16" t="s">
        <v>170</v>
      </c>
      <c r="B354" s="17" t="s">
        <v>561</v>
      </c>
      <c r="C354" s="17"/>
      <c r="D354" s="17"/>
      <c r="E354" s="17"/>
      <c r="F354" s="34">
        <f>SUM(F355)</f>
        <v>2012.8</v>
      </c>
      <c r="G354" s="34">
        <v>1630.5</v>
      </c>
      <c r="H354" s="34">
        <v>1630.5</v>
      </c>
      <c r="I354" s="64"/>
      <c r="J354" s="65"/>
      <c r="K354" s="65"/>
      <c r="L354" s="65"/>
      <c r="M354" s="66"/>
      <c r="N354" s="66"/>
      <c r="O354" s="66"/>
    </row>
    <row r="355" spans="1:15" ht="63">
      <c r="A355" s="16" t="s">
        <v>147</v>
      </c>
      <c r="B355" s="17" t="s">
        <v>562</v>
      </c>
      <c r="C355" s="17"/>
      <c r="D355" s="17"/>
      <c r="E355" s="17"/>
      <c r="F355" s="34">
        <f>SUM(F356)</f>
        <v>2012.8</v>
      </c>
      <c r="G355" s="34">
        <v>1630.5</v>
      </c>
      <c r="H355" s="34">
        <v>1630.5</v>
      </c>
      <c r="I355" s="64"/>
      <c r="J355" s="65"/>
      <c r="K355" s="65"/>
      <c r="L355" s="65"/>
      <c r="M355" s="66"/>
      <c r="N355" s="66"/>
      <c r="O355" s="66"/>
    </row>
    <row r="356" spans="1:15" ht="47.25">
      <c r="A356" s="16" t="s">
        <v>156</v>
      </c>
      <c r="B356" s="17" t="s">
        <v>562</v>
      </c>
      <c r="C356" s="17" t="s">
        <v>4</v>
      </c>
      <c r="D356" s="17" t="s">
        <v>76</v>
      </c>
      <c r="E356" s="17" t="s">
        <v>112</v>
      </c>
      <c r="F356" s="34">
        <v>2012.8</v>
      </c>
      <c r="G356" s="34">
        <v>1630.5</v>
      </c>
      <c r="H356" s="34">
        <v>1630.5</v>
      </c>
      <c r="I356" s="64"/>
      <c r="J356" s="65"/>
      <c r="K356" s="65"/>
      <c r="L356" s="65"/>
      <c r="M356" s="66"/>
      <c r="N356" s="66"/>
      <c r="O356" s="66"/>
    </row>
    <row r="357" spans="1:15" ht="36.75" customHeight="1">
      <c r="A357" s="79" t="s">
        <v>751</v>
      </c>
      <c r="B357" s="9" t="s">
        <v>354</v>
      </c>
      <c r="C357" s="9"/>
      <c r="D357" s="9"/>
      <c r="E357" s="9"/>
      <c r="F357" s="48">
        <f>SUM(F358+F368+F377+F381+F385+F398)</f>
        <v>110436.9</v>
      </c>
      <c r="G357" s="48">
        <f t="shared" ref="G357:H357" si="32">SUM(G358+G368+G377+G381+G385+G398)</f>
        <v>94084.5</v>
      </c>
      <c r="H357" s="48">
        <f t="shared" si="32"/>
        <v>85934.1</v>
      </c>
      <c r="I357" s="64"/>
      <c r="J357" s="65"/>
      <c r="K357" s="65"/>
      <c r="L357" s="65"/>
      <c r="M357" s="66"/>
      <c r="N357" s="66"/>
      <c r="O357" s="66"/>
    </row>
    <row r="358" spans="1:15" ht="47.25">
      <c r="A358" s="16" t="s">
        <v>173</v>
      </c>
      <c r="B358" s="17" t="s">
        <v>368</v>
      </c>
      <c r="C358" s="17"/>
      <c r="D358" s="17"/>
      <c r="E358" s="17"/>
      <c r="F358" s="34">
        <f>F360+F362+F365</f>
        <v>15327.499999999998</v>
      </c>
      <c r="G358" s="34">
        <f t="shared" ref="G358:H358" si="33">G360+G362+G365</f>
        <v>14152.6</v>
      </c>
      <c r="H358" s="34">
        <f t="shared" si="33"/>
        <v>14152.6</v>
      </c>
      <c r="I358" s="67"/>
      <c r="J358" s="68"/>
      <c r="K358" s="68"/>
      <c r="L358" s="68"/>
      <c r="M358" s="69"/>
      <c r="N358" s="69"/>
      <c r="O358" s="69"/>
    </row>
    <row r="359" spans="1:15" ht="78.75">
      <c r="A359" s="16" t="s">
        <v>192</v>
      </c>
      <c r="B359" s="17" t="s">
        <v>948</v>
      </c>
      <c r="C359" s="17"/>
      <c r="D359" s="17"/>
      <c r="E359" s="17"/>
      <c r="F359" s="34">
        <f t="shared" ref="F359" si="34">SUM(F360)</f>
        <v>937.8</v>
      </c>
      <c r="G359" s="34"/>
      <c r="H359" s="34"/>
      <c r="I359" s="67"/>
      <c r="J359" s="68"/>
      <c r="K359" s="68"/>
      <c r="L359" s="68"/>
      <c r="M359" s="69"/>
      <c r="N359" s="69"/>
      <c r="O359" s="69"/>
    </row>
    <row r="360" spans="1:15" ht="15.75">
      <c r="A360" s="16" t="s">
        <v>949</v>
      </c>
      <c r="B360" s="17" t="s">
        <v>950</v>
      </c>
      <c r="C360" s="17"/>
      <c r="D360" s="17"/>
      <c r="E360" s="17"/>
      <c r="F360" s="34">
        <f t="shared" ref="F360" si="35">SUM(F361)</f>
        <v>937.8</v>
      </c>
      <c r="G360" s="34"/>
      <c r="H360" s="34"/>
      <c r="I360" s="67"/>
      <c r="J360" s="68"/>
      <c r="K360" s="68"/>
      <c r="L360" s="68"/>
      <c r="M360" s="69"/>
      <c r="N360" s="69"/>
      <c r="O360" s="69"/>
    </row>
    <row r="361" spans="1:15" ht="15.75">
      <c r="A361" s="16" t="s">
        <v>90</v>
      </c>
      <c r="B361" s="17" t="s">
        <v>950</v>
      </c>
      <c r="C361" s="17" t="s">
        <v>136</v>
      </c>
      <c r="D361" s="17" t="s">
        <v>80</v>
      </c>
      <c r="E361" s="17" t="s">
        <v>106</v>
      </c>
      <c r="F361" s="34">
        <v>937.8</v>
      </c>
      <c r="G361" s="34"/>
      <c r="H361" s="34"/>
      <c r="I361" s="67"/>
      <c r="J361" s="68"/>
      <c r="K361" s="68"/>
      <c r="L361" s="68"/>
      <c r="M361" s="69"/>
      <c r="N361" s="69"/>
      <c r="O361" s="69"/>
    </row>
    <row r="362" spans="1:15" ht="47.25">
      <c r="A362" s="16" t="s">
        <v>150</v>
      </c>
      <c r="B362" s="17" t="s">
        <v>527</v>
      </c>
      <c r="C362" s="17"/>
      <c r="D362" s="17"/>
      <c r="E362" s="17"/>
      <c r="F362" s="34">
        <f t="shared" ref="F362" si="36">SUM(F363)</f>
        <v>14321.4</v>
      </c>
      <c r="G362" s="34">
        <f t="shared" ref="G362" si="37">SUM(G363)</f>
        <v>14152.6</v>
      </c>
      <c r="H362" s="34">
        <f t="shared" ref="H362" si="38">SUM(H363)</f>
        <v>14152.6</v>
      </c>
      <c r="I362" s="64"/>
      <c r="J362" s="65"/>
      <c r="K362" s="65"/>
      <c r="L362" s="65"/>
      <c r="M362" s="66"/>
      <c r="N362" s="66"/>
      <c r="O362" s="66"/>
    </row>
    <row r="363" spans="1:15" ht="15.75">
      <c r="A363" s="16" t="s">
        <v>34</v>
      </c>
      <c r="B363" s="17" t="s">
        <v>519</v>
      </c>
      <c r="C363" s="17"/>
      <c r="D363" s="17"/>
      <c r="E363" s="17"/>
      <c r="F363" s="34">
        <f t="shared" ref="F363" si="39">SUM(F364)</f>
        <v>14321.4</v>
      </c>
      <c r="G363" s="34">
        <f t="shared" ref="G363" si="40">SUM(G364)</f>
        <v>14152.6</v>
      </c>
      <c r="H363" s="34">
        <f t="shared" ref="H363" si="41">SUM(H364)</f>
        <v>14152.6</v>
      </c>
      <c r="I363" s="64"/>
      <c r="J363" s="65"/>
      <c r="K363" s="65"/>
      <c r="L363" s="65"/>
      <c r="M363" s="66"/>
      <c r="N363" s="66"/>
      <c r="O363" s="66"/>
    </row>
    <row r="364" spans="1:15" ht="47.25">
      <c r="A364" s="16" t="s">
        <v>156</v>
      </c>
      <c r="B364" s="17" t="s">
        <v>519</v>
      </c>
      <c r="C364" s="17" t="s">
        <v>4</v>
      </c>
      <c r="D364" s="17" t="s">
        <v>80</v>
      </c>
      <c r="E364" s="17" t="s">
        <v>106</v>
      </c>
      <c r="F364" s="34">
        <v>14321.4</v>
      </c>
      <c r="G364" s="34">
        <v>14152.6</v>
      </c>
      <c r="H364" s="34">
        <v>14152.6</v>
      </c>
      <c r="I364" s="64"/>
      <c r="J364" s="65"/>
      <c r="K364" s="65"/>
      <c r="L364" s="65"/>
      <c r="M364" s="66"/>
      <c r="N364" s="66"/>
      <c r="O364" s="66"/>
    </row>
    <row r="365" spans="1:15" ht="15.75">
      <c r="A365" s="16" t="s">
        <v>752</v>
      </c>
      <c r="B365" s="17" t="s">
        <v>587</v>
      </c>
      <c r="C365" s="17"/>
      <c r="D365" s="17"/>
      <c r="E365" s="17"/>
      <c r="F365" s="34">
        <v>68.3</v>
      </c>
      <c r="G365" s="34"/>
      <c r="H365" s="34"/>
      <c r="I365" s="67"/>
      <c r="J365" s="68"/>
      <c r="K365" s="68"/>
      <c r="L365" s="68"/>
      <c r="M365" s="69"/>
      <c r="N365" s="69"/>
      <c r="O365" s="69"/>
    </row>
    <row r="366" spans="1:15" ht="31.5">
      <c r="A366" s="16" t="s">
        <v>753</v>
      </c>
      <c r="B366" s="17" t="s">
        <v>588</v>
      </c>
      <c r="C366" s="17"/>
      <c r="D366" s="17"/>
      <c r="E366" s="17"/>
      <c r="F366" s="34">
        <f t="shared" ref="F366" si="42">SUM(F367)</f>
        <v>68.3</v>
      </c>
      <c r="G366" s="34"/>
      <c r="H366" s="34"/>
      <c r="I366" s="64"/>
      <c r="J366" s="65"/>
      <c r="K366" s="65"/>
      <c r="L366" s="65"/>
      <c r="M366" s="66"/>
      <c r="N366" s="66"/>
      <c r="O366" s="66"/>
    </row>
    <row r="367" spans="1:15" ht="15.75">
      <c r="A367" s="16" t="s">
        <v>90</v>
      </c>
      <c r="B367" s="17" t="s">
        <v>588</v>
      </c>
      <c r="C367" s="17" t="s">
        <v>136</v>
      </c>
      <c r="D367" s="17" t="s">
        <v>80</v>
      </c>
      <c r="E367" s="17" t="s">
        <v>106</v>
      </c>
      <c r="F367" s="34">
        <v>68.3</v>
      </c>
      <c r="G367" s="34"/>
      <c r="H367" s="34"/>
      <c r="I367" s="67"/>
      <c r="J367" s="68"/>
      <c r="K367" s="68"/>
      <c r="L367" s="68"/>
      <c r="M367" s="69"/>
      <c r="N367" s="69"/>
      <c r="O367" s="69"/>
    </row>
    <row r="368" spans="1:15" ht="47.25">
      <c r="A368" s="16" t="s">
        <v>754</v>
      </c>
      <c r="B368" s="17" t="s">
        <v>369</v>
      </c>
      <c r="C368" s="17"/>
      <c r="D368" s="17"/>
      <c r="E368" s="17"/>
      <c r="F368" s="34">
        <f>F369+F372</f>
        <v>31425.899999999998</v>
      </c>
      <c r="G368" s="34">
        <f t="shared" ref="G368:H368" si="43">G369+G372</f>
        <v>28021</v>
      </c>
      <c r="H368" s="34">
        <f t="shared" si="43"/>
        <v>28021.300000000003</v>
      </c>
      <c r="I368" s="64"/>
      <c r="J368" s="65"/>
      <c r="K368" s="65"/>
      <c r="L368" s="65"/>
      <c r="M368" s="66"/>
      <c r="N368" s="66"/>
      <c r="O368" s="66"/>
    </row>
    <row r="369" spans="1:15" ht="47.25">
      <c r="A369" s="16" t="s">
        <v>150</v>
      </c>
      <c r="B369" s="17" t="s">
        <v>370</v>
      </c>
      <c r="C369" s="17"/>
      <c r="D369" s="17"/>
      <c r="E369" s="17"/>
      <c r="F369" s="34">
        <f t="shared" ref="F369:H369" si="44">SUM(F370)</f>
        <v>30977.3</v>
      </c>
      <c r="G369" s="34">
        <f t="shared" si="44"/>
        <v>27572.400000000001</v>
      </c>
      <c r="H369" s="34">
        <f t="shared" si="44"/>
        <v>27572.400000000001</v>
      </c>
      <c r="I369" s="64"/>
      <c r="J369" s="65"/>
      <c r="K369" s="65"/>
      <c r="L369" s="65"/>
      <c r="M369" s="66"/>
      <c r="N369" s="66"/>
      <c r="O369" s="66"/>
    </row>
    <row r="370" spans="1:15" ht="15.75">
      <c r="A370" s="16" t="s">
        <v>222</v>
      </c>
      <c r="B370" s="17" t="s">
        <v>371</v>
      </c>
      <c r="C370" s="17"/>
      <c r="D370" s="17"/>
      <c r="E370" s="17"/>
      <c r="F370" s="34">
        <f t="shared" ref="F370:H370" si="45">SUM(F371)</f>
        <v>30977.3</v>
      </c>
      <c r="G370" s="34">
        <f t="shared" si="45"/>
        <v>27572.400000000001</v>
      </c>
      <c r="H370" s="34">
        <f t="shared" si="45"/>
        <v>27572.400000000001</v>
      </c>
      <c r="I370" s="64"/>
      <c r="J370" s="65"/>
      <c r="K370" s="65"/>
      <c r="L370" s="65"/>
      <c r="M370" s="66"/>
      <c r="N370" s="66"/>
      <c r="O370" s="66"/>
    </row>
    <row r="371" spans="1:15" ht="47.25">
      <c r="A371" s="16" t="s">
        <v>156</v>
      </c>
      <c r="B371" s="17" t="s">
        <v>371</v>
      </c>
      <c r="C371" s="17" t="s">
        <v>4</v>
      </c>
      <c r="D371" s="17" t="s">
        <v>80</v>
      </c>
      <c r="E371" s="17" t="s">
        <v>106</v>
      </c>
      <c r="F371" s="34">
        <v>30977.3</v>
      </c>
      <c r="G371" s="34">
        <v>27572.400000000001</v>
      </c>
      <c r="H371" s="34">
        <v>27572.400000000001</v>
      </c>
      <c r="I371" s="64"/>
      <c r="J371" s="65"/>
      <c r="K371" s="65"/>
      <c r="L371" s="65"/>
      <c r="M371" s="66"/>
      <c r="N371" s="66"/>
      <c r="O371" s="66"/>
    </row>
    <row r="372" spans="1:15" ht="31.5">
      <c r="A372" s="16" t="s">
        <v>14</v>
      </c>
      <c r="B372" s="17" t="s">
        <v>372</v>
      </c>
      <c r="C372" s="17"/>
      <c r="D372" s="17"/>
      <c r="E372" s="17"/>
      <c r="F372" s="34">
        <v>448.6</v>
      </c>
      <c r="G372" s="34">
        <v>448.6</v>
      </c>
      <c r="H372" s="34">
        <v>448.9</v>
      </c>
      <c r="I372" s="67"/>
      <c r="J372" s="68"/>
      <c r="K372" s="68"/>
      <c r="L372" s="68"/>
      <c r="M372" s="69"/>
      <c r="N372" s="69"/>
      <c r="O372" s="69"/>
    </row>
    <row r="373" spans="1:15" ht="31.5">
      <c r="A373" s="16" t="s">
        <v>65</v>
      </c>
      <c r="B373" s="17" t="s">
        <v>373</v>
      </c>
      <c r="C373" s="17"/>
      <c r="D373" s="17"/>
      <c r="E373" s="17"/>
      <c r="F373" s="34">
        <v>240.1</v>
      </c>
      <c r="G373" s="34">
        <v>240.1</v>
      </c>
      <c r="H373" s="34">
        <v>240.1</v>
      </c>
      <c r="I373" s="64"/>
      <c r="J373" s="65"/>
      <c r="K373" s="65"/>
      <c r="L373" s="65"/>
      <c r="M373" s="66"/>
      <c r="N373" s="66"/>
      <c r="O373" s="66"/>
    </row>
    <row r="374" spans="1:15" ht="47.25">
      <c r="A374" s="16" t="s">
        <v>156</v>
      </c>
      <c r="B374" s="17" t="s">
        <v>373</v>
      </c>
      <c r="C374" s="17" t="s">
        <v>4</v>
      </c>
      <c r="D374" s="17" t="s">
        <v>80</v>
      </c>
      <c r="E374" s="17" t="s">
        <v>106</v>
      </c>
      <c r="F374" s="34">
        <v>240.1</v>
      </c>
      <c r="G374" s="34">
        <v>240.1</v>
      </c>
      <c r="H374" s="34">
        <v>240.1</v>
      </c>
      <c r="I374" s="64"/>
      <c r="J374" s="65"/>
      <c r="K374" s="65"/>
      <c r="L374" s="65"/>
      <c r="M374" s="66"/>
      <c r="N374" s="66"/>
      <c r="O374" s="66"/>
    </row>
    <row r="375" spans="1:15" ht="63">
      <c r="A375" s="16" t="s">
        <v>755</v>
      </c>
      <c r="B375" s="17" t="s">
        <v>489</v>
      </c>
      <c r="C375" s="17"/>
      <c r="D375" s="17"/>
      <c r="E375" s="17"/>
      <c r="F375" s="34">
        <v>208.5</v>
      </c>
      <c r="G375" s="34">
        <v>208.5</v>
      </c>
      <c r="H375" s="34">
        <v>208.8</v>
      </c>
      <c r="I375" s="64"/>
      <c r="J375" s="65"/>
      <c r="K375" s="65"/>
      <c r="L375" s="65"/>
      <c r="M375" s="66"/>
      <c r="N375" s="66"/>
      <c r="O375" s="66"/>
    </row>
    <row r="376" spans="1:15" ht="34.5" customHeight="1">
      <c r="A376" s="16" t="s">
        <v>156</v>
      </c>
      <c r="B376" s="17" t="s">
        <v>489</v>
      </c>
      <c r="C376" s="17" t="s">
        <v>4</v>
      </c>
      <c r="D376" s="17" t="s">
        <v>80</v>
      </c>
      <c r="E376" s="17" t="s">
        <v>106</v>
      </c>
      <c r="F376" s="34">
        <v>208.5</v>
      </c>
      <c r="G376" s="34">
        <v>208.5</v>
      </c>
      <c r="H376" s="34">
        <v>208.8</v>
      </c>
      <c r="I376" s="64"/>
      <c r="J376" s="65"/>
      <c r="K376" s="65"/>
      <c r="L376" s="65"/>
      <c r="M376" s="66"/>
      <c r="N376" s="66"/>
      <c r="O376" s="66"/>
    </row>
    <row r="377" spans="1:15" ht="63">
      <c r="A377" s="16" t="s">
        <v>756</v>
      </c>
      <c r="B377" s="17" t="s">
        <v>355</v>
      </c>
      <c r="C377" s="17"/>
      <c r="D377" s="17"/>
      <c r="E377" s="17"/>
      <c r="F377" s="34">
        <f t="shared" ref="F377" si="46">SUM(F378)</f>
        <v>31811.3</v>
      </c>
      <c r="G377" s="34">
        <v>27472.1</v>
      </c>
      <c r="H377" s="34">
        <v>27472.1</v>
      </c>
      <c r="I377" s="64"/>
      <c r="J377" s="65"/>
      <c r="K377" s="65"/>
      <c r="L377" s="65"/>
      <c r="M377" s="66"/>
      <c r="N377" s="66"/>
      <c r="O377" s="66"/>
    </row>
    <row r="378" spans="1:15" ht="47.25">
      <c r="A378" s="16" t="s">
        <v>150</v>
      </c>
      <c r="B378" s="17" t="s">
        <v>356</v>
      </c>
      <c r="C378" s="17"/>
      <c r="D378" s="17"/>
      <c r="E378" s="17"/>
      <c r="F378" s="34">
        <f t="shared" ref="F378" si="47">SUM(F379)</f>
        <v>31811.3</v>
      </c>
      <c r="G378" s="34">
        <v>27472.1</v>
      </c>
      <c r="H378" s="34">
        <v>27472.1</v>
      </c>
      <c r="I378" s="67"/>
      <c r="J378" s="68"/>
      <c r="K378" s="68"/>
      <c r="L378" s="68"/>
      <c r="M378" s="69"/>
      <c r="N378" s="69"/>
      <c r="O378" s="69"/>
    </row>
    <row r="379" spans="1:15" ht="15.75">
      <c r="A379" s="16" t="s">
        <v>214</v>
      </c>
      <c r="B379" s="17" t="s">
        <v>357</v>
      </c>
      <c r="C379" s="17"/>
      <c r="D379" s="17"/>
      <c r="E379" s="17"/>
      <c r="F379" s="34">
        <f t="shared" ref="F379" si="48">SUM(F380)</f>
        <v>31811.3</v>
      </c>
      <c r="G379" s="34">
        <v>27472.1</v>
      </c>
      <c r="H379" s="34">
        <v>27472.1</v>
      </c>
      <c r="I379" s="64"/>
      <c r="J379" s="65"/>
      <c r="K379" s="65"/>
      <c r="L379" s="65"/>
      <c r="M379" s="66"/>
      <c r="N379" s="66"/>
      <c r="O379" s="66"/>
    </row>
    <row r="380" spans="1:15" ht="47.25">
      <c r="A380" s="16" t="s">
        <v>156</v>
      </c>
      <c r="B380" s="17" t="s">
        <v>357</v>
      </c>
      <c r="C380" s="17" t="s">
        <v>4</v>
      </c>
      <c r="D380" s="17" t="s">
        <v>113</v>
      </c>
      <c r="E380" s="17" t="s">
        <v>108</v>
      </c>
      <c r="F380" s="34">
        <v>31811.3</v>
      </c>
      <c r="G380" s="34">
        <v>27472.1</v>
      </c>
      <c r="H380" s="34">
        <v>27472.1</v>
      </c>
      <c r="I380" s="64"/>
      <c r="J380" s="65"/>
      <c r="K380" s="65"/>
      <c r="L380" s="65"/>
      <c r="M380" s="66"/>
      <c r="N380" s="66"/>
      <c r="O380" s="66"/>
    </row>
    <row r="381" spans="1:15" ht="47.25">
      <c r="A381" s="16" t="s">
        <v>757</v>
      </c>
      <c r="B381" s="17" t="s">
        <v>358</v>
      </c>
      <c r="C381" s="17"/>
      <c r="D381" s="17"/>
      <c r="E381" s="17"/>
      <c r="F381" s="34">
        <v>80</v>
      </c>
      <c r="G381" s="34">
        <v>80</v>
      </c>
      <c r="H381" s="34">
        <v>80</v>
      </c>
      <c r="I381" s="64"/>
      <c r="J381" s="65"/>
      <c r="K381" s="65"/>
      <c r="L381" s="65"/>
      <c r="M381" s="66"/>
      <c r="N381" s="66"/>
      <c r="O381" s="66"/>
    </row>
    <row r="382" spans="1:15" ht="31.5">
      <c r="A382" s="16" t="s">
        <v>14</v>
      </c>
      <c r="B382" s="17" t="s">
        <v>359</v>
      </c>
      <c r="C382" s="17"/>
      <c r="D382" s="17"/>
      <c r="E382" s="17"/>
      <c r="F382" s="34">
        <v>80</v>
      </c>
      <c r="G382" s="34">
        <v>80</v>
      </c>
      <c r="H382" s="34">
        <v>80</v>
      </c>
      <c r="I382" s="64"/>
      <c r="J382" s="65"/>
      <c r="K382" s="65"/>
      <c r="L382" s="65"/>
      <c r="M382" s="66"/>
      <c r="N382" s="66"/>
      <c r="O382" s="66"/>
    </row>
    <row r="383" spans="1:15" ht="15.75">
      <c r="A383" s="16" t="s">
        <v>204</v>
      </c>
      <c r="B383" s="17" t="s">
        <v>360</v>
      </c>
      <c r="C383" s="17"/>
      <c r="D383" s="17"/>
      <c r="E383" s="17"/>
      <c r="F383" s="34">
        <v>80</v>
      </c>
      <c r="G383" s="34">
        <v>80</v>
      </c>
      <c r="H383" s="34">
        <v>80</v>
      </c>
      <c r="I383" s="67"/>
      <c r="J383" s="68"/>
      <c r="K383" s="68"/>
      <c r="L383" s="68"/>
      <c r="M383" s="69"/>
      <c r="N383" s="69"/>
      <c r="O383" s="69"/>
    </row>
    <row r="384" spans="1:15" ht="51" customHeight="1">
      <c r="A384" s="16" t="s">
        <v>156</v>
      </c>
      <c r="B384" s="17" t="s">
        <v>360</v>
      </c>
      <c r="C384" s="17" t="s">
        <v>4</v>
      </c>
      <c r="D384" s="17" t="s">
        <v>113</v>
      </c>
      <c r="E384" s="17" t="s">
        <v>108</v>
      </c>
      <c r="F384" s="34">
        <v>80</v>
      </c>
      <c r="G384" s="34">
        <v>80</v>
      </c>
      <c r="H384" s="34">
        <v>80</v>
      </c>
      <c r="I384" s="64"/>
      <c r="J384" s="65"/>
      <c r="K384" s="65"/>
      <c r="L384" s="65"/>
      <c r="M384" s="66"/>
      <c r="N384" s="66"/>
      <c r="O384" s="66"/>
    </row>
    <row r="385" spans="1:15" ht="47.25">
      <c r="A385" s="16" t="s">
        <v>361</v>
      </c>
      <c r="B385" s="17" t="s">
        <v>362</v>
      </c>
      <c r="C385" s="17"/>
      <c r="D385" s="17"/>
      <c r="E385" s="17"/>
      <c r="F385" s="34">
        <f>SUM(F386+F389+F392)</f>
        <v>15056.5</v>
      </c>
      <c r="G385" s="34">
        <v>8150.7</v>
      </c>
      <c r="H385" s="34"/>
      <c r="I385" s="87"/>
      <c r="J385" s="65"/>
      <c r="K385" s="65"/>
      <c r="L385" s="65"/>
      <c r="M385" s="66"/>
      <c r="N385" s="66"/>
      <c r="O385" s="66"/>
    </row>
    <row r="386" spans="1:15" ht="78.75">
      <c r="A386" s="16" t="s">
        <v>192</v>
      </c>
      <c r="B386" s="17" t="s">
        <v>672</v>
      </c>
      <c r="C386" s="17"/>
      <c r="D386" s="17"/>
      <c r="E386" s="17"/>
      <c r="F386" s="34">
        <f>SUM(F387)</f>
        <v>6893.5</v>
      </c>
      <c r="G386" s="34"/>
      <c r="H386" s="34"/>
      <c r="I386" s="64"/>
      <c r="J386" s="65"/>
      <c r="K386" s="65"/>
      <c r="L386" s="65"/>
      <c r="M386" s="66"/>
      <c r="N386" s="66"/>
      <c r="O386" s="66"/>
    </row>
    <row r="387" spans="1:15" ht="31.5">
      <c r="A387" s="16" t="s">
        <v>758</v>
      </c>
      <c r="B387" s="17" t="s">
        <v>673</v>
      </c>
      <c r="C387" s="17"/>
      <c r="D387" s="17"/>
      <c r="E387" s="17"/>
      <c r="F387" s="34">
        <f>SUM(F388)</f>
        <v>6893.5</v>
      </c>
      <c r="G387" s="34"/>
      <c r="H387" s="34"/>
      <c r="I387" s="64"/>
      <c r="J387" s="65"/>
      <c r="K387" s="65"/>
      <c r="L387" s="65"/>
      <c r="M387" s="66"/>
      <c r="N387" s="66"/>
      <c r="O387" s="66"/>
    </row>
    <row r="388" spans="1:15" ht="15.75">
      <c r="A388" s="16" t="s">
        <v>90</v>
      </c>
      <c r="B388" s="17" t="s">
        <v>673</v>
      </c>
      <c r="C388" s="17" t="s">
        <v>136</v>
      </c>
      <c r="D388" s="17" t="s">
        <v>80</v>
      </c>
      <c r="E388" s="17" t="s">
        <v>106</v>
      </c>
      <c r="F388" s="34">
        <v>6893.5</v>
      </c>
      <c r="G388" s="34"/>
      <c r="H388" s="34"/>
      <c r="I388" s="67"/>
      <c r="J388" s="68"/>
      <c r="K388" s="68"/>
      <c r="L388" s="68"/>
      <c r="M388" s="69"/>
      <c r="N388" s="69"/>
      <c r="O388" s="69"/>
    </row>
    <row r="389" spans="1:15" ht="31.5">
      <c r="A389" s="16" t="s">
        <v>127</v>
      </c>
      <c r="B389" s="17" t="s">
        <v>374</v>
      </c>
      <c r="C389" s="17"/>
      <c r="D389" s="17"/>
      <c r="E389" s="17"/>
      <c r="F389" s="34"/>
      <c r="G389" s="34">
        <v>8150.7</v>
      </c>
      <c r="H389" s="34"/>
      <c r="I389" s="64"/>
      <c r="J389" s="65"/>
      <c r="K389" s="65"/>
      <c r="L389" s="65"/>
      <c r="M389" s="66"/>
      <c r="N389" s="66"/>
      <c r="O389" s="66"/>
    </row>
    <row r="390" spans="1:15" ht="47.25">
      <c r="A390" s="16" t="s">
        <v>223</v>
      </c>
      <c r="B390" s="17" t="s">
        <v>375</v>
      </c>
      <c r="C390" s="17"/>
      <c r="D390" s="17"/>
      <c r="E390" s="17"/>
      <c r="F390" s="34"/>
      <c r="G390" s="34">
        <v>8150.7</v>
      </c>
      <c r="H390" s="34"/>
      <c r="I390" s="64"/>
      <c r="J390" s="65"/>
      <c r="K390" s="65"/>
      <c r="L390" s="65"/>
      <c r="M390" s="66"/>
      <c r="N390" s="66"/>
      <c r="O390" s="66"/>
    </row>
    <row r="391" spans="1:15" ht="31.5">
      <c r="A391" s="16" t="s">
        <v>165</v>
      </c>
      <c r="B391" s="17" t="s">
        <v>375</v>
      </c>
      <c r="C391" s="17" t="s">
        <v>91</v>
      </c>
      <c r="D391" s="17" t="s">
        <v>80</v>
      </c>
      <c r="E391" s="17" t="s">
        <v>106</v>
      </c>
      <c r="F391" s="34"/>
      <c r="G391" s="34">
        <v>8150.7</v>
      </c>
      <c r="H391" s="34"/>
      <c r="I391" s="64"/>
      <c r="J391" s="65"/>
      <c r="K391" s="65"/>
      <c r="L391" s="65"/>
      <c r="M391" s="66"/>
      <c r="N391" s="66"/>
      <c r="O391" s="66"/>
    </row>
    <row r="392" spans="1:15" ht="31.5">
      <c r="A392" s="16" t="s">
        <v>14</v>
      </c>
      <c r="B392" s="17" t="s">
        <v>363</v>
      </c>
      <c r="C392" s="17"/>
      <c r="D392" s="17"/>
      <c r="E392" s="17"/>
      <c r="F392" s="34">
        <f>F393+F396</f>
        <v>8163</v>
      </c>
      <c r="G392" s="34"/>
      <c r="H392" s="34"/>
      <c r="I392" s="67"/>
      <c r="J392" s="68"/>
      <c r="K392" s="68"/>
      <c r="L392" s="68"/>
      <c r="M392" s="69"/>
      <c r="N392" s="69"/>
      <c r="O392" s="69"/>
    </row>
    <row r="393" spans="1:15" ht="31.5">
      <c r="A393" s="16" t="s">
        <v>758</v>
      </c>
      <c r="B393" s="17" t="s">
        <v>826</v>
      </c>
      <c r="C393" s="17"/>
      <c r="D393" s="17"/>
      <c r="E393" s="39"/>
      <c r="F393" s="34">
        <f>SUM(F394:F395)</f>
        <v>515.4</v>
      </c>
      <c r="G393" s="34"/>
      <c r="H393" s="34"/>
      <c r="I393" s="64"/>
      <c r="J393" s="65"/>
      <c r="K393" s="65"/>
      <c r="L393" s="65"/>
      <c r="M393" s="66"/>
      <c r="N393" s="66"/>
      <c r="O393" s="66"/>
    </row>
    <row r="394" spans="1:15" ht="47.25">
      <c r="A394" s="16" t="s">
        <v>156</v>
      </c>
      <c r="B394" s="17" t="s">
        <v>826</v>
      </c>
      <c r="C394" s="17" t="s">
        <v>4</v>
      </c>
      <c r="D394" s="17" t="s">
        <v>113</v>
      </c>
      <c r="E394" s="17" t="s">
        <v>108</v>
      </c>
      <c r="F394" s="34">
        <v>70</v>
      </c>
      <c r="G394" s="34"/>
      <c r="H394" s="34"/>
      <c r="I394" s="64"/>
      <c r="J394" s="65"/>
      <c r="K394" s="65"/>
      <c r="L394" s="65"/>
      <c r="M394" s="66"/>
      <c r="N394" s="66"/>
      <c r="O394" s="66"/>
    </row>
    <row r="395" spans="1:15" ht="47.25">
      <c r="A395" s="16" t="s">
        <v>156</v>
      </c>
      <c r="B395" s="17" t="s">
        <v>826</v>
      </c>
      <c r="C395" s="17" t="s">
        <v>4</v>
      </c>
      <c r="D395" s="17" t="s">
        <v>80</v>
      </c>
      <c r="E395" s="17" t="s">
        <v>106</v>
      </c>
      <c r="F395" s="34">
        <v>445.4</v>
      </c>
      <c r="G395" s="34"/>
      <c r="H395" s="34"/>
      <c r="I395" s="64"/>
      <c r="J395" s="65"/>
      <c r="K395" s="65"/>
      <c r="L395" s="65"/>
      <c r="M395" s="66"/>
      <c r="N395" s="66"/>
      <c r="O395" s="66"/>
    </row>
    <row r="396" spans="1:15" ht="31.5">
      <c r="A396" s="16" t="s">
        <v>262</v>
      </c>
      <c r="B396" s="17" t="s">
        <v>488</v>
      </c>
      <c r="C396" s="17"/>
      <c r="D396" s="17"/>
      <c r="E396" s="17"/>
      <c r="F396" s="34">
        <v>7647.6</v>
      </c>
      <c r="G396" s="34"/>
      <c r="H396" s="34"/>
      <c r="I396" s="67"/>
      <c r="J396" s="68"/>
      <c r="K396" s="68"/>
      <c r="L396" s="68"/>
      <c r="M396" s="69"/>
      <c r="N396" s="69"/>
      <c r="O396" s="69"/>
    </row>
    <row r="397" spans="1:15" ht="47.25">
      <c r="A397" s="16" t="s">
        <v>156</v>
      </c>
      <c r="B397" s="17" t="s">
        <v>488</v>
      </c>
      <c r="C397" s="17" t="s">
        <v>4</v>
      </c>
      <c r="D397" s="17" t="s">
        <v>113</v>
      </c>
      <c r="E397" s="17" t="s">
        <v>108</v>
      </c>
      <c r="F397" s="34">
        <v>7647.6</v>
      </c>
      <c r="G397" s="34"/>
      <c r="H397" s="34"/>
      <c r="I397" s="67"/>
      <c r="J397" s="68"/>
      <c r="K397" s="68"/>
      <c r="L397" s="68"/>
      <c r="M397" s="69"/>
      <c r="N397" s="69"/>
      <c r="O397" s="69"/>
    </row>
    <row r="398" spans="1:15" ht="15.75">
      <c r="A398" s="16" t="s">
        <v>759</v>
      </c>
      <c r="B398" s="17" t="s">
        <v>506</v>
      </c>
      <c r="C398" s="17"/>
      <c r="D398" s="17"/>
      <c r="E398" s="17"/>
      <c r="F398" s="34">
        <f>SUM(F402+F399)</f>
        <v>16735.7</v>
      </c>
      <c r="G398" s="34">
        <v>16208.1</v>
      </c>
      <c r="H398" s="34">
        <v>16208.1</v>
      </c>
      <c r="I398" s="64"/>
      <c r="J398" s="65"/>
      <c r="K398" s="65"/>
      <c r="L398" s="65"/>
      <c r="M398" s="66"/>
      <c r="N398" s="66"/>
      <c r="O398" s="66"/>
    </row>
    <row r="399" spans="1:15" ht="15.75">
      <c r="A399" s="16" t="s">
        <v>47</v>
      </c>
      <c r="B399" s="17" t="s">
        <v>507</v>
      </c>
      <c r="C399" s="17"/>
      <c r="D399" s="17"/>
      <c r="E399" s="17"/>
      <c r="F399" s="34">
        <f t="shared" ref="F399:H402" si="49">SUM(F400)</f>
        <v>1923.3</v>
      </c>
      <c r="G399" s="34">
        <v>1588.7</v>
      </c>
      <c r="H399" s="34">
        <v>1588.7</v>
      </c>
      <c r="I399" s="64"/>
      <c r="J399" s="65"/>
      <c r="K399" s="65"/>
      <c r="L399" s="65"/>
      <c r="M399" s="66"/>
      <c r="N399" s="66"/>
      <c r="O399" s="66"/>
    </row>
    <row r="400" spans="1:15" ht="31.5">
      <c r="A400" s="16" t="s">
        <v>217</v>
      </c>
      <c r="B400" s="17" t="s">
        <v>508</v>
      </c>
      <c r="C400" s="17"/>
      <c r="D400" s="17"/>
      <c r="E400" s="17"/>
      <c r="F400" s="34">
        <f t="shared" si="49"/>
        <v>1923.3</v>
      </c>
      <c r="G400" s="34">
        <v>1588.7</v>
      </c>
      <c r="H400" s="34">
        <v>1588.7</v>
      </c>
      <c r="I400" s="67"/>
      <c r="J400" s="68"/>
      <c r="K400" s="68"/>
      <c r="L400" s="68"/>
      <c r="M400" s="69"/>
      <c r="N400" s="69"/>
      <c r="O400" s="69"/>
    </row>
    <row r="401" spans="1:15" ht="78.75">
      <c r="A401" s="16" t="s">
        <v>36</v>
      </c>
      <c r="B401" s="17" t="s">
        <v>508</v>
      </c>
      <c r="C401" s="17" t="s">
        <v>40</v>
      </c>
      <c r="D401" s="17" t="s">
        <v>80</v>
      </c>
      <c r="E401" s="17" t="s">
        <v>110</v>
      </c>
      <c r="F401" s="34">
        <v>1923.3</v>
      </c>
      <c r="G401" s="34">
        <v>1588.7</v>
      </c>
      <c r="H401" s="34">
        <v>1588.7</v>
      </c>
      <c r="I401" s="64"/>
      <c r="J401" s="65"/>
      <c r="K401" s="65"/>
      <c r="L401" s="65"/>
      <c r="M401" s="66"/>
      <c r="N401" s="66"/>
      <c r="O401" s="66"/>
    </row>
    <row r="402" spans="1:15" ht="31.5">
      <c r="A402" s="16" t="s">
        <v>163</v>
      </c>
      <c r="B402" s="17" t="s">
        <v>525</v>
      </c>
      <c r="C402" s="17"/>
      <c r="D402" s="17"/>
      <c r="E402" s="17"/>
      <c r="F402" s="34">
        <f t="shared" si="49"/>
        <v>14812.4</v>
      </c>
      <c r="G402" s="34">
        <f t="shared" si="49"/>
        <v>14619.4</v>
      </c>
      <c r="H402" s="34">
        <f t="shared" si="49"/>
        <v>14619.4</v>
      </c>
      <c r="I402" s="64"/>
      <c r="J402" s="65"/>
      <c r="K402" s="65"/>
      <c r="L402" s="65"/>
      <c r="M402" s="66"/>
      <c r="N402" s="66"/>
      <c r="O402" s="66"/>
    </row>
    <row r="403" spans="1:15" ht="47.25">
      <c r="A403" s="16" t="s">
        <v>181</v>
      </c>
      <c r="B403" s="17" t="s">
        <v>524</v>
      </c>
      <c r="C403" s="17"/>
      <c r="D403" s="17"/>
      <c r="E403" s="17"/>
      <c r="F403" s="34">
        <f>SUM(F404:F406)</f>
        <v>14812.4</v>
      </c>
      <c r="G403" s="34">
        <f t="shared" ref="G403:H403" si="50">SUM(G404:G406)</f>
        <v>14619.4</v>
      </c>
      <c r="H403" s="34">
        <f t="shared" si="50"/>
        <v>14619.4</v>
      </c>
      <c r="I403" s="64"/>
      <c r="J403" s="65"/>
      <c r="K403" s="65"/>
      <c r="L403" s="65"/>
      <c r="M403" s="66"/>
      <c r="N403" s="66"/>
      <c r="O403" s="66"/>
    </row>
    <row r="404" spans="1:15" ht="78.75">
      <c r="A404" s="16" t="s">
        <v>36</v>
      </c>
      <c r="B404" s="17" t="s">
        <v>524</v>
      </c>
      <c r="C404" s="17" t="s">
        <v>40</v>
      </c>
      <c r="D404" s="17" t="s">
        <v>80</v>
      </c>
      <c r="E404" s="17" t="s">
        <v>110</v>
      </c>
      <c r="F404" s="34">
        <v>10314.299999999999</v>
      </c>
      <c r="G404" s="34">
        <v>10175.9</v>
      </c>
      <c r="H404" s="34">
        <v>10175.9</v>
      </c>
      <c r="I404" s="64"/>
      <c r="J404" s="65"/>
      <c r="K404" s="65"/>
      <c r="L404" s="65"/>
      <c r="M404" s="66"/>
      <c r="N404" s="66"/>
      <c r="O404" s="66"/>
    </row>
    <row r="405" spans="1:15" ht="31.5">
      <c r="A405" s="16" t="s">
        <v>165</v>
      </c>
      <c r="B405" s="17" t="s">
        <v>524</v>
      </c>
      <c r="C405" s="17" t="s">
        <v>91</v>
      </c>
      <c r="D405" s="17" t="s">
        <v>80</v>
      </c>
      <c r="E405" s="17" t="s">
        <v>110</v>
      </c>
      <c r="F405" s="34">
        <v>4103.2</v>
      </c>
      <c r="G405" s="34">
        <v>4065.5</v>
      </c>
      <c r="H405" s="34">
        <v>4065.5</v>
      </c>
      <c r="I405" s="64"/>
      <c r="J405" s="65"/>
      <c r="K405" s="65"/>
      <c r="L405" s="65"/>
      <c r="M405" s="66"/>
      <c r="N405" s="66"/>
      <c r="O405" s="66"/>
    </row>
    <row r="406" spans="1:15" ht="15.75">
      <c r="A406" s="16" t="s">
        <v>160</v>
      </c>
      <c r="B406" s="17" t="s">
        <v>524</v>
      </c>
      <c r="C406" s="17" t="s">
        <v>161</v>
      </c>
      <c r="D406" s="17" t="s">
        <v>80</v>
      </c>
      <c r="E406" s="17" t="s">
        <v>110</v>
      </c>
      <c r="F406" s="34">
        <v>394.9</v>
      </c>
      <c r="G406" s="34">
        <v>378</v>
      </c>
      <c r="H406" s="34">
        <v>378</v>
      </c>
      <c r="I406" s="67"/>
      <c r="J406" s="68"/>
      <c r="K406" s="68"/>
      <c r="L406" s="68"/>
      <c r="M406" s="69"/>
      <c r="N406" s="69"/>
      <c r="O406" s="69"/>
    </row>
    <row r="407" spans="1:15" ht="47.25">
      <c r="A407" s="79" t="s">
        <v>760</v>
      </c>
      <c r="B407" s="9" t="s">
        <v>462</v>
      </c>
      <c r="C407" s="9"/>
      <c r="D407" s="9"/>
      <c r="E407" s="9"/>
      <c r="F407" s="48">
        <f>SUM(F408+F414+F448)</f>
        <v>44320.6</v>
      </c>
      <c r="G407" s="48">
        <f>SUM(G408+G414+G448)</f>
        <v>21650.000000000004</v>
      </c>
      <c r="H407" s="48">
        <f>SUM(H408+H414+H448)</f>
        <v>21676.799999999999</v>
      </c>
      <c r="I407" s="67"/>
      <c r="J407" s="68"/>
      <c r="K407" s="68"/>
      <c r="L407" s="68"/>
      <c r="M407" s="69"/>
      <c r="N407" s="69"/>
      <c r="O407" s="69"/>
    </row>
    <row r="408" spans="1:15" ht="47.25">
      <c r="A408" s="16" t="s">
        <v>761</v>
      </c>
      <c r="B408" s="17" t="s">
        <v>463</v>
      </c>
      <c r="C408" s="17"/>
      <c r="D408" s="17"/>
      <c r="E408" s="17"/>
      <c r="F408" s="34">
        <f>SUM(F409)</f>
        <v>14234.3</v>
      </c>
      <c r="G408" s="34">
        <v>13422.2</v>
      </c>
      <c r="H408" s="34">
        <v>13449</v>
      </c>
      <c r="I408" s="64"/>
      <c r="J408" s="65"/>
      <c r="K408" s="65"/>
      <c r="L408" s="65"/>
      <c r="M408" s="66"/>
      <c r="N408" s="66"/>
      <c r="O408" s="66"/>
    </row>
    <row r="409" spans="1:15" ht="31.5">
      <c r="A409" s="16" t="s">
        <v>163</v>
      </c>
      <c r="B409" s="17" t="s">
        <v>464</v>
      </c>
      <c r="C409" s="17"/>
      <c r="D409" s="17"/>
      <c r="E409" s="17"/>
      <c r="F409" s="34">
        <f>SUM(F410)</f>
        <v>14234.3</v>
      </c>
      <c r="G409" s="34">
        <v>13422.2</v>
      </c>
      <c r="H409" s="34">
        <v>13449</v>
      </c>
      <c r="I409" s="67"/>
      <c r="J409" s="68"/>
      <c r="K409" s="68"/>
      <c r="L409" s="68"/>
      <c r="M409" s="69"/>
      <c r="N409" s="69"/>
      <c r="O409" s="69"/>
    </row>
    <row r="410" spans="1:15" ht="15.75">
      <c r="A410" s="16" t="s">
        <v>35</v>
      </c>
      <c r="B410" s="17" t="s">
        <v>465</v>
      </c>
      <c r="C410" s="17"/>
      <c r="D410" s="17"/>
      <c r="E410" s="17"/>
      <c r="F410" s="34">
        <f>SUM(F411:F413)</f>
        <v>14234.3</v>
      </c>
      <c r="G410" s="34">
        <v>13422.2</v>
      </c>
      <c r="H410" s="34">
        <v>13449</v>
      </c>
      <c r="I410" s="67"/>
      <c r="J410" s="68"/>
      <c r="K410" s="68"/>
      <c r="L410" s="68"/>
      <c r="M410" s="69"/>
      <c r="N410" s="69"/>
      <c r="O410" s="69"/>
    </row>
    <row r="411" spans="1:15" ht="78.75">
      <c r="A411" s="16" t="s">
        <v>36</v>
      </c>
      <c r="B411" s="17" t="s">
        <v>465</v>
      </c>
      <c r="C411" s="17" t="s">
        <v>40</v>
      </c>
      <c r="D411" s="17" t="s">
        <v>81</v>
      </c>
      <c r="E411" s="17" t="s">
        <v>107</v>
      </c>
      <c r="F411" s="34">
        <v>9179.5</v>
      </c>
      <c r="G411" s="34">
        <v>8867.7000000000007</v>
      </c>
      <c r="H411" s="34">
        <v>8867.7000000000007</v>
      </c>
      <c r="I411" s="67"/>
      <c r="J411" s="68"/>
      <c r="K411" s="68"/>
      <c r="L411" s="68"/>
      <c r="M411" s="69"/>
      <c r="N411" s="69"/>
      <c r="O411" s="69"/>
    </row>
    <row r="412" spans="1:15" ht="31.5">
      <c r="A412" s="16" t="s">
        <v>165</v>
      </c>
      <c r="B412" s="17" t="s">
        <v>465</v>
      </c>
      <c r="C412" s="17" t="s">
        <v>91</v>
      </c>
      <c r="D412" s="17" t="s">
        <v>81</v>
      </c>
      <c r="E412" s="17" t="s">
        <v>107</v>
      </c>
      <c r="F412" s="34">
        <v>4708.8</v>
      </c>
      <c r="G412" s="34">
        <v>4208.5</v>
      </c>
      <c r="H412" s="34">
        <v>4235.3</v>
      </c>
      <c r="I412" s="64"/>
      <c r="J412" s="65"/>
      <c r="K412" s="65"/>
      <c r="L412" s="65"/>
      <c r="M412" s="66"/>
      <c r="N412" s="66"/>
      <c r="O412" s="66"/>
    </row>
    <row r="413" spans="1:15" ht="15.75">
      <c r="A413" s="16" t="s">
        <v>160</v>
      </c>
      <c r="B413" s="17" t="s">
        <v>465</v>
      </c>
      <c r="C413" s="17" t="s">
        <v>161</v>
      </c>
      <c r="D413" s="17" t="s">
        <v>81</v>
      </c>
      <c r="E413" s="17" t="s">
        <v>107</v>
      </c>
      <c r="F413" s="34">
        <v>346</v>
      </c>
      <c r="G413" s="34">
        <v>346</v>
      </c>
      <c r="H413" s="34">
        <v>346</v>
      </c>
      <c r="I413" s="67"/>
      <c r="J413" s="68"/>
      <c r="K413" s="68"/>
      <c r="L413" s="68"/>
      <c r="M413" s="69"/>
      <c r="N413" s="69"/>
      <c r="O413" s="69"/>
    </row>
    <row r="414" spans="1:15" ht="47.25">
      <c r="A414" s="16" t="s">
        <v>762</v>
      </c>
      <c r="B414" s="17" t="s">
        <v>466</v>
      </c>
      <c r="C414" s="17"/>
      <c r="D414" s="17"/>
      <c r="E414" s="17"/>
      <c r="F414" s="34">
        <f>SUM(F415+F426+F445)</f>
        <v>28786.600000000002</v>
      </c>
      <c r="G414" s="34">
        <f>SUM(G415+G426+G445)</f>
        <v>6928.1</v>
      </c>
      <c r="H414" s="34">
        <f>SUM(H415+H426+H445)</f>
        <v>6928.1</v>
      </c>
      <c r="I414" s="67"/>
      <c r="J414" s="68"/>
      <c r="K414" s="68"/>
      <c r="L414" s="68"/>
      <c r="M414" s="69"/>
      <c r="N414" s="69"/>
      <c r="O414" s="69"/>
    </row>
    <row r="415" spans="1:15" ht="78.75">
      <c r="A415" s="16" t="s">
        <v>192</v>
      </c>
      <c r="B415" s="17" t="s">
        <v>688</v>
      </c>
      <c r="C415" s="17"/>
      <c r="D415" s="17"/>
      <c r="E415" s="17"/>
      <c r="F415" s="34">
        <f>SUM(F418+F420+F422+F424+F416)</f>
        <v>20774.400000000001</v>
      </c>
      <c r="G415" s="34"/>
      <c r="H415" s="34"/>
      <c r="I415" s="64"/>
      <c r="J415" s="65"/>
      <c r="K415" s="65"/>
      <c r="L415" s="65"/>
      <c r="M415" s="66"/>
      <c r="N415" s="66"/>
      <c r="O415" s="66"/>
    </row>
    <row r="416" spans="1:15" ht="31.5">
      <c r="A416" s="16" t="s">
        <v>478</v>
      </c>
      <c r="B416" s="17" t="s">
        <v>951</v>
      </c>
      <c r="C416" s="17"/>
      <c r="D416" s="17"/>
      <c r="E416" s="17"/>
      <c r="F416" s="34">
        <f t="shared" ref="F416" si="51">SUM(F417)</f>
        <v>1311.9</v>
      </c>
      <c r="G416" s="34"/>
      <c r="H416" s="34"/>
      <c r="I416" s="64"/>
      <c r="J416" s="65"/>
      <c r="K416" s="65"/>
      <c r="L416" s="65"/>
      <c r="M416" s="66"/>
      <c r="N416" s="66"/>
      <c r="O416" s="66"/>
    </row>
    <row r="417" spans="1:15" ht="15.75">
      <c r="A417" s="16" t="s">
        <v>90</v>
      </c>
      <c r="B417" s="17" t="s">
        <v>951</v>
      </c>
      <c r="C417" s="17" t="s">
        <v>136</v>
      </c>
      <c r="D417" s="17" t="s">
        <v>81</v>
      </c>
      <c r="E417" s="17" t="s">
        <v>107</v>
      </c>
      <c r="F417" s="34">
        <v>1311.9</v>
      </c>
      <c r="G417" s="34"/>
      <c r="H417" s="34"/>
      <c r="I417" s="64"/>
      <c r="J417" s="65"/>
      <c r="K417" s="65"/>
      <c r="L417" s="65"/>
      <c r="M417" s="66"/>
      <c r="N417" s="66"/>
      <c r="O417" s="66"/>
    </row>
    <row r="418" spans="1:15" ht="15.75">
      <c r="A418" s="16" t="s">
        <v>176</v>
      </c>
      <c r="B418" s="17" t="s">
        <v>839</v>
      </c>
      <c r="C418" s="17"/>
      <c r="D418" s="17"/>
      <c r="E418" s="57"/>
      <c r="F418" s="34">
        <f>SUM(F419)</f>
        <v>2996</v>
      </c>
      <c r="G418" s="34"/>
      <c r="H418" s="34"/>
      <c r="I418" s="64"/>
      <c r="J418" s="65"/>
      <c r="K418" s="65"/>
      <c r="L418" s="65"/>
      <c r="M418" s="66"/>
      <c r="N418" s="66"/>
      <c r="O418" s="66"/>
    </row>
    <row r="419" spans="1:15" ht="15.75">
      <c r="A419" s="16" t="s">
        <v>90</v>
      </c>
      <c r="B419" s="17" t="s">
        <v>839</v>
      </c>
      <c r="C419" s="17" t="s">
        <v>136</v>
      </c>
      <c r="D419" s="17" t="s">
        <v>81</v>
      </c>
      <c r="E419" s="17" t="s">
        <v>107</v>
      </c>
      <c r="F419" s="34">
        <v>2996</v>
      </c>
      <c r="G419" s="34"/>
      <c r="H419" s="34"/>
      <c r="I419" s="64"/>
      <c r="J419" s="65"/>
      <c r="K419" s="65"/>
      <c r="L419" s="65"/>
      <c r="M419" s="66"/>
      <c r="N419" s="66"/>
      <c r="O419" s="66"/>
    </row>
    <row r="420" spans="1:15" ht="15.75">
      <c r="A420" s="16" t="s">
        <v>257</v>
      </c>
      <c r="B420" s="17" t="s">
        <v>840</v>
      </c>
      <c r="C420" s="17"/>
      <c r="D420" s="17"/>
      <c r="E420" s="57"/>
      <c r="F420" s="34">
        <f>SUM(F421)</f>
        <v>2552.6999999999998</v>
      </c>
      <c r="G420" s="34"/>
      <c r="H420" s="34"/>
      <c r="I420" s="64"/>
      <c r="J420" s="65"/>
      <c r="K420" s="65"/>
      <c r="L420" s="65"/>
      <c r="M420" s="66"/>
      <c r="N420" s="66"/>
      <c r="O420" s="66"/>
    </row>
    <row r="421" spans="1:15" ht="15.75">
      <c r="A421" s="16" t="s">
        <v>90</v>
      </c>
      <c r="B421" s="17" t="s">
        <v>840</v>
      </c>
      <c r="C421" s="17" t="s">
        <v>136</v>
      </c>
      <c r="D421" s="17" t="s">
        <v>81</v>
      </c>
      <c r="E421" s="17" t="s">
        <v>107</v>
      </c>
      <c r="F421" s="34">
        <v>2552.6999999999998</v>
      </c>
      <c r="G421" s="34"/>
      <c r="H421" s="34"/>
      <c r="I421" s="67"/>
      <c r="J421" s="68"/>
      <c r="K421" s="68"/>
      <c r="L421" s="68"/>
      <c r="M421" s="69"/>
      <c r="N421" s="69"/>
      <c r="O421" s="69"/>
    </row>
    <row r="422" spans="1:15" ht="63">
      <c r="A422" s="16" t="s">
        <v>763</v>
      </c>
      <c r="B422" s="17" t="s">
        <v>689</v>
      </c>
      <c r="C422" s="17"/>
      <c r="D422" s="17"/>
      <c r="E422" s="17"/>
      <c r="F422" s="34">
        <f>SUM(F423)</f>
        <v>12836.4</v>
      </c>
      <c r="G422" s="34"/>
      <c r="H422" s="34"/>
      <c r="I422" s="64"/>
      <c r="J422" s="65"/>
      <c r="K422" s="65"/>
      <c r="L422" s="65"/>
      <c r="M422" s="66"/>
      <c r="N422" s="66"/>
      <c r="O422" s="66"/>
    </row>
    <row r="423" spans="1:15" ht="15.75">
      <c r="A423" s="16" t="s">
        <v>90</v>
      </c>
      <c r="B423" s="17" t="s">
        <v>689</v>
      </c>
      <c r="C423" s="17" t="s">
        <v>136</v>
      </c>
      <c r="D423" s="17" t="s">
        <v>81</v>
      </c>
      <c r="E423" s="17" t="s">
        <v>107</v>
      </c>
      <c r="F423" s="34">
        <v>12836.4</v>
      </c>
      <c r="G423" s="34"/>
      <c r="H423" s="34"/>
      <c r="I423" s="64"/>
      <c r="J423" s="65"/>
      <c r="K423" s="65"/>
      <c r="L423" s="65"/>
      <c r="M423" s="66"/>
      <c r="N423" s="66"/>
      <c r="O423" s="66"/>
    </row>
    <row r="424" spans="1:15" ht="94.5">
      <c r="A424" s="16" t="s">
        <v>764</v>
      </c>
      <c r="B424" s="17" t="s">
        <v>690</v>
      </c>
      <c r="C424" s="17"/>
      <c r="D424" s="17"/>
      <c r="E424" s="17"/>
      <c r="F424" s="34">
        <f>SUM(F425)</f>
        <v>1077.4000000000001</v>
      </c>
      <c r="G424" s="34"/>
      <c r="H424" s="34"/>
      <c r="I424" s="67"/>
      <c r="J424" s="68"/>
      <c r="K424" s="68"/>
      <c r="L424" s="68"/>
      <c r="M424" s="69"/>
      <c r="N424" s="69"/>
      <c r="O424" s="69"/>
    </row>
    <row r="425" spans="1:15" ht="15.75">
      <c r="A425" s="16" t="s">
        <v>90</v>
      </c>
      <c r="B425" s="17" t="s">
        <v>690</v>
      </c>
      <c r="C425" s="17" t="s">
        <v>136</v>
      </c>
      <c r="D425" s="17" t="s">
        <v>81</v>
      </c>
      <c r="E425" s="17" t="s">
        <v>107</v>
      </c>
      <c r="F425" s="34">
        <v>1077.4000000000001</v>
      </c>
      <c r="G425" s="34"/>
      <c r="H425" s="34"/>
      <c r="I425" s="64"/>
      <c r="J425" s="65"/>
      <c r="K425" s="65"/>
      <c r="L425" s="65"/>
      <c r="M425" s="66"/>
      <c r="N425" s="66"/>
      <c r="O425" s="66"/>
    </row>
    <row r="426" spans="1:15" ht="31.5">
      <c r="A426" s="16" t="s">
        <v>127</v>
      </c>
      <c r="B426" s="17" t="s">
        <v>467</v>
      </c>
      <c r="C426" s="17"/>
      <c r="D426" s="17"/>
      <c r="E426" s="17"/>
      <c r="F426" s="34">
        <f>SUM(F427+F431+F433+F435+F437+F439+F441+F443)</f>
        <v>7912.2</v>
      </c>
      <c r="G426" s="34">
        <v>6928.1</v>
      </c>
      <c r="H426" s="34">
        <v>6928.1</v>
      </c>
      <c r="I426" s="64"/>
      <c r="J426" s="65"/>
      <c r="K426" s="65"/>
      <c r="L426" s="65"/>
      <c r="M426" s="66"/>
      <c r="N426" s="66"/>
      <c r="O426" s="66"/>
    </row>
    <row r="427" spans="1:15" ht="15.75">
      <c r="A427" s="16" t="s">
        <v>176</v>
      </c>
      <c r="B427" s="17" t="s">
        <v>468</v>
      </c>
      <c r="C427" s="17"/>
      <c r="D427" s="17"/>
      <c r="E427" s="17"/>
      <c r="F427" s="34">
        <f>SUM(F428:F430)</f>
        <v>3695.5</v>
      </c>
      <c r="G427" s="34">
        <f t="shared" ref="G427:H427" si="52">SUM(G428:G430)</f>
        <v>2950</v>
      </c>
      <c r="H427" s="34">
        <f t="shared" si="52"/>
        <v>2950</v>
      </c>
      <c r="I427" s="67"/>
      <c r="J427" s="68"/>
      <c r="K427" s="68"/>
      <c r="L427" s="68"/>
      <c r="M427" s="69"/>
      <c r="N427" s="69"/>
      <c r="O427" s="69"/>
    </row>
    <row r="428" spans="1:15" ht="78.75">
      <c r="A428" s="16" t="s">
        <v>36</v>
      </c>
      <c r="B428" s="17" t="s">
        <v>468</v>
      </c>
      <c r="C428" s="17" t="s">
        <v>40</v>
      </c>
      <c r="D428" s="17" t="s">
        <v>81</v>
      </c>
      <c r="E428" s="17" t="s">
        <v>107</v>
      </c>
      <c r="F428" s="34">
        <v>1353</v>
      </c>
      <c r="G428" s="34">
        <v>1400</v>
      </c>
      <c r="H428" s="34">
        <v>1400</v>
      </c>
      <c r="I428" s="67"/>
      <c r="J428" s="68"/>
      <c r="K428" s="68"/>
      <c r="L428" s="68"/>
      <c r="M428" s="69"/>
      <c r="N428" s="69"/>
      <c r="O428" s="69"/>
    </row>
    <row r="429" spans="1:15" ht="31.5">
      <c r="A429" s="16" t="s">
        <v>165</v>
      </c>
      <c r="B429" s="17" t="s">
        <v>468</v>
      </c>
      <c r="C429" s="17" t="s">
        <v>91</v>
      </c>
      <c r="D429" s="17" t="s">
        <v>81</v>
      </c>
      <c r="E429" s="17" t="s">
        <v>107</v>
      </c>
      <c r="F429" s="34">
        <v>1394</v>
      </c>
      <c r="G429" s="34">
        <v>400</v>
      </c>
      <c r="H429" s="34">
        <v>400</v>
      </c>
      <c r="I429" s="64"/>
      <c r="J429" s="65"/>
      <c r="K429" s="65"/>
      <c r="L429" s="65"/>
      <c r="M429" s="66"/>
      <c r="N429" s="66"/>
      <c r="O429" s="66"/>
    </row>
    <row r="430" spans="1:15" ht="31.5">
      <c r="A430" s="16" t="s">
        <v>37</v>
      </c>
      <c r="B430" s="17" t="s">
        <v>468</v>
      </c>
      <c r="C430" s="17" t="s">
        <v>38</v>
      </c>
      <c r="D430" s="17" t="s">
        <v>81</v>
      </c>
      <c r="E430" s="17" t="s">
        <v>107</v>
      </c>
      <c r="F430" s="34">
        <v>948.5</v>
      </c>
      <c r="G430" s="34">
        <v>1150</v>
      </c>
      <c r="H430" s="34">
        <v>1150</v>
      </c>
      <c r="I430" s="64"/>
      <c r="J430" s="65"/>
      <c r="K430" s="65"/>
      <c r="L430" s="65"/>
      <c r="M430" s="66"/>
      <c r="N430" s="66"/>
      <c r="O430" s="66"/>
    </row>
    <row r="431" spans="1:15" ht="47.25">
      <c r="A431" s="16" t="s">
        <v>765</v>
      </c>
      <c r="B431" s="17" t="s">
        <v>494</v>
      </c>
      <c r="C431" s="17"/>
      <c r="D431" s="17"/>
      <c r="E431" s="17"/>
      <c r="F431" s="34">
        <v>1390</v>
      </c>
      <c r="G431" s="34">
        <v>1390</v>
      </c>
      <c r="H431" s="34">
        <v>1390</v>
      </c>
      <c r="I431" s="67"/>
      <c r="J431" s="68"/>
      <c r="K431" s="68"/>
      <c r="L431" s="68"/>
      <c r="M431" s="69"/>
      <c r="N431" s="69"/>
      <c r="O431" s="69"/>
    </row>
    <row r="432" spans="1:15" ht="31.5">
      <c r="A432" s="16" t="s">
        <v>165</v>
      </c>
      <c r="B432" s="17" t="s">
        <v>494</v>
      </c>
      <c r="C432" s="17" t="s">
        <v>91</v>
      </c>
      <c r="D432" s="17" t="s">
        <v>81</v>
      </c>
      <c r="E432" s="17" t="s">
        <v>107</v>
      </c>
      <c r="F432" s="34">
        <v>1390</v>
      </c>
      <c r="G432" s="34">
        <v>1390</v>
      </c>
      <c r="H432" s="34">
        <v>1390</v>
      </c>
      <c r="I432" s="64"/>
      <c r="J432" s="65"/>
      <c r="K432" s="65"/>
      <c r="L432" s="65"/>
      <c r="M432" s="66"/>
      <c r="N432" s="66"/>
      <c r="O432" s="66"/>
    </row>
    <row r="433" spans="1:15" ht="63">
      <c r="A433" s="16" t="s">
        <v>646</v>
      </c>
      <c r="B433" s="17" t="s">
        <v>469</v>
      </c>
      <c r="C433" s="17"/>
      <c r="D433" s="17"/>
      <c r="E433" s="17"/>
      <c r="F433" s="34">
        <v>412.2</v>
      </c>
      <c r="G433" s="34">
        <v>412.2</v>
      </c>
      <c r="H433" s="34">
        <v>412.2</v>
      </c>
      <c r="I433" s="64"/>
      <c r="J433" s="65"/>
      <c r="K433" s="65"/>
      <c r="L433" s="65"/>
      <c r="M433" s="66"/>
      <c r="N433" s="66"/>
      <c r="O433" s="66"/>
    </row>
    <row r="434" spans="1:15" ht="31.5">
      <c r="A434" s="16" t="s">
        <v>165</v>
      </c>
      <c r="B434" s="17" t="s">
        <v>469</v>
      </c>
      <c r="C434" s="17" t="s">
        <v>91</v>
      </c>
      <c r="D434" s="17" t="s">
        <v>81</v>
      </c>
      <c r="E434" s="17" t="s">
        <v>107</v>
      </c>
      <c r="F434" s="34">
        <v>412.2</v>
      </c>
      <c r="G434" s="34">
        <v>412.2</v>
      </c>
      <c r="H434" s="34">
        <v>412.2</v>
      </c>
      <c r="I434" s="64"/>
      <c r="J434" s="65"/>
      <c r="K434" s="65"/>
      <c r="L434" s="65"/>
      <c r="M434" s="66"/>
      <c r="N434" s="66"/>
      <c r="O434" s="66"/>
    </row>
    <row r="435" spans="1:15" ht="63">
      <c r="A435" s="16" t="s">
        <v>766</v>
      </c>
      <c r="B435" s="17" t="s">
        <v>470</v>
      </c>
      <c r="C435" s="17"/>
      <c r="D435" s="17"/>
      <c r="E435" s="17"/>
      <c r="F435" s="34">
        <v>206.1</v>
      </c>
      <c r="G435" s="34">
        <v>206.1</v>
      </c>
      <c r="H435" s="34">
        <v>206.1</v>
      </c>
      <c r="I435" s="67"/>
      <c r="J435" s="68"/>
      <c r="K435" s="68"/>
      <c r="L435" s="68"/>
      <c r="M435" s="69"/>
      <c r="N435" s="69"/>
      <c r="O435" s="69"/>
    </row>
    <row r="436" spans="1:15" ht="31.5">
      <c r="A436" s="16" t="s">
        <v>165</v>
      </c>
      <c r="B436" s="17" t="s">
        <v>470</v>
      </c>
      <c r="C436" s="17" t="s">
        <v>91</v>
      </c>
      <c r="D436" s="17" t="s">
        <v>81</v>
      </c>
      <c r="E436" s="17" t="s">
        <v>107</v>
      </c>
      <c r="F436" s="34">
        <v>206.1</v>
      </c>
      <c r="G436" s="34">
        <v>206.1</v>
      </c>
      <c r="H436" s="34">
        <v>206.1</v>
      </c>
      <c r="I436" s="67"/>
      <c r="J436" s="68"/>
      <c r="K436" s="68"/>
      <c r="L436" s="68"/>
      <c r="M436" s="69"/>
      <c r="N436" s="69"/>
      <c r="O436" s="69"/>
    </row>
    <row r="437" spans="1:15" ht="63">
      <c r="A437" s="16" t="s">
        <v>647</v>
      </c>
      <c r="B437" s="17" t="s">
        <v>471</v>
      </c>
      <c r="C437" s="17"/>
      <c r="D437" s="17"/>
      <c r="E437" s="17"/>
      <c r="F437" s="34">
        <f t="shared" ref="F437:H437" si="53">SUM(F438)</f>
        <v>490.4</v>
      </c>
      <c r="G437" s="34">
        <f t="shared" si="53"/>
        <v>412.2</v>
      </c>
      <c r="H437" s="34">
        <f t="shared" si="53"/>
        <v>412.2</v>
      </c>
      <c r="I437" s="64"/>
      <c r="J437" s="65"/>
      <c r="K437" s="65"/>
      <c r="L437" s="65"/>
      <c r="M437" s="66"/>
      <c r="N437" s="66"/>
      <c r="O437" s="66"/>
    </row>
    <row r="438" spans="1:15" ht="31.5">
      <c r="A438" s="16" t="s">
        <v>165</v>
      </c>
      <c r="B438" s="17" t="s">
        <v>471</v>
      </c>
      <c r="C438" s="17" t="s">
        <v>91</v>
      </c>
      <c r="D438" s="17" t="s">
        <v>81</v>
      </c>
      <c r="E438" s="17" t="s">
        <v>107</v>
      </c>
      <c r="F438" s="34">
        <v>490.4</v>
      </c>
      <c r="G438" s="34">
        <v>412.2</v>
      </c>
      <c r="H438" s="34">
        <v>412.2</v>
      </c>
      <c r="I438" s="67"/>
      <c r="J438" s="68"/>
      <c r="K438" s="68"/>
      <c r="L438" s="68"/>
      <c r="M438" s="69"/>
      <c r="N438" s="69"/>
      <c r="O438" s="69"/>
    </row>
    <row r="439" spans="1:15" ht="94.5">
      <c r="A439" s="16" t="s">
        <v>764</v>
      </c>
      <c r="B439" s="17" t="s">
        <v>592</v>
      </c>
      <c r="C439" s="17"/>
      <c r="D439" s="17"/>
      <c r="E439" s="17"/>
      <c r="F439" s="34">
        <f>SUM(F440)</f>
        <v>1109.2</v>
      </c>
      <c r="G439" s="34">
        <v>1351.5</v>
      </c>
      <c r="H439" s="34">
        <v>1351.5</v>
      </c>
      <c r="I439" s="64"/>
      <c r="J439" s="65"/>
      <c r="K439" s="65"/>
      <c r="L439" s="65"/>
      <c r="M439" s="66"/>
      <c r="N439" s="66"/>
      <c r="O439" s="66"/>
    </row>
    <row r="440" spans="1:15" ht="78.75">
      <c r="A440" s="16" t="s">
        <v>36</v>
      </c>
      <c r="B440" s="17" t="s">
        <v>592</v>
      </c>
      <c r="C440" s="17" t="s">
        <v>40</v>
      </c>
      <c r="D440" s="17" t="s">
        <v>81</v>
      </c>
      <c r="E440" s="17" t="s">
        <v>107</v>
      </c>
      <c r="F440" s="34">
        <v>1109.2</v>
      </c>
      <c r="G440" s="34">
        <v>1351.5</v>
      </c>
      <c r="H440" s="34">
        <v>1351.5</v>
      </c>
      <c r="I440" s="67"/>
      <c r="J440" s="68"/>
      <c r="K440" s="68"/>
      <c r="L440" s="68"/>
      <c r="M440" s="69"/>
      <c r="N440" s="69"/>
      <c r="O440" s="69"/>
    </row>
    <row r="441" spans="1:15" ht="78.75">
      <c r="A441" s="16" t="s">
        <v>896</v>
      </c>
      <c r="B441" s="17" t="s">
        <v>897</v>
      </c>
      <c r="C441" s="17"/>
      <c r="D441" s="17"/>
      <c r="E441" s="17"/>
      <c r="F441" s="34">
        <f>SUM(F442)</f>
        <v>324.5</v>
      </c>
      <c r="G441" s="34"/>
      <c r="H441" s="34"/>
      <c r="I441" s="64"/>
      <c r="J441" s="65"/>
      <c r="K441" s="65"/>
      <c r="L441" s="65"/>
      <c r="M441" s="66"/>
      <c r="N441" s="66"/>
      <c r="O441" s="66"/>
    </row>
    <row r="442" spans="1:15" ht="78.75">
      <c r="A442" s="16" t="s">
        <v>36</v>
      </c>
      <c r="B442" s="17" t="s">
        <v>897</v>
      </c>
      <c r="C442" s="17" t="s">
        <v>40</v>
      </c>
      <c r="D442" s="17" t="s">
        <v>81</v>
      </c>
      <c r="E442" s="17" t="s">
        <v>107</v>
      </c>
      <c r="F442" s="34">
        <v>324.5</v>
      </c>
      <c r="G442" s="34"/>
      <c r="H442" s="34"/>
      <c r="I442" s="64"/>
      <c r="J442" s="65"/>
      <c r="K442" s="65"/>
      <c r="L442" s="65"/>
      <c r="M442" s="66"/>
      <c r="N442" s="66"/>
      <c r="O442" s="66"/>
    </row>
    <row r="443" spans="1:15" ht="63">
      <c r="A443" s="16" t="s">
        <v>645</v>
      </c>
      <c r="B443" s="17" t="s">
        <v>224</v>
      </c>
      <c r="C443" s="17"/>
      <c r="D443" s="17"/>
      <c r="E443" s="17"/>
      <c r="F443" s="34">
        <f t="shared" ref="F443:H443" si="54">SUM(F444)</f>
        <v>284.3</v>
      </c>
      <c r="G443" s="34">
        <f t="shared" si="54"/>
        <v>206.1</v>
      </c>
      <c r="H443" s="34">
        <f t="shared" si="54"/>
        <v>206.1</v>
      </c>
      <c r="I443" s="64"/>
      <c r="J443" s="65"/>
      <c r="K443" s="65"/>
      <c r="L443" s="65"/>
      <c r="M443" s="66"/>
      <c r="N443" s="66"/>
      <c r="O443" s="66"/>
    </row>
    <row r="444" spans="1:15" ht="31.5">
      <c r="A444" s="16" t="s">
        <v>165</v>
      </c>
      <c r="B444" s="17" t="s">
        <v>224</v>
      </c>
      <c r="C444" s="17" t="s">
        <v>91</v>
      </c>
      <c r="D444" s="17" t="s">
        <v>81</v>
      </c>
      <c r="E444" s="17" t="s">
        <v>107</v>
      </c>
      <c r="F444" s="34">
        <v>284.3</v>
      </c>
      <c r="G444" s="34">
        <v>206.1</v>
      </c>
      <c r="H444" s="34">
        <v>206.1</v>
      </c>
      <c r="I444" s="64"/>
      <c r="J444" s="65"/>
      <c r="K444" s="65"/>
      <c r="L444" s="65"/>
      <c r="M444" s="66"/>
      <c r="N444" s="66"/>
      <c r="O444" s="66"/>
    </row>
    <row r="445" spans="1:15" ht="47.25">
      <c r="A445" s="16" t="s">
        <v>150</v>
      </c>
      <c r="B445" s="17" t="s">
        <v>952</v>
      </c>
      <c r="C445" s="17"/>
      <c r="D445" s="17"/>
      <c r="E445" s="17"/>
      <c r="F445" s="34">
        <f t="shared" ref="F445" si="55">SUM(F446)</f>
        <v>100</v>
      </c>
      <c r="G445" s="34"/>
      <c r="H445" s="34"/>
      <c r="I445" s="64"/>
      <c r="J445" s="65"/>
      <c r="K445" s="65"/>
      <c r="L445" s="65"/>
      <c r="M445" s="66"/>
      <c r="N445" s="66"/>
      <c r="O445" s="66"/>
    </row>
    <row r="446" spans="1:15" ht="47.25">
      <c r="A446" s="16" t="s">
        <v>765</v>
      </c>
      <c r="B446" s="17" t="s">
        <v>953</v>
      </c>
      <c r="C446" s="17"/>
      <c r="D446" s="17"/>
      <c r="E446" s="17"/>
      <c r="F446" s="34">
        <f>SUM(F447)</f>
        <v>100</v>
      </c>
      <c r="G446" s="34"/>
      <c r="H446" s="34"/>
      <c r="I446" s="64"/>
      <c r="J446" s="65"/>
      <c r="K446" s="65"/>
      <c r="L446" s="65"/>
      <c r="M446" s="66"/>
      <c r="N446" s="66"/>
      <c r="O446" s="66"/>
    </row>
    <row r="447" spans="1:15" ht="47.25">
      <c r="A447" s="16" t="s">
        <v>156</v>
      </c>
      <c r="B447" s="17" t="s">
        <v>953</v>
      </c>
      <c r="C447" s="17" t="s">
        <v>4</v>
      </c>
      <c r="D447" s="17" t="s">
        <v>113</v>
      </c>
      <c r="E447" s="17" t="s">
        <v>107</v>
      </c>
      <c r="F447" s="34">
        <v>100</v>
      </c>
      <c r="G447" s="34"/>
      <c r="H447" s="34"/>
      <c r="I447" s="64"/>
      <c r="J447" s="65"/>
      <c r="K447" s="65"/>
      <c r="L447" s="65"/>
      <c r="M447" s="66"/>
      <c r="N447" s="66"/>
      <c r="O447" s="66"/>
    </row>
    <row r="448" spans="1:15" ht="63">
      <c r="A448" s="16" t="s">
        <v>767</v>
      </c>
      <c r="B448" s="17" t="s">
        <v>472</v>
      </c>
      <c r="C448" s="17"/>
      <c r="D448" s="17"/>
      <c r="E448" s="17"/>
      <c r="F448" s="34">
        <v>1299.7</v>
      </c>
      <c r="G448" s="34">
        <v>1299.7</v>
      </c>
      <c r="H448" s="34">
        <v>1299.7</v>
      </c>
      <c r="I448" s="67"/>
      <c r="J448" s="68"/>
      <c r="K448" s="68"/>
      <c r="L448" s="68"/>
      <c r="M448" s="69"/>
      <c r="N448" s="69"/>
      <c r="O448" s="69"/>
    </row>
    <row r="449" spans="1:15" ht="31.5">
      <c r="A449" s="16" t="s">
        <v>127</v>
      </c>
      <c r="B449" s="17" t="s">
        <v>473</v>
      </c>
      <c r="C449" s="17"/>
      <c r="D449" s="17"/>
      <c r="E449" s="17"/>
      <c r="F449" s="34">
        <v>250</v>
      </c>
      <c r="G449" s="34">
        <v>250</v>
      </c>
      <c r="H449" s="34">
        <v>250</v>
      </c>
      <c r="I449" s="67"/>
      <c r="J449" s="68"/>
      <c r="K449" s="68"/>
      <c r="L449" s="68"/>
      <c r="M449" s="69"/>
      <c r="N449" s="69"/>
      <c r="O449" s="69"/>
    </row>
    <row r="450" spans="1:15" ht="15.75">
      <c r="A450" s="16" t="s">
        <v>176</v>
      </c>
      <c r="B450" s="17" t="s">
        <v>474</v>
      </c>
      <c r="C450" s="17"/>
      <c r="D450" s="17"/>
      <c r="E450" s="17"/>
      <c r="F450" s="34">
        <f>SUM(F451:F453)</f>
        <v>250</v>
      </c>
      <c r="G450" s="34">
        <v>250</v>
      </c>
      <c r="H450" s="34">
        <v>250</v>
      </c>
      <c r="I450" s="64"/>
      <c r="J450" s="65"/>
      <c r="K450" s="65"/>
      <c r="L450" s="65"/>
      <c r="M450" s="66"/>
      <c r="N450" s="66"/>
      <c r="O450" s="66"/>
    </row>
    <row r="451" spans="1:15" ht="78.75">
      <c r="A451" s="16" t="s">
        <v>36</v>
      </c>
      <c r="B451" s="17" t="s">
        <v>474</v>
      </c>
      <c r="C451" s="17" t="s">
        <v>40</v>
      </c>
      <c r="D451" s="17" t="s">
        <v>81</v>
      </c>
      <c r="E451" s="17" t="s">
        <v>107</v>
      </c>
      <c r="F451" s="34">
        <v>144.5</v>
      </c>
      <c r="G451" s="34"/>
      <c r="H451" s="34"/>
      <c r="I451" s="64"/>
      <c r="J451" s="65"/>
      <c r="K451" s="65"/>
      <c r="L451" s="65"/>
      <c r="M451" s="66"/>
      <c r="N451" s="66"/>
      <c r="O451" s="66"/>
    </row>
    <row r="452" spans="1:15" ht="31.5">
      <c r="A452" s="16" t="s">
        <v>165</v>
      </c>
      <c r="B452" s="17" t="s">
        <v>474</v>
      </c>
      <c r="C452" s="17" t="s">
        <v>91</v>
      </c>
      <c r="D452" s="17" t="s">
        <v>81</v>
      </c>
      <c r="E452" s="17" t="s">
        <v>107</v>
      </c>
      <c r="F452" s="34">
        <v>74.7</v>
      </c>
      <c r="G452" s="34">
        <v>250</v>
      </c>
      <c r="H452" s="34">
        <v>250</v>
      </c>
      <c r="I452" s="64"/>
      <c r="J452" s="65"/>
      <c r="K452" s="65"/>
      <c r="L452" s="65"/>
      <c r="M452" s="66"/>
      <c r="N452" s="66"/>
      <c r="O452" s="66"/>
    </row>
    <row r="453" spans="1:15" ht="31.5">
      <c r="A453" s="16" t="s">
        <v>37</v>
      </c>
      <c r="B453" s="17" t="s">
        <v>474</v>
      </c>
      <c r="C453" s="17" t="s">
        <v>38</v>
      </c>
      <c r="D453" s="17" t="s">
        <v>81</v>
      </c>
      <c r="E453" s="17" t="s">
        <v>107</v>
      </c>
      <c r="F453" s="34">
        <v>30.8</v>
      </c>
      <c r="G453" s="34"/>
      <c r="H453" s="34"/>
      <c r="I453" s="64"/>
      <c r="J453" s="65"/>
      <c r="K453" s="65"/>
      <c r="L453" s="65"/>
      <c r="M453" s="66"/>
      <c r="N453" s="66"/>
      <c r="O453" s="66"/>
    </row>
    <row r="454" spans="1:15" ht="31.5">
      <c r="A454" s="16" t="s">
        <v>163</v>
      </c>
      <c r="B454" s="17" t="s">
        <v>475</v>
      </c>
      <c r="C454" s="17"/>
      <c r="D454" s="17"/>
      <c r="E454" s="17"/>
      <c r="F454" s="34">
        <v>1049.7</v>
      </c>
      <c r="G454" s="34">
        <v>1049.7</v>
      </c>
      <c r="H454" s="34">
        <v>1049.7</v>
      </c>
      <c r="I454" s="64"/>
      <c r="J454" s="65"/>
      <c r="K454" s="65"/>
      <c r="L454" s="65"/>
      <c r="M454" s="66"/>
      <c r="N454" s="66"/>
      <c r="O454" s="66"/>
    </row>
    <row r="455" spans="1:15" ht="15.75">
      <c r="A455" s="16" t="s">
        <v>35</v>
      </c>
      <c r="B455" s="17" t="s">
        <v>476</v>
      </c>
      <c r="C455" s="17"/>
      <c r="D455" s="17"/>
      <c r="E455" s="17"/>
      <c r="F455" s="34">
        <v>1049.7</v>
      </c>
      <c r="G455" s="34">
        <v>1049.7</v>
      </c>
      <c r="H455" s="34">
        <v>1049.7</v>
      </c>
      <c r="I455" s="64"/>
      <c r="J455" s="65"/>
      <c r="K455" s="65"/>
      <c r="L455" s="65"/>
      <c r="M455" s="66"/>
      <c r="N455" s="66"/>
      <c r="O455" s="66"/>
    </row>
    <row r="456" spans="1:15" ht="78.75">
      <c r="A456" s="16" t="s">
        <v>36</v>
      </c>
      <c r="B456" s="17" t="s">
        <v>476</v>
      </c>
      <c r="C456" s="17" t="s">
        <v>40</v>
      </c>
      <c r="D456" s="17" t="s">
        <v>81</v>
      </c>
      <c r="E456" s="17" t="s">
        <v>107</v>
      </c>
      <c r="F456" s="34">
        <v>1049.7</v>
      </c>
      <c r="G456" s="34">
        <v>1049.7</v>
      </c>
      <c r="H456" s="34">
        <v>1049.7</v>
      </c>
      <c r="I456" s="67"/>
      <c r="J456" s="68"/>
      <c r="K456" s="68"/>
      <c r="L456" s="68"/>
      <c r="M456" s="69"/>
      <c r="N456" s="69"/>
      <c r="O456" s="69"/>
    </row>
    <row r="457" spans="1:15" ht="31.5">
      <c r="A457" s="79" t="s">
        <v>768</v>
      </c>
      <c r="B457" s="9" t="s">
        <v>419</v>
      </c>
      <c r="C457" s="9"/>
      <c r="D457" s="9"/>
      <c r="E457" s="9"/>
      <c r="F457" s="48">
        <f>F458+F462+F470</f>
        <v>1717.3</v>
      </c>
      <c r="G457" s="48">
        <v>1848</v>
      </c>
      <c r="H457" s="48">
        <v>1619.8</v>
      </c>
      <c r="I457" s="64"/>
      <c r="J457" s="65"/>
      <c r="K457" s="65"/>
      <c r="L457" s="65"/>
      <c r="M457" s="66"/>
      <c r="N457" s="66"/>
      <c r="O457" s="66"/>
    </row>
    <row r="458" spans="1:15" ht="47.25">
      <c r="A458" s="16" t="s">
        <v>769</v>
      </c>
      <c r="B458" s="17" t="s">
        <v>420</v>
      </c>
      <c r="C458" s="17"/>
      <c r="D458" s="17"/>
      <c r="E458" s="17"/>
      <c r="F458" s="34">
        <v>228.2</v>
      </c>
      <c r="G458" s="34">
        <v>228.2</v>
      </c>
      <c r="H458" s="34"/>
      <c r="I458" s="64"/>
      <c r="J458" s="65"/>
      <c r="K458" s="65"/>
      <c r="L458" s="65"/>
      <c r="M458" s="66"/>
      <c r="N458" s="66"/>
      <c r="O458" s="66"/>
    </row>
    <row r="459" spans="1:15" ht="31.5">
      <c r="A459" s="16" t="s">
        <v>127</v>
      </c>
      <c r="B459" s="17" t="s">
        <v>421</v>
      </c>
      <c r="C459" s="17"/>
      <c r="D459" s="17"/>
      <c r="E459" s="17"/>
      <c r="F459" s="34">
        <v>228.2</v>
      </c>
      <c r="G459" s="34">
        <v>228.2</v>
      </c>
      <c r="H459" s="34"/>
      <c r="I459" s="64"/>
      <c r="J459" s="65"/>
      <c r="K459" s="65"/>
      <c r="L459" s="65"/>
      <c r="M459" s="66"/>
      <c r="N459" s="66"/>
      <c r="O459" s="66"/>
    </row>
    <row r="460" spans="1:15" ht="47.25">
      <c r="A460" s="16" t="s">
        <v>146</v>
      </c>
      <c r="B460" s="17" t="s">
        <v>422</v>
      </c>
      <c r="C460" s="17"/>
      <c r="D460" s="17"/>
      <c r="E460" s="17"/>
      <c r="F460" s="34">
        <v>228.2</v>
      </c>
      <c r="G460" s="34">
        <v>228.2</v>
      </c>
      <c r="H460" s="34"/>
      <c r="I460" s="64"/>
      <c r="J460" s="65"/>
      <c r="K460" s="65"/>
      <c r="L460" s="65"/>
      <c r="M460" s="66"/>
      <c r="N460" s="66"/>
      <c r="O460" s="66"/>
    </row>
    <row r="461" spans="1:15" ht="31.5">
      <c r="A461" s="16" t="s">
        <v>165</v>
      </c>
      <c r="B461" s="17" t="s">
        <v>422</v>
      </c>
      <c r="C461" s="17" t="s">
        <v>91</v>
      </c>
      <c r="D461" s="17" t="s">
        <v>110</v>
      </c>
      <c r="E461" s="17" t="s">
        <v>111</v>
      </c>
      <c r="F461" s="34">
        <v>228.2</v>
      </c>
      <c r="G461" s="34">
        <v>228.2</v>
      </c>
      <c r="H461" s="34"/>
      <c r="I461" s="67"/>
      <c r="J461" s="68"/>
      <c r="K461" s="68"/>
      <c r="L461" s="68"/>
      <c r="M461" s="69"/>
      <c r="N461" s="69"/>
      <c r="O461" s="69"/>
    </row>
    <row r="462" spans="1:15" ht="31.5">
      <c r="A462" s="16" t="s">
        <v>770</v>
      </c>
      <c r="B462" s="17" t="s">
        <v>423</v>
      </c>
      <c r="C462" s="17"/>
      <c r="D462" s="17"/>
      <c r="E462" s="17"/>
      <c r="F462" s="34">
        <f>SUM(F463)</f>
        <v>1010.5999999999999</v>
      </c>
      <c r="G462" s="34">
        <v>1141.3</v>
      </c>
      <c r="H462" s="34">
        <v>1141.3</v>
      </c>
      <c r="I462" s="64"/>
      <c r="J462" s="65"/>
      <c r="K462" s="65"/>
      <c r="L462" s="65"/>
      <c r="M462" s="66"/>
      <c r="N462" s="66"/>
      <c r="O462" s="66"/>
    </row>
    <row r="463" spans="1:15" ht="31.5">
      <c r="A463" s="16" t="s">
        <v>127</v>
      </c>
      <c r="B463" s="17" t="s">
        <v>424</v>
      </c>
      <c r="C463" s="17"/>
      <c r="D463" s="17"/>
      <c r="E463" s="17"/>
      <c r="F463" s="34">
        <f>F464+F468</f>
        <v>1010.5999999999999</v>
      </c>
      <c r="G463" s="34">
        <v>1141.3</v>
      </c>
      <c r="H463" s="34">
        <v>1141.3</v>
      </c>
      <c r="I463" s="64"/>
      <c r="J463" s="65"/>
      <c r="K463" s="65"/>
      <c r="L463" s="65"/>
      <c r="M463" s="66"/>
      <c r="N463" s="66"/>
      <c r="O463" s="66"/>
    </row>
    <row r="464" spans="1:15" ht="31.5">
      <c r="A464" s="16" t="s">
        <v>225</v>
      </c>
      <c r="B464" s="17" t="s">
        <v>425</v>
      </c>
      <c r="C464" s="17"/>
      <c r="D464" s="17"/>
      <c r="E464" s="17"/>
      <c r="F464" s="34">
        <f>SUM(F465:F467)</f>
        <v>329.3</v>
      </c>
      <c r="G464" s="34">
        <f t="shared" ref="G464:H464" si="56">SUM(G465:G467)</f>
        <v>460</v>
      </c>
      <c r="H464" s="34">
        <f t="shared" si="56"/>
        <v>460</v>
      </c>
      <c r="I464" s="67"/>
      <c r="J464" s="68"/>
      <c r="K464" s="68"/>
      <c r="L464" s="68"/>
      <c r="M464" s="69"/>
      <c r="N464" s="69"/>
      <c r="O464" s="69"/>
    </row>
    <row r="465" spans="1:15" ht="31.5">
      <c r="A465" s="16" t="s">
        <v>165</v>
      </c>
      <c r="B465" s="17" t="s">
        <v>425</v>
      </c>
      <c r="C465" s="17" t="s">
        <v>91</v>
      </c>
      <c r="D465" s="17" t="s">
        <v>110</v>
      </c>
      <c r="E465" s="17" t="s">
        <v>111</v>
      </c>
      <c r="F465" s="34">
        <v>37.299999999999997</v>
      </c>
      <c r="G465" s="34">
        <v>460</v>
      </c>
      <c r="H465" s="34">
        <v>460</v>
      </c>
      <c r="I465" s="67"/>
      <c r="J465" s="68"/>
      <c r="K465" s="68"/>
      <c r="L465" s="68"/>
      <c r="M465" s="69"/>
      <c r="N465" s="69"/>
      <c r="O465" s="69"/>
    </row>
    <row r="466" spans="1:15" ht="31.5">
      <c r="A466" s="16" t="s">
        <v>37</v>
      </c>
      <c r="B466" s="17" t="s">
        <v>425</v>
      </c>
      <c r="C466" s="17" t="s">
        <v>38</v>
      </c>
      <c r="D466" s="17" t="s">
        <v>110</v>
      </c>
      <c r="E466" s="17" t="s">
        <v>111</v>
      </c>
      <c r="F466" s="34">
        <v>249</v>
      </c>
      <c r="G466" s="34"/>
      <c r="H466" s="34"/>
      <c r="I466" s="67"/>
      <c r="J466" s="68"/>
      <c r="K466" s="68"/>
      <c r="L466" s="68"/>
      <c r="M466" s="69"/>
      <c r="N466" s="69"/>
      <c r="O466" s="69"/>
    </row>
    <row r="467" spans="1:15" ht="15.75">
      <c r="A467" s="16" t="s">
        <v>160</v>
      </c>
      <c r="B467" s="17" t="s">
        <v>425</v>
      </c>
      <c r="C467" s="17" t="s">
        <v>161</v>
      </c>
      <c r="D467" s="17" t="s">
        <v>110</v>
      </c>
      <c r="E467" s="17" t="s">
        <v>111</v>
      </c>
      <c r="F467" s="34">
        <v>43</v>
      </c>
      <c r="G467" s="34"/>
      <c r="H467" s="34"/>
      <c r="I467" s="67"/>
      <c r="J467" s="68"/>
      <c r="K467" s="68"/>
      <c r="L467" s="68"/>
      <c r="M467" s="69"/>
      <c r="N467" s="69"/>
      <c r="O467" s="69"/>
    </row>
    <row r="468" spans="1:15" ht="78.75">
      <c r="A468" s="16" t="s">
        <v>226</v>
      </c>
      <c r="B468" s="17" t="s">
        <v>426</v>
      </c>
      <c r="C468" s="17"/>
      <c r="D468" s="17"/>
      <c r="E468" s="17"/>
      <c r="F468" s="34">
        <v>681.3</v>
      </c>
      <c r="G468" s="34">
        <v>681.3</v>
      </c>
      <c r="H468" s="34">
        <v>681.3</v>
      </c>
      <c r="I468" s="64"/>
      <c r="J468" s="65"/>
      <c r="K468" s="65"/>
      <c r="L468" s="65"/>
      <c r="M468" s="66"/>
      <c r="N468" s="66"/>
      <c r="O468" s="66"/>
    </row>
    <row r="469" spans="1:15" ht="31.5">
      <c r="A469" s="16" t="s">
        <v>165</v>
      </c>
      <c r="B469" s="17" t="s">
        <v>426</v>
      </c>
      <c r="C469" s="17" t="s">
        <v>91</v>
      </c>
      <c r="D469" s="17" t="s">
        <v>110</v>
      </c>
      <c r="E469" s="17" t="s">
        <v>111</v>
      </c>
      <c r="F469" s="34">
        <v>681.3</v>
      </c>
      <c r="G469" s="34">
        <v>681.3</v>
      </c>
      <c r="H469" s="34">
        <v>681.3</v>
      </c>
      <c r="I469" s="64"/>
      <c r="J469" s="65"/>
      <c r="K469" s="65"/>
      <c r="L469" s="65"/>
      <c r="M469" s="66"/>
      <c r="N469" s="66"/>
      <c r="O469" s="66"/>
    </row>
    <row r="470" spans="1:15" ht="47.25">
      <c r="A470" s="16" t="s">
        <v>608</v>
      </c>
      <c r="B470" s="17" t="s">
        <v>590</v>
      </c>
      <c r="C470" s="17"/>
      <c r="D470" s="17"/>
      <c r="E470" s="17"/>
      <c r="F470" s="34">
        <v>478.5</v>
      </c>
      <c r="G470" s="34">
        <v>478.5</v>
      </c>
      <c r="H470" s="34">
        <v>478.5</v>
      </c>
      <c r="I470" s="67"/>
      <c r="J470" s="68"/>
      <c r="K470" s="68"/>
      <c r="L470" s="68"/>
      <c r="M470" s="69"/>
      <c r="N470" s="69"/>
      <c r="O470" s="69"/>
    </row>
    <row r="471" spans="1:15" ht="31.5">
      <c r="A471" s="16" t="s">
        <v>127</v>
      </c>
      <c r="B471" s="17" t="s">
        <v>602</v>
      </c>
      <c r="C471" s="17"/>
      <c r="D471" s="17"/>
      <c r="E471" s="17"/>
      <c r="F471" s="34">
        <v>478.5</v>
      </c>
      <c r="G471" s="34">
        <v>478.5</v>
      </c>
      <c r="H471" s="34">
        <v>478.5</v>
      </c>
      <c r="I471" s="67"/>
      <c r="J471" s="68"/>
      <c r="K471" s="68"/>
      <c r="L471" s="68"/>
      <c r="M471" s="69"/>
      <c r="N471" s="69"/>
      <c r="O471" s="69"/>
    </row>
    <row r="472" spans="1:15" ht="31.5">
      <c r="A472" s="16" t="s">
        <v>609</v>
      </c>
      <c r="B472" s="17" t="s">
        <v>601</v>
      </c>
      <c r="C472" s="17"/>
      <c r="D472" s="17"/>
      <c r="E472" s="17"/>
      <c r="F472" s="34">
        <v>478.5</v>
      </c>
      <c r="G472" s="34">
        <v>478.5</v>
      </c>
      <c r="H472" s="34">
        <v>478.5</v>
      </c>
      <c r="I472" s="64"/>
      <c r="J472" s="65"/>
      <c r="K472" s="65"/>
      <c r="L472" s="65"/>
      <c r="M472" s="66"/>
      <c r="N472" s="66"/>
      <c r="O472" s="66"/>
    </row>
    <row r="473" spans="1:15" ht="47.25">
      <c r="A473" s="16" t="s">
        <v>156</v>
      </c>
      <c r="B473" s="17" t="s">
        <v>601</v>
      </c>
      <c r="C473" s="17" t="s">
        <v>4</v>
      </c>
      <c r="D473" s="17" t="s">
        <v>110</v>
      </c>
      <c r="E473" s="17" t="s">
        <v>111</v>
      </c>
      <c r="F473" s="34">
        <v>478.5</v>
      </c>
      <c r="G473" s="34">
        <v>478.5</v>
      </c>
      <c r="H473" s="34">
        <v>478.5</v>
      </c>
      <c r="I473" s="64"/>
      <c r="J473" s="65"/>
      <c r="K473" s="65"/>
      <c r="L473" s="65"/>
      <c r="M473" s="66"/>
      <c r="N473" s="66"/>
      <c r="O473" s="66"/>
    </row>
    <row r="474" spans="1:15" ht="47.25">
      <c r="A474" s="79" t="s">
        <v>771</v>
      </c>
      <c r="B474" s="9" t="s">
        <v>395</v>
      </c>
      <c r="C474" s="9"/>
      <c r="D474" s="9"/>
      <c r="E474" s="9"/>
      <c r="F474" s="48">
        <v>70</v>
      </c>
      <c r="G474" s="48">
        <v>70</v>
      </c>
      <c r="H474" s="48">
        <v>70</v>
      </c>
      <c r="I474" s="67"/>
      <c r="J474" s="68"/>
      <c r="K474" s="68"/>
      <c r="L474" s="68"/>
      <c r="M474" s="69"/>
      <c r="N474" s="69"/>
      <c r="O474" s="69"/>
    </row>
    <row r="475" spans="1:15" ht="31.5">
      <c r="A475" s="16" t="s">
        <v>772</v>
      </c>
      <c r="B475" s="17" t="s">
        <v>456</v>
      </c>
      <c r="C475" s="17"/>
      <c r="D475" s="17"/>
      <c r="E475" s="17"/>
      <c r="F475" s="34">
        <v>50</v>
      </c>
      <c r="G475" s="34">
        <v>50</v>
      </c>
      <c r="H475" s="34">
        <v>50</v>
      </c>
    </row>
    <row r="476" spans="1:15" ht="15.75">
      <c r="A476" s="16" t="s">
        <v>47</v>
      </c>
      <c r="B476" s="17" t="s">
        <v>457</v>
      </c>
      <c r="C476" s="17"/>
      <c r="D476" s="17"/>
      <c r="E476" s="17"/>
      <c r="F476" s="34">
        <v>50</v>
      </c>
      <c r="G476" s="34">
        <v>50</v>
      </c>
      <c r="H476" s="34">
        <v>50</v>
      </c>
    </row>
    <row r="477" spans="1:15" ht="15.75">
      <c r="A477" s="16" t="s">
        <v>862</v>
      </c>
      <c r="B477" s="17" t="s">
        <v>458</v>
      </c>
      <c r="C477" s="17"/>
      <c r="D477" s="17"/>
      <c r="E477" s="17"/>
      <c r="F477" s="34">
        <f>SUM(F478)</f>
        <v>54.2</v>
      </c>
      <c r="G477" s="34">
        <v>50</v>
      </c>
      <c r="H477" s="34">
        <v>50</v>
      </c>
    </row>
    <row r="478" spans="1:15" ht="31.5">
      <c r="A478" s="16" t="s">
        <v>165</v>
      </c>
      <c r="B478" s="17" t="s">
        <v>458</v>
      </c>
      <c r="C478" s="17" t="s">
        <v>91</v>
      </c>
      <c r="D478" s="17" t="s">
        <v>113</v>
      </c>
      <c r="E478" s="17" t="s">
        <v>111</v>
      </c>
      <c r="F478" s="34">
        <v>54.2</v>
      </c>
      <c r="G478" s="34">
        <v>50</v>
      </c>
      <c r="H478" s="34">
        <v>50</v>
      </c>
      <c r="I478" s="64"/>
      <c r="J478" s="65"/>
      <c r="K478" s="65"/>
      <c r="L478" s="65"/>
      <c r="M478" s="66"/>
      <c r="N478" s="66"/>
      <c r="O478" s="66"/>
    </row>
    <row r="479" spans="1:15" ht="31.5">
      <c r="A479" s="16" t="s">
        <v>773</v>
      </c>
      <c r="B479" s="17" t="s">
        <v>396</v>
      </c>
      <c r="C479" s="17"/>
      <c r="D479" s="17"/>
      <c r="E479" s="17"/>
      <c r="F479" s="34">
        <f>F480+F483</f>
        <v>15.8</v>
      </c>
      <c r="G479" s="34">
        <f t="shared" ref="G479:H479" si="57">G480+G483</f>
        <v>20</v>
      </c>
      <c r="H479" s="34">
        <f t="shared" si="57"/>
        <v>20</v>
      </c>
      <c r="I479" s="64"/>
      <c r="J479" s="65"/>
      <c r="K479" s="65"/>
      <c r="L479" s="65"/>
      <c r="M479" s="66"/>
      <c r="N479" s="66"/>
      <c r="O479" s="66"/>
    </row>
    <row r="480" spans="1:15" ht="78.75">
      <c r="A480" s="16" t="s">
        <v>192</v>
      </c>
      <c r="B480" s="17" t="s">
        <v>954</v>
      </c>
      <c r="C480" s="17"/>
      <c r="D480" s="17"/>
      <c r="E480" s="17"/>
      <c r="F480" s="34">
        <f t="shared" ref="F480" si="58">SUM(F481)</f>
        <v>13.3</v>
      </c>
      <c r="G480" s="34"/>
      <c r="H480" s="34"/>
      <c r="I480" s="64"/>
      <c r="J480" s="65"/>
      <c r="K480" s="65"/>
      <c r="L480" s="65"/>
      <c r="M480" s="66"/>
      <c r="N480" s="66"/>
      <c r="O480" s="66"/>
    </row>
    <row r="481" spans="1:15" ht="47.25">
      <c r="A481" s="16" t="s">
        <v>955</v>
      </c>
      <c r="B481" s="17" t="s">
        <v>956</v>
      </c>
      <c r="C481" s="17"/>
      <c r="D481" s="17"/>
      <c r="E481" s="17"/>
      <c r="F481" s="34">
        <f>SUM(F482)</f>
        <v>13.3</v>
      </c>
      <c r="G481" s="34"/>
      <c r="H481" s="34"/>
      <c r="I481" s="64"/>
      <c r="J481" s="65"/>
      <c r="K481" s="65"/>
      <c r="L481" s="65"/>
      <c r="M481" s="66"/>
      <c r="N481" s="66"/>
      <c r="O481" s="66"/>
    </row>
    <row r="482" spans="1:15" ht="15.75">
      <c r="A482" s="16" t="s">
        <v>90</v>
      </c>
      <c r="B482" s="17" t="s">
        <v>956</v>
      </c>
      <c r="C482" s="17" t="s">
        <v>136</v>
      </c>
      <c r="D482" s="17" t="s">
        <v>113</v>
      </c>
      <c r="E482" s="17" t="s">
        <v>111</v>
      </c>
      <c r="F482" s="34">
        <v>13.3</v>
      </c>
      <c r="G482" s="34"/>
      <c r="H482" s="34"/>
      <c r="I482" s="64"/>
      <c r="J482" s="65"/>
      <c r="K482" s="65"/>
      <c r="L482" s="65"/>
      <c r="M482" s="66"/>
      <c r="N482" s="66"/>
      <c r="O482" s="66"/>
    </row>
    <row r="483" spans="1:15" ht="31.5">
      <c r="A483" s="16" t="s">
        <v>127</v>
      </c>
      <c r="B483" s="17" t="s">
        <v>397</v>
      </c>
      <c r="C483" s="17"/>
      <c r="D483" s="17"/>
      <c r="E483" s="17"/>
      <c r="F483" s="34">
        <f t="shared" ref="F483:H483" si="59">SUM(F484)</f>
        <v>2.5</v>
      </c>
      <c r="G483" s="34">
        <f t="shared" si="59"/>
        <v>20</v>
      </c>
      <c r="H483" s="34">
        <f t="shared" si="59"/>
        <v>20</v>
      </c>
      <c r="I483" s="64"/>
      <c r="J483" s="65"/>
      <c r="K483" s="65"/>
      <c r="L483" s="65"/>
      <c r="M483" s="66"/>
      <c r="N483" s="66"/>
      <c r="O483" s="66"/>
    </row>
    <row r="484" spans="1:15" ht="15.75">
      <c r="A484" s="16" t="s">
        <v>227</v>
      </c>
      <c r="B484" s="17" t="s">
        <v>398</v>
      </c>
      <c r="C484" s="17"/>
      <c r="D484" s="17"/>
      <c r="E484" s="17"/>
      <c r="F484" s="34">
        <f t="shared" ref="F484:H484" si="60">SUM(F485)</f>
        <v>2.5</v>
      </c>
      <c r="G484" s="34">
        <f t="shared" si="60"/>
        <v>20</v>
      </c>
      <c r="H484" s="34">
        <f t="shared" si="60"/>
        <v>20</v>
      </c>
      <c r="I484" s="64"/>
      <c r="J484" s="65"/>
      <c r="K484" s="65"/>
      <c r="L484" s="65"/>
      <c r="M484" s="66"/>
      <c r="N484" s="66"/>
      <c r="O484" s="66"/>
    </row>
    <row r="485" spans="1:15" ht="31.5">
      <c r="A485" s="16" t="s">
        <v>165</v>
      </c>
      <c r="B485" s="17" t="s">
        <v>398</v>
      </c>
      <c r="C485" s="17" t="s">
        <v>91</v>
      </c>
      <c r="D485" s="17" t="s">
        <v>106</v>
      </c>
      <c r="E485" s="17" t="s">
        <v>58</v>
      </c>
      <c r="F485" s="34">
        <v>2.5</v>
      </c>
      <c r="G485" s="34">
        <v>20</v>
      </c>
      <c r="H485" s="34">
        <v>20</v>
      </c>
      <c r="I485" s="64"/>
      <c r="J485" s="65"/>
      <c r="K485" s="65"/>
      <c r="L485" s="65"/>
      <c r="M485" s="66"/>
      <c r="N485" s="66"/>
      <c r="O485" s="66"/>
    </row>
    <row r="486" spans="1:15" ht="47.25">
      <c r="A486" s="79" t="s">
        <v>774</v>
      </c>
      <c r="B486" s="9" t="s">
        <v>280</v>
      </c>
      <c r="C486" s="9"/>
      <c r="D486" s="9"/>
      <c r="E486" s="9"/>
      <c r="F486" s="48">
        <f>SUM(F487+F493+F497)</f>
        <v>147527.4</v>
      </c>
      <c r="G486" s="48">
        <v>46503.7</v>
      </c>
      <c r="H486" s="48">
        <v>46503.7</v>
      </c>
      <c r="I486" s="67"/>
      <c r="J486" s="68"/>
      <c r="K486" s="68"/>
      <c r="L486" s="68"/>
      <c r="M486" s="69"/>
      <c r="N486" s="69"/>
      <c r="O486" s="69"/>
    </row>
    <row r="487" spans="1:15" ht="31.5">
      <c r="A487" s="16" t="s">
        <v>55</v>
      </c>
      <c r="B487" s="17" t="s">
        <v>281</v>
      </c>
      <c r="C487" s="17"/>
      <c r="D487" s="17"/>
      <c r="E487" s="17"/>
      <c r="F487" s="34">
        <f t="shared" ref="F487:H487" si="61">SUM(F488)</f>
        <v>22635.9</v>
      </c>
      <c r="G487" s="34">
        <f t="shared" si="61"/>
        <v>21370.5</v>
      </c>
      <c r="H487" s="34">
        <f t="shared" si="61"/>
        <v>21370.5</v>
      </c>
      <c r="I487" s="67"/>
      <c r="J487" s="68"/>
      <c r="K487" s="68"/>
      <c r="L487" s="68"/>
      <c r="M487" s="69"/>
      <c r="N487" s="69"/>
      <c r="O487" s="69"/>
    </row>
    <row r="488" spans="1:15" ht="15.75">
      <c r="A488" s="16" t="s">
        <v>47</v>
      </c>
      <c r="B488" s="17" t="s">
        <v>282</v>
      </c>
      <c r="C488" s="17"/>
      <c r="D488" s="17"/>
      <c r="E488" s="17"/>
      <c r="F488" s="34">
        <f t="shared" ref="F488:H488" si="62">SUM(F489)</f>
        <v>22635.9</v>
      </c>
      <c r="G488" s="34">
        <f t="shared" si="62"/>
        <v>21370.5</v>
      </c>
      <c r="H488" s="34">
        <f t="shared" si="62"/>
        <v>21370.5</v>
      </c>
      <c r="I488" s="67"/>
      <c r="J488" s="68"/>
      <c r="K488" s="68"/>
      <c r="L488" s="68"/>
      <c r="M488" s="69"/>
      <c r="N488" s="69"/>
      <c r="O488" s="69"/>
    </row>
    <row r="489" spans="1:15" ht="31.5">
      <c r="A489" s="16" t="s">
        <v>217</v>
      </c>
      <c r="B489" s="17" t="s">
        <v>283</v>
      </c>
      <c r="C489" s="17"/>
      <c r="D489" s="17"/>
      <c r="E489" s="17"/>
      <c r="F489" s="34">
        <f>SUM(F490:F492)</f>
        <v>22635.9</v>
      </c>
      <c r="G489" s="34">
        <v>21370.5</v>
      </c>
      <c r="H489" s="34">
        <v>21370.5</v>
      </c>
      <c r="I489" s="64"/>
      <c r="J489" s="65"/>
      <c r="K489" s="65"/>
      <c r="L489" s="65"/>
      <c r="M489" s="66"/>
      <c r="N489" s="66"/>
      <c r="O489" s="66"/>
    </row>
    <row r="490" spans="1:15" ht="78.75">
      <c r="A490" s="16" t="s">
        <v>36</v>
      </c>
      <c r="B490" s="17" t="s">
        <v>283</v>
      </c>
      <c r="C490" s="17" t="s">
        <v>40</v>
      </c>
      <c r="D490" s="17" t="s">
        <v>106</v>
      </c>
      <c r="E490" s="17" t="s">
        <v>112</v>
      </c>
      <c r="F490" s="34">
        <v>20287.400000000001</v>
      </c>
      <c r="G490" s="34">
        <v>19022.5</v>
      </c>
      <c r="H490" s="34">
        <v>19022.5</v>
      </c>
      <c r="I490" s="67"/>
      <c r="J490" s="68"/>
      <c r="K490" s="68"/>
      <c r="L490" s="68"/>
      <c r="M490" s="69"/>
      <c r="N490" s="69"/>
      <c r="O490" s="69"/>
    </row>
    <row r="491" spans="1:15" ht="31.5">
      <c r="A491" s="16" t="s">
        <v>165</v>
      </c>
      <c r="B491" s="17" t="s">
        <v>283</v>
      </c>
      <c r="C491" s="17" t="s">
        <v>91</v>
      </c>
      <c r="D491" s="17" t="s">
        <v>106</v>
      </c>
      <c r="E491" s="17" t="s">
        <v>112</v>
      </c>
      <c r="F491" s="34">
        <v>2340.1</v>
      </c>
      <c r="G491" s="34">
        <v>2340</v>
      </c>
      <c r="H491" s="34">
        <v>2340</v>
      </c>
      <c r="I491" s="67"/>
      <c r="J491" s="68"/>
      <c r="K491" s="68"/>
      <c r="L491" s="68"/>
      <c r="M491" s="69"/>
      <c r="N491" s="69"/>
      <c r="O491" s="69"/>
    </row>
    <row r="492" spans="1:15" ht="15.75">
      <c r="A492" s="16" t="s">
        <v>160</v>
      </c>
      <c r="B492" s="17" t="s">
        <v>283</v>
      </c>
      <c r="C492" s="17" t="s">
        <v>161</v>
      </c>
      <c r="D492" s="17" t="s">
        <v>106</v>
      </c>
      <c r="E492" s="17" t="s">
        <v>112</v>
      </c>
      <c r="F492" s="34">
        <v>8.4</v>
      </c>
      <c r="G492" s="34">
        <v>8</v>
      </c>
      <c r="H492" s="34">
        <v>8</v>
      </c>
      <c r="I492" s="64"/>
      <c r="J492" s="65"/>
      <c r="K492" s="65"/>
      <c r="L492" s="65"/>
      <c r="M492" s="66"/>
      <c r="N492" s="66"/>
      <c r="O492" s="66"/>
    </row>
    <row r="493" spans="1:15" ht="63">
      <c r="A493" s="16" t="s">
        <v>775</v>
      </c>
      <c r="B493" s="17" t="s">
        <v>284</v>
      </c>
      <c r="C493" s="17"/>
      <c r="D493" s="17"/>
      <c r="E493" s="17"/>
      <c r="F493" s="34">
        <v>300</v>
      </c>
      <c r="G493" s="34">
        <v>300</v>
      </c>
      <c r="H493" s="34">
        <v>300</v>
      </c>
      <c r="I493" s="67"/>
      <c r="J493" s="68"/>
      <c r="K493" s="68"/>
      <c r="L493" s="68"/>
      <c r="M493" s="69"/>
      <c r="N493" s="69"/>
      <c r="O493" s="69"/>
    </row>
    <row r="494" spans="1:15" ht="15.75">
      <c r="A494" s="16" t="s">
        <v>47</v>
      </c>
      <c r="B494" s="17" t="s">
        <v>285</v>
      </c>
      <c r="C494" s="17"/>
      <c r="D494" s="17"/>
      <c r="E494" s="17"/>
      <c r="F494" s="34">
        <v>300</v>
      </c>
      <c r="G494" s="34">
        <v>300</v>
      </c>
      <c r="H494" s="34">
        <v>300</v>
      </c>
      <c r="I494" s="67"/>
      <c r="J494" s="68"/>
      <c r="K494" s="68"/>
      <c r="L494" s="68"/>
      <c r="M494" s="69"/>
      <c r="N494" s="69"/>
      <c r="O494" s="69"/>
    </row>
    <row r="495" spans="1:15" ht="31.5">
      <c r="A495" s="16" t="s">
        <v>217</v>
      </c>
      <c r="B495" s="17" t="s">
        <v>286</v>
      </c>
      <c r="C495" s="17"/>
      <c r="D495" s="17"/>
      <c r="E495" s="17"/>
      <c r="F495" s="34">
        <v>300</v>
      </c>
      <c r="G495" s="34">
        <v>300</v>
      </c>
      <c r="H495" s="34">
        <v>300</v>
      </c>
      <c r="I495" s="64"/>
      <c r="J495" s="65"/>
      <c r="K495" s="65"/>
      <c r="L495" s="65"/>
      <c r="M495" s="66"/>
      <c r="N495" s="66"/>
      <c r="O495" s="66"/>
    </row>
    <row r="496" spans="1:15" ht="31.5">
      <c r="A496" s="16" t="s">
        <v>165</v>
      </c>
      <c r="B496" s="17" t="s">
        <v>286</v>
      </c>
      <c r="C496" s="17" t="s">
        <v>91</v>
      </c>
      <c r="D496" s="17" t="s">
        <v>106</v>
      </c>
      <c r="E496" s="17" t="s">
        <v>112</v>
      </c>
      <c r="F496" s="34">
        <v>300</v>
      </c>
      <c r="G496" s="34">
        <v>300</v>
      </c>
      <c r="H496" s="34">
        <v>300</v>
      </c>
      <c r="I496" s="64"/>
      <c r="J496" s="65"/>
      <c r="K496" s="65"/>
      <c r="L496" s="65"/>
      <c r="M496" s="66"/>
      <c r="N496" s="66"/>
      <c r="O496" s="66"/>
    </row>
    <row r="497" spans="1:15" ht="31.5">
      <c r="A497" s="16" t="s">
        <v>27</v>
      </c>
      <c r="B497" s="17" t="s">
        <v>309</v>
      </c>
      <c r="C497" s="17"/>
      <c r="D497" s="17"/>
      <c r="E497" s="17"/>
      <c r="F497" s="34">
        <f>SUM(F498+F501)</f>
        <v>124591.5</v>
      </c>
      <c r="G497" s="34">
        <f t="shared" ref="G497:H497" si="63">SUM(G498+G501)</f>
        <v>24833.200000000001</v>
      </c>
      <c r="H497" s="34">
        <f t="shared" si="63"/>
        <v>24833.200000000001</v>
      </c>
      <c r="I497" s="64"/>
      <c r="J497" s="65"/>
      <c r="K497" s="65"/>
      <c r="L497" s="65"/>
      <c r="M497" s="66"/>
      <c r="N497" s="66"/>
      <c r="O497" s="66"/>
    </row>
    <row r="498" spans="1:15" ht="78.75">
      <c r="A498" s="16" t="s">
        <v>192</v>
      </c>
      <c r="B498" s="17" t="s">
        <v>311</v>
      </c>
      <c r="C498" s="17"/>
      <c r="D498" s="17"/>
      <c r="E498" s="17"/>
      <c r="F498" s="34">
        <f>SUM(F499)</f>
        <v>93550</v>
      </c>
      <c r="G498" s="34"/>
      <c r="H498" s="34"/>
      <c r="I498" s="64"/>
      <c r="J498" s="65"/>
      <c r="K498" s="65"/>
      <c r="L498" s="65"/>
      <c r="M498" s="66"/>
      <c r="N498" s="66"/>
      <c r="O498" s="66"/>
    </row>
    <row r="499" spans="1:15" ht="94.5">
      <c r="A499" s="16" t="s">
        <v>168</v>
      </c>
      <c r="B499" s="17" t="s">
        <v>312</v>
      </c>
      <c r="C499" s="17"/>
      <c r="D499" s="17"/>
      <c r="E499" s="17"/>
      <c r="F499" s="34">
        <f>SUM(F500)</f>
        <v>93550</v>
      </c>
      <c r="G499" s="34"/>
      <c r="H499" s="34"/>
      <c r="I499" s="67"/>
      <c r="J499" s="68"/>
      <c r="K499" s="68"/>
      <c r="L499" s="68"/>
      <c r="M499" s="69"/>
      <c r="N499" s="69"/>
      <c r="O499" s="69"/>
    </row>
    <row r="500" spans="1:15" ht="15.75">
      <c r="A500" s="16" t="s">
        <v>90</v>
      </c>
      <c r="B500" s="17" t="s">
        <v>312</v>
      </c>
      <c r="C500" s="17" t="s">
        <v>136</v>
      </c>
      <c r="D500" s="17" t="s">
        <v>33</v>
      </c>
      <c r="E500" s="17" t="s">
        <v>108</v>
      </c>
      <c r="F500" s="34">
        <v>93550</v>
      </c>
      <c r="G500" s="34"/>
      <c r="H500" s="34"/>
      <c r="I500" s="64"/>
      <c r="J500" s="65"/>
      <c r="K500" s="65"/>
      <c r="L500" s="65"/>
      <c r="M500" s="66"/>
      <c r="N500" s="66"/>
      <c r="O500" s="66"/>
    </row>
    <row r="501" spans="1:15" ht="15.75">
      <c r="A501" s="16" t="s">
        <v>128</v>
      </c>
      <c r="B501" s="17" t="s">
        <v>310</v>
      </c>
      <c r="C501" s="17"/>
      <c r="D501" s="17"/>
      <c r="E501" s="17"/>
      <c r="F501" s="34">
        <v>31041.5</v>
      </c>
      <c r="G501" s="34">
        <v>24833.200000000001</v>
      </c>
      <c r="H501" s="34">
        <v>24833.200000000001</v>
      </c>
      <c r="I501" s="64"/>
      <c r="J501" s="65"/>
      <c r="K501" s="65"/>
      <c r="L501" s="65"/>
      <c r="M501" s="66"/>
      <c r="N501" s="66"/>
      <c r="O501" s="66"/>
    </row>
    <row r="502" spans="1:15" ht="78.75">
      <c r="A502" s="16" t="s">
        <v>776</v>
      </c>
      <c r="B502" s="17" t="s">
        <v>487</v>
      </c>
      <c r="C502" s="17"/>
      <c r="D502" s="17"/>
      <c r="E502" s="17"/>
      <c r="F502" s="34">
        <v>31041.5</v>
      </c>
      <c r="G502" s="34">
        <v>24833.200000000001</v>
      </c>
      <c r="H502" s="34">
        <v>24833.200000000001</v>
      </c>
      <c r="I502" s="64"/>
      <c r="J502" s="65"/>
      <c r="K502" s="65"/>
      <c r="L502" s="65"/>
      <c r="M502" s="66"/>
      <c r="N502" s="66"/>
      <c r="O502" s="66"/>
    </row>
    <row r="503" spans="1:15" ht="15.75">
      <c r="A503" s="16" t="s">
        <v>90</v>
      </c>
      <c r="B503" s="17" t="s">
        <v>487</v>
      </c>
      <c r="C503" s="17" t="s">
        <v>136</v>
      </c>
      <c r="D503" s="17" t="s">
        <v>33</v>
      </c>
      <c r="E503" s="17" t="s">
        <v>106</v>
      </c>
      <c r="F503" s="34">
        <v>31041.5</v>
      </c>
      <c r="G503" s="34">
        <v>24833.200000000001</v>
      </c>
      <c r="H503" s="34">
        <v>24833.200000000001</v>
      </c>
      <c r="I503" s="64"/>
      <c r="J503" s="65"/>
      <c r="K503" s="65"/>
      <c r="L503" s="65"/>
      <c r="M503" s="66"/>
      <c r="N503" s="66"/>
      <c r="O503" s="66"/>
    </row>
    <row r="504" spans="1:15" ht="47.25">
      <c r="A504" s="79" t="s">
        <v>777</v>
      </c>
      <c r="B504" s="9" t="s">
        <v>414</v>
      </c>
      <c r="C504" s="9"/>
      <c r="D504" s="9"/>
      <c r="E504" s="9"/>
      <c r="F504" s="48">
        <v>623.29999999999995</v>
      </c>
      <c r="G504" s="48">
        <v>623.29999999999995</v>
      </c>
      <c r="H504" s="48">
        <v>623.29999999999995</v>
      </c>
      <c r="I504" s="64"/>
      <c r="J504" s="65"/>
      <c r="K504" s="65"/>
      <c r="L504" s="65"/>
      <c r="M504" s="66"/>
      <c r="N504" s="66"/>
      <c r="O504" s="66"/>
    </row>
    <row r="505" spans="1:15" ht="15.75">
      <c r="A505" s="16" t="s">
        <v>47</v>
      </c>
      <c r="B505" s="17" t="s">
        <v>415</v>
      </c>
      <c r="C505" s="17"/>
      <c r="D505" s="17"/>
      <c r="E505" s="17"/>
      <c r="F505" s="34">
        <f>SUM(F506)</f>
        <v>603.29999999999995</v>
      </c>
      <c r="G505" s="34">
        <v>603.29999999999995</v>
      </c>
      <c r="H505" s="34">
        <v>603.29999999999995</v>
      </c>
      <c r="I505" s="64"/>
      <c r="J505" s="65"/>
      <c r="K505" s="65"/>
      <c r="L505" s="65"/>
      <c r="M505" s="66"/>
      <c r="N505" s="66"/>
      <c r="O505" s="66"/>
    </row>
    <row r="506" spans="1:15" ht="31.5">
      <c r="A506" s="16" t="s">
        <v>228</v>
      </c>
      <c r="B506" s="17" t="s">
        <v>416</v>
      </c>
      <c r="C506" s="17"/>
      <c r="D506" s="17"/>
      <c r="E506" s="17"/>
      <c r="F506" s="34">
        <f>SUM(F507:F508)</f>
        <v>603.29999999999995</v>
      </c>
      <c r="G506" s="34">
        <v>603.29999999999995</v>
      </c>
      <c r="H506" s="34">
        <v>603.29999999999995</v>
      </c>
      <c r="I506" s="64"/>
      <c r="J506" s="65"/>
      <c r="K506" s="65"/>
      <c r="L506" s="65"/>
      <c r="M506" s="66"/>
      <c r="N506" s="66"/>
      <c r="O506" s="66"/>
    </row>
    <row r="507" spans="1:15" ht="78.75">
      <c r="A507" s="16" t="s">
        <v>36</v>
      </c>
      <c r="B507" s="17" t="s">
        <v>416</v>
      </c>
      <c r="C507" s="17" t="s">
        <v>40</v>
      </c>
      <c r="D507" s="17" t="s">
        <v>110</v>
      </c>
      <c r="E507" s="17" t="s">
        <v>106</v>
      </c>
      <c r="F507" s="34">
        <v>574.4</v>
      </c>
      <c r="G507" s="34">
        <v>603.29999999999995</v>
      </c>
      <c r="H507" s="34">
        <v>603.29999999999995</v>
      </c>
      <c r="I507" s="64"/>
      <c r="J507" s="65"/>
      <c r="K507" s="65"/>
      <c r="L507" s="65"/>
      <c r="M507" s="66"/>
      <c r="N507" s="66"/>
      <c r="O507" s="66"/>
    </row>
    <row r="508" spans="1:15" ht="31.5">
      <c r="A508" s="16" t="s">
        <v>165</v>
      </c>
      <c r="B508" s="17" t="s">
        <v>416</v>
      </c>
      <c r="C508" s="17" t="s">
        <v>91</v>
      </c>
      <c r="D508" s="17" t="s">
        <v>110</v>
      </c>
      <c r="E508" s="17" t="s">
        <v>106</v>
      </c>
      <c r="F508" s="34">
        <v>28.9</v>
      </c>
      <c r="G508" s="34"/>
      <c r="H508" s="34"/>
      <c r="I508" s="64"/>
      <c r="J508" s="65"/>
      <c r="K508" s="65"/>
      <c r="L508" s="65"/>
      <c r="M508" s="66"/>
      <c r="N508" s="66"/>
      <c r="O508" s="66"/>
    </row>
    <row r="509" spans="1:15" ht="31.5">
      <c r="A509" s="16" t="s">
        <v>127</v>
      </c>
      <c r="B509" s="17" t="s">
        <v>417</v>
      </c>
      <c r="C509" s="17"/>
      <c r="D509" s="17"/>
      <c r="E509" s="17"/>
      <c r="F509" s="34">
        <f>SUM(F510)</f>
        <v>20</v>
      </c>
      <c r="G509" s="34">
        <v>20</v>
      </c>
      <c r="H509" s="34">
        <v>20</v>
      </c>
      <c r="I509" s="67"/>
      <c r="J509" s="68"/>
      <c r="K509" s="68"/>
      <c r="L509" s="68"/>
      <c r="M509" s="69"/>
      <c r="N509" s="69"/>
      <c r="O509" s="69"/>
    </row>
    <row r="510" spans="1:15" ht="47.25">
      <c r="A510" s="16" t="s">
        <v>778</v>
      </c>
      <c r="B510" s="17" t="s">
        <v>418</v>
      </c>
      <c r="C510" s="17"/>
      <c r="D510" s="17"/>
      <c r="E510" s="17"/>
      <c r="F510" s="34">
        <f>SUM(F511)</f>
        <v>20</v>
      </c>
      <c r="G510" s="34">
        <v>20</v>
      </c>
      <c r="H510" s="34">
        <v>20</v>
      </c>
      <c r="I510" s="67"/>
      <c r="J510" s="68"/>
      <c r="K510" s="68"/>
      <c r="L510" s="68"/>
      <c r="M510" s="69"/>
      <c r="N510" s="69"/>
      <c r="O510" s="69"/>
    </row>
    <row r="511" spans="1:15" ht="31.5">
      <c r="A511" s="16" t="s">
        <v>165</v>
      </c>
      <c r="B511" s="17" t="s">
        <v>418</v>
      </c>
      <c r="C511" s="17" t="s">
        <v>91</v>
      </c>
      <c r="D511" s="17" t="s">
        <v>110</v>
      </c>
      <c r="E511" s="17" t="s">
        <v>106</v>
      </c>
      <c r="F511" s="34">
        <v>20</v>
      </c>
      <c r="G511" s="34">
        <v>20</v>
      </c>
      <c r="H511" s="34">
        <v>20</v>
      </c>
      <c r="I511" s="64"/>
      <c r="J511" s="65"/>
      <c r="K511" s="65"/>
      <c r="L511" s="65"/>
      <c r="M511" s="66"/>
      <c r="N511" s="66"/>
      <c r="O511" s="66"/>
    </row>
    <row r="512" spans="1:15" ht="63">
      <c r="A512" s="79" t="s">
        <v>779</v>
      </c>
      <c r="B512" s="9" t="s">
        <v>399</v>
      </c>
      <c r="C512" s="17"/>
      <c r="D512" s="17"/>
      <c r="E512" s="9"/>
      <c r="F512" s="48">
        <f>F513+F516</f>
        <v>130</v>
      </c>
      <c r="G512" s="48">
        <f t="shared" ref="G512:H512" si="64">G513+G516</f>
        <v>130</v>
      </c>
      <c r="H512" s="48">
        <f t="shared" si="64"/>
        <v>130</v>
      </c>
      <c r="I512" s="67"/>
      <c r="J512" s="68"/>
      <c r="K512" s="68"/>
      <c r="L512" s="68"/>
      <c r="M512" s="69"/>
      <c r="N512" s="69"/>
      <c r="O512" s="69"/>
    </row>
    <row r="513" spans="1:15" ht="15.75">
      <c r="A513" s="16" t="s">
        <v>18</v>
      </c>
      <c r="B513" s="17" t="s">
        <v>957</v>
      </c>
      <c r="C513" s="17"/>
      <c r="D513" s="17"/>
      <c r="E513" s="91"/>
      <c r="F513" s="34">
        <f t="shared" ref="F513" si="65">SUM(F514)</f>
        <v>90</v>
      </c>
      <c r="G513" s="34"/>
      <c r="H513" s="34"/>
      <c r="I513" s="67"/>
      <c r="J513" s="68"/>
      <c r="K513" s="68"/>
      <c r="L513" s="68"/>
      <c r="M513" s="69"/>
      <c r="N513" s="69"/>
      <c r="O513" s="69"/>
    </row>
    <row r="514" spans="1:15" ht="31.5">
      <c r="A514" s="16" t="s">
        <v>627</v>
      </c>
      <c r="B514" s="17" t="s">
        <v>958</v>
      </c>
      <c r="C514" s="17"/>
      <c r="D514" s="17"/>
      <c r="E514" s="91"/>
      <c r="F514" s="34">
        <f t="shared" ref="F514" si="66">SUM(F515)</f>
        <v>90</v>
      </c>
      <c r="G514" s="34"/>
      <c r="H514" s="34"/>
      <c r="I514" s="67"/>
      <c r="J514" s="68"/>
      <c r="K514" s="68"/>
      <c r="L514" s="68"/>
      <c r="M514" s="69"/>
      <c r="N514" s="69"/>
      <c r="O514" s="69"/>
    </row>
    <row r="515" spans="1:15" ht="15.75">
      <c r="A515" s="16" t="s">
        <v>90</v>
      </c>
      <c r="B515" s="17" t="s">
        <v>958</v>
      </c>
      <c r="C515" s="17" t="s">
        <v>136</v>
      </c>
      <c r="D515" s="17" t="s">
        <v>106</v>
      </c>
      <c r="E515" s="17" t="s">
        <v>58</v>
      </c>
      <c r="F515" s="34">
        <v>90</v>
      </c>
      <c r="G515" s="34"/>
      <c r="H515" s="34"/>
      <c r="I515" s="67"/>
      <c r="J515" s="68"/>
      <c r="K515" s="68"/>
      <c r="L515" s="68"/>
      <c r="M515" s="69"/>
      <c r="N515" s="69"/>
      <c r="O515" s="69"/>
    </row>
    <row r="516" spans="1:15" ht="31.5">
      <c r="A516" s="16" t="s">
        <v>127</v>
      </c>
      <c r="B516" s="17" t="s">
        <v>400</v>
      </c>
      <c r="C516" s="17"/>
      <c r="D516" s="17"/>
      <c r="E516" s="17"/>
      <c r="F516" s="34">
        <f>F517+F519</f>
        <v>40</v>
      </c>
      <c r="G516" s="34">
        <f t="shared" ref="G516:H516" si="67">G517+G519</f>
        <v>130</v>
      </c>
      <c r="H516" s="34">
        <f t="shared" si="67"/>
        <v>130</v>
      </c>
      <c r="I516" s="64"/>
      <c r="J516" s="65"/>
      <c r="K516" s="65"/>
      <c r="L516" s="65"/>
      <c r="M516" s="66"/>
      <c r="N516" s="66"/>
      <c r="O516" s="66"/>
    </row>
    <row r="517" spans="1:15" ht="15.75">
      <c r="A517" s="16" t="s">
        <v>780</v>
      </c>
      <c r="B517" s="17" t="s">
        <v>229</v>
      </c>
      <c r="C517" s="17"/>
      <c r="D517" s="17"/>
      <c r="E517" s="17"/>
      <c r="F517" s="34">
        <f t="shared" ref="F517" si="68">SUM(F518)</f>
        <v>40</v>
      </c>
      <c r="G517" s="34">
        <f t="shared" ref="G517" si="69">SUM(G518)</f>
        <v>40</v>
      </c>
      <c r="H517" s="34">
        <f t="shared" ref="H517" si="70">SUM(H518)</f>
        <v>40</v>
      </c>
      <c r="I517" s="64"/>
      <c r="J517" s="65"/>
      <c r="K517" s="65"/>
      <c r="L517" s="65"/>
      <c r="M517" s="66"/>
      <c r="N517" s="66"/>
      <c r="O517" s="66"/>
    </row>
    <row r="518" spans="1:15" ht="31.5">
      <c r="A518" s="16" t="s">
        <v>165</v>
      </c>
      <c r="B518" s="17" t="s">
        <v>229</v>
      </c>
      <c r="C518" s="17" t="s">
        <v>91</v>
      </c>
      <c r="D518" s="17" t="s">
        <v>106</v>
      </c>
      <c r="E518" s="17" t="s">
        <v>58</v>
      </c>
      <c r="F518" s="34">
        <v>40</v>
      </c>
      <c r="G518" s="34">
        <v>40</v>
      </c>
      <c r="H518" s="34">
        <v>40</v>
      </c>
      <c r="I518" s="64"/>
      <c r="J518" s="65"/>
      <c r="K518" s="65"/>
      <c r="L518" s="65"/>
      <c r="M518" s="66"/>
      <c r="N518" s="66"/>
      <c r="O518" s="66"/>
    </row>
    <row r="519" spans="1:15" ht="31.5">
      <c r="A519" s="16" t="s">
        <v>627</v>
      </c>
      <c r="B519" s="17" t="s">
        <v>625</v>
      </c>
      <c r="C519" s="17"/>
      <c r="D519" s="17"/>
      <c r="E519" s="17"/>
      <c r="F519" s="34"/>
      <c r="G519" s="34">
        <f t="shared" ref="G519" si="71">SUM(G520)</f>
        <v>90</v>
      </c>
      <c r="H519" s="34">
        <f t="shared" ref="H519" si="72">SUM(H520)</f>
        <v>90</v>
      </c>
      <c r="I519" s="67"/>
      <c r="J519" s="68"/>
      <c r="K519" s="68"/>
      <c r="L519" s="68"/>
      <c r="M519" s="69"/>
      <c r="N519" s="69"/>
      <c r="O519" s="69"/>
    </row>
    <row r="520" spans="1:15" ht="31.5">
      <c r="A520" s="16" t="s">
        <v>165</v>
      </c>
      <c r="B520" s="17" t="s">
        <v>625</v>
      </c>
      <c r="C520" s="17" t="s">
        <v>91</v>
      </c>
      <c r="D520" s="17" t="s">
        <v>106</v>
      </c>
      <c r="E520" s="17" t="s">
        <v>58</v>
      </c>
      <c r="F520" s="34"/>
      <c r="G520" s="34">
        <v>90</v>
      </c>
      <c r="H520" s="34">
        <v>90</v>
      </c>
    </row>
    <row r="521" spans="1:15" ht="78.75">
      <c r="A521" s="79" t="s">
        <v>781</v>
      </c>
      <c r="B521" s="9" t="s">
        <v>401</v>
      </c>
      <c r="C521" s="17"/>
      <c r="D521" s="9"/>
      <c r="E521" s="9"/>
      <c r="F521" s="48">
        <f t="shared" ref="F521:H521" si="73">F522+F525</f>
        <v>210</v>
      </c>
      <c r="G521" s="48">
        <f t="shared" si="73"/>
        <v>210</v>
      </c>
      <c r="H521" s="48">
        <f t="shared" si="73"/>
        <v>210</v>
      </c>
      <c r="I521" s="64"/>
      <c r="J521" s="65"/>
      <c r="K521" s="65"/>
      <c r="L521" s="65"/>
      <c r="M521" s="66"/>
      <c r="N521" s="66"/>
      <c r="O521" s="66"/>
    </row>
    <row r="522" spans="1:15" ht="15.75">
      <c r="A522" s="16" t="s">
        <v>18</v>
      </c>
      <c r="B522" s="17" t="s">
        <v>959</v>
      </c>
      <c r="C522" s="17"/>
      <c r="D522" s="9"/>
      <c r="E522" s="9"/>
      <c r="F522" s="34">
        <f t="shared" ref="F522" si="74">SUM(F523)</f>
        <v>59.6</v>
      </c>
      <c r="G522" s="34"/>
      <c r="H522" s="34"/>
      <c r="I522" s="64"/>
      <c r="J522" s="65"/>
      <c r="K522" s="65"/>
      <c r="L522" s="65"/>
      <c r="M522" s="66"/>
      <c r="N522" s="66"/>
      <c r="O522" s="66"/>
    </row>
    <row r="523" spans="1:15" ht="47.25">
      <c r="A523" s="16" t="s">
        <v>782</v>
      </c>
      <c r="B523" s="17" t="s">
        <v>960</v>
      </c>
      <c r="C523" s="17"/>
      <c r="D523" s="9"/>
      <c r="E523" s="9"/>
      <c r="F523" s="34">
        <f t="shared" ref="F523" si="75">SUM(F524)</f>
        <v>59.6</v>
      </c>
      <c r="G523" s="34"/>
      <c r="H523" s="34"/>
      <c r="I523" s="64"/>
      <c r="J523" s="65"/>
      <c r="K523" s="65"/>
      <c r="L523" s="65"/>
      <c r="M523" s="66"/>
      <c r="N523" s="66"/>
      <c r="O523" s="66"/>
    </row>
    <row r="524" spans="1:15" ht="15.75">
      <c r="A524" s="16" t="s">
        <v>90</v>
      </c>
      <c r="B524" s="17" t="s">
        <v>960</v>
      </c>
      <c r="C524" s="17" t="s">
        <v>136</v>
      </c>
      <c r="D524" s="17" t="s">
        <v>106</v>
      </c>
      <c r="E524" s="17" t="s">
        <v>58</v>
      </c>
      <c r="F524" s="34">
        <v>59.6</v>
      </c>
      <c r="G524" s="34"/>
      <c r="H524" s="34"/>
      <c r="I524" s="64"/>
      <c r="J524" s="65"/>
      <c r="K524" s="65"/>
      <c r="L524" s="65"/>
      <c r="M524" s="66"/>
      <c r="N524" s="66"/>
      <c r="O524" s="66"/>
    </row>
    <row r="525" spans="1:15" ht="31.5">
      <c r="A525" s="16" t="s">
        <v>127</v>
      </c>
      <c r="B525" s="17" t="s">
        <v>402</v>
      </c>
      <c r="C525" s="17"/>
      <c r="D525" s="17"/>
      <c r="E525" s="17"/>
      <c r="F525" s="34">
        <f t="shared" ref="F525:H525" si="76">F526+F528</f>
        <v>150.4</v>
      </c>
      <c r="G525" s="34">
        <f t="shared" si="76"/>
        <v>210</v>
      </c>
      <c r="H525" s="34">
        <f t="shared" si="76"/>
        <v>210</v>
      </c>
      <c r="I525" s="64"/>
      <c r="J525" s="65"/>
      <c r="K525" s="65"/>
      <c r="L525" s="65"/>
      <c r="M525" s="66"/>
      <c r="N525" s="66"/>
      <c r="O525" s="66"/>
    </row>
    <row r="526" spans="1:15" ht="47.25">
      <c r="A526" s="16" t="s">
        <v>782</v>
      </c>
      <c r="B526" s="17" t="s">
        <v>230</v>
      </c>
      <c r="C526" s="17"/>
      <c r="D526" s="17"/>
      <c r="E526" s="17"/>
      <c r="F526" s="34"/>
      <c r="G526" s="34">
        <f t="shared" ref="G526" si="77">SUM(G527)</f>
        <v>110</v>
      </c>
      <c r="H526" s="34">
        <f t="shared" ref="H526" si="78">SUM(H527)</f>
        <v>110</v>
      </c>
      <c r="I526" s="64"/>
      <c r="J526" s="65"/>
      <c r="K526" s="65"/>
      <c r="L526" s="65"/>
      <c r="M526" s="66"/>
      <c r="N526" s="66"/>
      <c r="O526" s="66"/>
    </row>
    <row r="527" spans="1:15" ht="31.5">
      <c r="A527" s="16" t="s">
        <v>165</v>
      </c>
      <c r="B527" s="17" t="s">
        <v>230</v>
      </c>
      <c r="C527" s="17" t="s">
        <v>91</v>
      </c>
      <c r="D527" s="17" t="s">
        <v>106</v>
      </c>
      <c r="E527" s="17" t="s">
        <v>58</v>
      </c>
      <c r="F527" s="34"/>
      <c r="G527" s="34">
        <v>110</v>
      </c>
      <c r="H527" s="34">
        <v>110</v>
      </c>
      <c r="I527" s="64"/>
      <c r="J527" s="65"/>
      <c r="K527" s="65"/>
      <c r="L527" s="65"/>
      <c r="M527" s="66"/>
      <c r="N527" s="66"/>
      <c r="O527" s="66"/>
    </row>
    <row r="528" spans="1:15" ht="31.5">
      <c r="A528" s="16" t="s">
        <v>500</v>
      </c>
      <c r="B528" s="17" t="s">
        <v>501</v>
      </c>
      <c r="C528" s="17"/>
      <c r="D528" s="17"/>
      <c r="E528" s="17"/>
      <c r="F528" s="34">
        <f>SUM(F529:F530)</f>
        <v>150.4</v>
      </c>
      <c r="G528" s="34">
        <f t="shared" ref="G528" si="79">SUM(G529)</f>
        <v>100</v>
      </c>
      <c r="H528" s="34">
        <f t="shared" ref="H528" si="80">SUM(H529)</f>
        <v>100</v>
      </c>
      <c r="I528" s="64"/>
      <c r="J528" s="65"/>
      <c r="K528" s="65"/>
      <c r="L528" s="65"/>
      <c r="M528" s="66"/>
      <c r="N528" s="66"/>
      <c r="O528" s="66"/>
    </row>
    <row r="529" spans="1:15" ht="31.5">
      <c r="A529" s="16" t="s">
        <v>165</v>
      </c>
      <c r="B529" s="17" t="s">
        <v>501</v>
      </c>
      <c r="C529" s="17" t="s">
        <v>91</v>
      </c>
      <c r="D529" s="17" t="s">
        <v>106</v>
      </c>
      <c r="E529" s="17" t="s">
        <v>58</v>
      </c>
      <c r="F529" s="34">
        <v>102.2</v>
      </c>
      <c r="G529" s="34">
        <v>100</v>
      </c>
      <c r="H529" s="34">
        <v>100</v>
      </c>
      <c r="I529" s="67"/>
      <c r="J529" s="68"/>
      <c r="K529" s="68"/>
      <c r="L529" s="68"/>
      <c r="M529" s="69"/>
      <c r="N529" s="69"/>
      <c r="O529" s="69"/>
    </row>
    <row r="530" spans="1:15" ht="31.5">
      <c r="A530" s="16" t="s">
        <v>37</v>
      </c>
      <c r="B530" s="17" t="s">
        <v>501</v>
      </c>
      <c r="C530" s="17" t="s">
        <v>38</v>
      </c>
      <c r="D530" s="17" t="s">
        <v>106</v>
      </c>
      <c r="E530" s="17" t="s">
        <v>58</v>
      </c>
      <c r="F530" s="34">
        <v>48.2</v>
      </c>
      <c r="G530" s="34"/>
      <c r="H530" s="34"/>
      <c r="I530" s="67"/>
      <c r="J530" s="68"/>
      <c r="K530" s="68"/>
      <c r="L530" s="68"/>
      <c r="M530" s="69"/>
      <c r="N530" s="69"/>
      <c r="O530" s="69"/>
    </row>
    <row r="531" spans="1:15" ht="63">
      <c r="A531" s="79" t="s">
        <v>431</v>
      </c>
      <c r="B531" s="9" t="s">
        <v>432</v>
      </c>
      <c r="C531" s="9"/>
      <c r="D531" s="9"/>
      <c r="E531" s="9"/>
      <c r="F531" s="48">
        <f>SUM(F532+F545+F572+F591+F595+F599)</f>
        <v>341328.5</v>
      </c>
      <c r="G531" s="48">
        <f>SUM(G532+G545+G572+G591+G595+G599)</f>
        <v>321787.09999999998</v>
      </c>
      <c r="H531" s="48">
        <f>SUM(H532+H545+H572+H591+H595+H599)</f>
        <v>11183.9</v>
      </c>
      <c r="I531" s="64"/>
      <c r="J531" s="65"/>
      <c r="K531" s="65"/>
      <c r="L531" s="65"/>
      <c r="M531" s="66"/>
      <c r="N531" s="66"/>
      <c r="O531" s="66"/>
    </row>
    <row r="532" spans="1:15" ht="15.75">
      <c r="A532" s="16" t="s">
        <v>433</v>
      </c>
      <c r="B532" s="17" t="s">
        <v>434</v>
      </c>
      <c r="C532" s="17"/>
      <c r="D532" s="17"/>
      <c r="E532" s="17"/>
      <c r="F532" s="34">
        <f>SUM(F533+F536+F540)</f>
        <v>83800.7</v>
      </c>
      <c r="G532" s="34">
        <f t="shared" ref="G532:H532" si="81">SUM(G533+G536+G540)</f>
        <v>81504.599999999991</v>
      </c>
      <c r="H532" s="34">
        <f t="shared" si="81"/>
        <v>1000</v>
      </c>
      <c r="I532" s="64"/>
      <c r="J532" s="65"/>
      <c r="K532" s="65"/>
      <c r="L532" s="65"/>
      <c r="M532" s="66"/>
      <c r="N532" s="66"/>
      <c r="O532" s="66"/>
    </row>
    <row r="533" spans="1:15" ht="15.75">
      <c r="A533" s="16" t="s">
        <v>18</v>
      </c>
      <c r="B533" s="17" t="s">
        <v>829</v>
      </c>
      <c r="C533" s="17"/>
      <c r="D533" s="17"/>
      <c r="E533" s="17"/>
      <c r="F533" s="34">
        <f t="shared" ref="F533" si="82">SUM(F534)</f>
        <v>1583.5</v>
      </c>
      <c r="G533" s="34"/>
      <c r="H533" s="34"/>
      <c r="I533" s="64"/>
      <c r="J533" s="65"/>
      <c r="K533" s="65"/>
      <c r="L533" s="65"/>
      <c r="M533" s="66"/>
      <c r="N533" s="66"/>
      <c r="O533" s="66"/>
    </row>
    <row r="534" spans="1:15" ht="47.25">
      <c r="A534" s="16" t="s">
        <v>783</v>
      </c>
      <c r="B534" s="17" t="s">
        <v>830</v>
      </c>
      <c r="C534" s="17"/>
      <c r="D534" s="17"/>
      <c r="E534" s="17"/>
      <c r="F534" s="34">
        <f t="shared" ref="F534" si="83">SUM(F535)</f>
        <v>1583.5</v>
      </c>
      <c r="G534" s="34"/>
      <c r="H534" s="34"/>
      <c r="I534" s="67"/>
      <c r="J534" s="68"/>
      <c r="K534" s="68"/>
      <c r="L534" s="68"/>
      <c r="M534" s="69"/>
      <c r="N534" s="69"/>
      <c r="O534" s="69"/>
    </row>
    <row r="535" spans="1:15" ht="15.75">
      <c r="A535" s="16" t="s">
        <v>90</v>
      </c>
      <c r="B535" s="17" t="s">
        <v>830</v>
      </c>
      <c r="C535" s="17" t="s">
        <v>136</v>
      </c>
      <c r="D535" s="17" t="s">
        <v>111</v>
      </c>
      <c r="E535" s="17" t="s">
        <v>107</v>
      </c>
      <c r="F535" s="34">
        <v>1583.5</v>
      </c>
      <c r="G535" s="34"/>
      <c r="H535" s="34"/>
      <c r="I535" s="64"/>
      <c r="J535" s="65"/>
      <c r="K535" s="65"/>
      <c r="L535" s="65"/>
      <c r="M535" s="66"/>
      <c r="N535" s="66"/>
      <c r="O535" s="66"/>
    </row>
    <row r="536" spans="1:15" ht="31.5">
      <c r="A536" s="16" t="s">
        <v>127</v>
      </c>
      <c r="B536" s="17" t="s">
        <v>435</v>
      </c>
      <c r="C536" s="17"/>
      <c r="D536" s="17"/>
      <c r="E536" s="17"/>
      <c r="F536" s="34">
        <f>SUM(F537)</f>
        <v>8539</v>
      </c>
      <c r="G536" s="34">
        <f>SUM(G537)</f>
        <v>2552.4</v>
      </c>
      <c r="H536" s="34">
        <v>1000</v>
      </c>
      <c r="I536" s="67"/>
      <c r="J536" s="68"/>
      <c r="K536" s="68"/>
      <c r="L536" s="68"/>
      <c r="M536" s="69"/>
      <c r="N536" s="69"/>
      <c r="O536" s="69"/>
    </row>
    <row r="537" spans="1:15" ht="47.25">
      <c r="A537" s="16" t="s">
        <v>783</v>
      </c>
      <c r="B537" s="17" t="s">
        <v>436</v>
      </c>
      <c r="C537" s="17"/>
      <c r="D537" s="17"/>
      <c r="E537" s="17"/>
      <c r="F537" s="34">
        <f>SUM(F538:F539)</f>
        <v>8539</v>
      </c>
      <c r="G537" s="34">
        <f>SUM(G538:G539)</f>
        <v>2552.4</v>
      </c>
      <c r="H537" s="34">
        <v>1000</v>
      </c>
      <c r="I537" s="64"/>
      <c r="J537" s="65"/>
      <c r="K537" s="65"/>
      <c r="L537" s="65"/>
      <c r="M537" s="66"/>
      <c r="N537" s="66"/>
      <c r="O537" s="66"/>
    </row>
    <row r="538" spans="1:15" ht="31.5">
      <c r="A538" s="16" t="s">
        <v>165</v>
      </c>
      <c r="B538" s="17" t="s">
        <v>436</v>
      </c>
      <c r="C538" s="17" t="s">
        <v>91</v>
      </c>
      <c r="D538" s="17" t="s">
        <v>111</v>
      </c>
      <c r="E538" s="17" t="s">
        <v>107</v>
      </c>
      <c r="F538" s="34"/>
      <c r="G538" s="34">
        <v>1000</v>
      </c>
      <c r="H538" s="34">
        <v>1000</v>
      </c>
      <c r="I538" s="64"/>
      <c r="J538" s="65"/>
      <c r="K538" s="65"/>
      <c r="L538" s="65"/>
      <c r="M538" s="66"/>
      <c r="N538" s="66"/>
      <c r="O538" s="66"/>
    </row>
    <row r="539" spans="1:15" ht="31.5">
      <c r="A539" s="16" t="s">
        <v>104</v>
      </c>
      <c r="B539" s="17" t="s">
        <v>436</v>
      </c>
      <c r="C539" s="17" t="s">
        <v>157</v>
      </c>
      <c r="D539" s="17" t="s">
        <v>111</v>
      </c>
      <c r="E539" s="17" t="s">
        <v>107</v>
      </c>
      <c r="F539" s="34">
        <v>8539</v>
      </c>
      <c r="G539" s="34">
        <v>1552.4</v>
      </c>
      <c r="H539" s="34"/>
      <c r="I539" s="64"/>
      <c r="J539" s="65"/>
      <c r="K539" s="65"/>
      <c r="L539" s="65"/>
      <c r="M539" s="66"/>
      <c r="N539" s="66"/>
      <c r="O539" s="66"/>
    </row>
    <row r="540" spans="1:15" ht="15.75">
      <c r="A540" s="16" t="s">
        <v>784</v>
      </c>
      <c r="B540" s="17" t="s">
        <v>446</v>
      </c>
      <c r="C540" s="17"/>
      <c r="D540" s="17"/>
      <c r="E540" s="17"/>
      <c r="F540" s="34">
        <f>SUM(F543+F541)</f>
        <v>73678.2</v>
      </c>
      <c r="G540" s="34">
        <f t="shared" ref="G540" si="84">SUM(G543+G541)</f>
        <v>78952.2</v>
      </c>
      <c r="H540" s="34"/>
      <c r="I540" s="67"/>
      <c r="J540" s="68"/>
      <c r="K540" s="68"/>
      <c r="L540" s="68"/>
      <c r="M540" s="69"/>
      <c r="N540" s="69"/>
      <c r="O540" s="69"/>
    </row>
    <row r="541" spans="1:15" ht="47.25">
      <c r="A541" s="16" t="s">
        <v>783</v>
      </c>
      <c r="B541" s="17" t="s">
        <v>898</v>
      </c>
      <c r="C541" s="17"/>
      <c r="D541" s="17"/>
      <c r="E541" s="17"/>
      <c r="F541" s="34">
        <f>SUM(F542)</f>
        <v>485.4</v>
      </c>
      <c r="G541" s="34"/>
      <c r="H541" s="34"/>
      <c r="I541" s="67"/>
      <c r="J541" s="68"/>
      <c r="K541" s="68"/>
      <c r="L541" s="68"/>
      <c r="M541" s="69"/>
      <c r="N541" s="69"/>
      <c r="O541" s="69"/>
    </row>
    <row r="542" spans="1:15" ht="31.5">
      <c r="A542" s="16" t="s">
        <v>104</v>
      </c>
      <c r="B542" s="17" t="s">
        <v>898</v>
      </c>
      <c r="C542" s="17" t="s">
        <v>157</v>
      </c>
      <c r="D542" s="17" t="s">
        <v>111</v>
      </c>
      <c r="E542" s="17" t="s">
        <v>111</v>
      </c>
      <c r="F542" s="34">
        <v>485.4</v>
      </c>
      <c r="G542" s="34"/>
      <c r="H542" s="34"/>
      <c r="I542" s="67"/>
      <c r="J542" s="68"/>
      <c r="K542" s="68"/>
      <c r="L542" s="68"/>
      <c r="M542" s="69"/>
      <c r="N542" s="69"/>
      <c r="O542" s="69"/>
    </row>
    <row r="543" spans="1:15" ht="31.5">
      <c r="A543" s="16" t="s">
        <v>447</v>
      </c>
      <c r="B543" s="17" t="s">
        <v>448</v>
      </c>
      <c r="C543" s="17"/>
      <c r="D543" s="17"/>
      <c r="E543" s="17"/>
      <c r="F543" s="34">
        <f t="shared" ref="F543:G543" si="85">SUM(F544)</f>
        <v>73192.800000000003</v>
      </c>
      <c r="G543" s="34">
        <f t="shared" si="85"/>
        <v>78952.2</v>
      </c>
      <c r="H543" s="34"/>
      <c r="I543" s="64"/>
      <c r="J543" s="65"/>
      <c r="K543" s="65"/>
      <c r="L543" s="65"/>
      <c r="M543" s="66"/>
      <c r="N543" s="66"/>
      <c r="O543" s="66"/>
    </row>
    <row r="544" spans="1:15" ht="31.5">
      <c r="A544" s="16" t="s">
        <v>104</v>
      </c>
      <c r="B544" s="17" t="s">
        <v>448</v>
      </c>
      <c r="C544" s="17" t="s">
        <v>157</v>
      </c>
      <c r="D544" s="17" t="s">
        <v>111</v>
      </c>
      <c r="E544" s="17" t="s">
        <v>111</v>
      </c>
      <c r="F544" s="34">
        <v>73192.800000000003</v>
      </c>
      <c r="G544" s="34">
        <v>78952.2</v>
      </c>
      <c r="H544" s="34"/>
      <c r="I544" s="64"/>
      <c r="J544" s="65"/>
      <c r="K544" s="65"/>
      <c r="L544" s="65"/>
      <c r="M544" s="66"/>
      <c r="N544" s="66"/>
      <c r="O544" s="66"/>
    </row>
    <row r="545" spans="1:15" ht="31.5">
      <c r="A545" s="16" t="s">
        <v>785</v>
      </c>
      <c r="B545" s="17" t="s">
        <v>437</v>
      </c>
      <c r="C545" s="17"/>
      <c r="D545" s="17"/>
      <c r="E545" s="17"/>
      <c r="F545" s="34">
        <f>SUM(F546+F557+F567)</f>
        <v>105938.8</v>
      </c>
      <c r="G545" s="34">
        <f t="shared" ref="G545:H545" si="86">SUM(G546+G557+G567)</f>
        <v>3848.8999999999996</v>
      </c>
      <c r="H545" s="34">
        <f t="shared" si="86"/>
        <v>1048.9000000000001</v>
      </c>
      <c r="I545" s="67"/>
      <c r="J545" s="68"/>
      <c r="K545" s="68"/>
      <c r="L545" s="68"/>
      <c r="M545" s="69"/>
      <c r="N545" s="69"/>
      <c r="O545" s="69"/>
    </row>
    <row r="546" spans="1:15" ht="15.75">
      <c r="A546" s="16" t="s">
        <v>18</v>
      </c>
      <c r="B546" s="17" t="s">
        <v>831</v>
      </c>
      <c r="C546" s="17"/>
      <c r="D546" s="17"/>
      <c r="E546" s="17"/>
      <c r="F546" s="34">
        <f>SUM(F547+F549+F553+F555+F551)</f>
        <v>36073.5</v>
      </c>
      <c r="G546" s="34">
        <f t="shared" ref="G546" si="87">SUM(G547+G549+G553+G555+G551)</f>
        <v>1800</v>
      </c>
      <c r="H546" s="34"/>
      <c r="I546" s="64"/>
      <c r="J546" s="65"/>
      <c r="K546" s="65"/>
      <c r="L546" s="65"/>
      <c r="M546" s="66"/>
      <c r="N546" s="66"/>
      <c r="O546" s="66"/>
    </row>
    <row r="547" spans="1:15" ht="47.25">
      <c r="A547" s="16" t="s">
        <v>174</v>
      </c>
      <c r="B547" s="17" t="s">
        <v>832</v>
      </c>
      <c r="C547" s="17"/>
      <c r="D547" s="17"/>
      <c r="E547" s="17"/>
      <c r="F547" s="34">
        <f>SUM(F548)</f>
        <v>5382</v>
      </c>
      <c r="G547" s="34"/>
      <c r="H547" s="34"/>
      <c r="I547" s="64"/>
      <c r="J547" s="65"/>
      <c r="K547" s="65"/>
      <c r="L547" s="65"/>
      <c r="M547" s="66"/>
      <c r="N547" s="66"/>
      <c r="O547" s="66"/>
    </row>
    <row r="548" spans="1:15" ht="15.75">
      <c r="A548" s="16" t="s">
        <v>90</v>
      </c>
      <c r="B548" s="17" t="s">
        <v>832</v>
      </c>
      <c r="C548" s="17" t="s">
        <v>136</v>
      </c>
      <c r="D548" s="17" t="s">
        <v>111</v>
      </c>
      <c r="E548" s="17" t="s">
        <v>107</v>
      </c>
      <c r="F548" s="34">
        <v>5382</v>
      </c>
      <c r="G548" s="34"/>
      <c r="H548" s="34"/>
      <c r="I548" s="64"/>
      <c r="J548" s="65"/>
      <c r="K548" s="65"/>
      <c r="L548" s="65"/>
      <c r="M548" s="66"/>
      <c r="N548" s="66"/>
      <c r="O548" s="66"/>
    </row>
    <row r="549" spans="1:15" ht="15.75">
      <c r="A549" s="16" t="s">
        <v>786</v>
      </c>
      <c r="B549" s="17" t="s">
        <v>899</v>
      </c>
      <c r="C549" s="17"/>
      <c r="D549" s="17"/>
      <c r="E549" s="17"/>
      <c r="F549" s="34">
        <f>SUM(F550)</f>
        <v>15041.3</v>
      </c>
      <c r="G549" s="34">
        <f>SUM(G550)</f>
        <v>1800</v>
      </c>
      <c r="H549" s="34"/>
      <c r="I549" s="64"/>
      <c r="J549" s="65"/>
      <c r="K549" s="65"/>
      <c r="L549" s="65"/>
      <c r="M549" s="66"/>
      <c r="N549" s="66"/>
      <c r="O549" s="66"/>
    </row>
    <row r="550" spans="1:15" ht="15.75">
      <c r="A550" s="16" t="s">
        <v>90</v>
      </c>
      <c r="B550" s="17" t="s">
        <v>899</v>
      </c>
      <c r="C550" s="17" t="s">
        <v>136</v>
      </c>
      <c r="D550" s="17" t="s">
        <v>111</v>
      </c>
      <c r="E550" s="17" t="s">
        <v>111</v>
      </c>
      <c r="F550" s="34">
        <v>15041.3</v>
      </c>
      <c r="G550" s="34">
        <v>1800</v>
      </c>
      <c r="H550" s="34"/>
      <c r="I550" s="64"/>
      <c r="J550" s="65"/>
      <c r="K550" s="65"/>
      <c r="L550" s="65"/>
      <c r="M550" s="66"/>
      <c r="N550" s="66"/>
      <c r="O550" s="66"/>
    </row>
    <row r="551" spans="1:15" ht="15.75">
      <c r="A551" s="16" t="s">
        <v>786</v>
      </c>
      <c r="B551" s="17" t="s">
        <v>979</v>
      </c>
      <c r="C551" s="17"/>
      <c r="D551" s="17"/>
      <c r="E551" s="17"/>
      <c r="F551" s="34">
        <f>SUM(F552)</f>
        <v>10010</v>
      </c>
      <c r="G551" s="34"/>
      <c r="H551" s="34"/>
      <c r="I551" s="64"/>
      <c r="J551" s="65"/>
      <c r="K551" s="65"/>
      <c r="L551" s="65"/>
      <c r="M551" s="66"/>
      <c r="N551" s="66"/>
      <c r="O551" s="66"/>
    </row>
    <row r="552" spans="1:15" ht="15.75">
      <c r="A552" s="16" t="s">
        <v>90</v>
      </c>
      <c r="B552" s="17" t="s">
        <v>979</v>
      </c>
      <c r="C552" s="17" t="s">
        <v>136</v>
      </c>
      <c r="D552" s="17" t="s">
        <v>111</v>
      </c>
      <c r="E552" s="17" t="s">
        <v>111</v>
      </c>
      <c r="F552" s="34">
        <v>10010</v>
      </c>
      <c r="G552" s="34"/>
      <c r="H552" s="34"/>
      <c r="I552" s="64"/>
      <c r="J552" s="65"/>
      <c r="K552" s="65"/>
      <c r="L552" s="65"/>
      <c r="M552" s="66"/>
      <c r="N552" s="66"/>
      <c r="O552" s="66"/>
    </row>
    <row r="553" spans="1:15" ht="31.5">
      <c r="A553" s="16" t="s">
        <v>900</v>
      </c>
      <c r="B553" s="17" t="s">
        <v>901</v>
      </c>
      <c r="C553" s="17"/>
      <c r="D553" s="17"/>
      <c r="E553" s="17"/>
      <c r="F553" s="34">
        <f>SUM(F554)</f>
        <v>3716.7</v>
      </c>
      <c r="G553" s="34"/>
      <c r="H553" s="34"/>
      <c r="I553" s="64"/>
      <c r="J553" s="65"/>
      <c r="K553" s="65"/>
      <c r="L553" s="65"/>
      <c r="M553" s="66"/>
      <c r="N553" s="66"/>
      <c r="O553" s="66"/>
    </row>
    <row r="554" spans="1:15" ht="15.75">
      <c r="A554" s="16" t="s">
        <v>90</v>
      </c>
      <c r="B554" s="17" t="s">
        <v>901</v>
      </c>
      <c r="C554" s="17" t="s">
        <v>136</v>
      </c>
      <c r="D554" s="17" t="s">
        <v>111</v>
      </c>
      <c r="E554" s="17" t="s">
        <v>107</v>
      </c>
      <c r="F554" s="34">
        <v>3716.7</v>
      </c>
      <c r="G554" s="34"/>
      <c r="H554" s="34"/>
      <c r="I554" s="64"/>
      <c r="J554" s="65"/>
      <c r="K554" s="65"/>
      <c r="L554" s="65"/>
      <c r="M554" s="66"/>
      <c r="N554" s="66"/>
      <c r="O554" s="66"/>
    </row>
    <row r="555" spans="1:15" ht="47.25">
      <c r="A555" s="16" t="s">
        <v>902</v>
      </c>
      <c r="B555" s="17" t="s">
        <v>903</v>
      </c>
      <c r="C555" s="17"/>
      <c r="D555" s="17"/>
      <c r="E555" s="17"/>
      <c r="F555" s="34">
        <f>SUM(F556)</f>
        <v>1923.5</v>
      </c>
      <c r="G555" s="34"/>
      <c r="H555" s="34"/>
      <c r="I555" s="64"/>
      <c r="J555" s="65"/>
      <c r="K555" s="65"/>
      <c r="L555" s="65"/>
      <c r="M555" s="66"/>
      <c r="N555" s="66"/>
      <c r="O555" s="66"/>
    </row>
    <row r="556" spans="1:15" ht="15.75">
      <c r="A556" s="16" t="s">
        <v>90</v>
      </c>
      <c r="B556" s="17" t="s">
        <v>903</v>
      </c>
      <c r="C556" s="17" t="s">
        <v>136</v>
      </c>
      <c r="D556" s="17" t="s">
        <v>111</v>
      </c>
      <c r="E556" s="17" t="s">
        <v>107</v>
      </c>
      <c r="F556" s="34">
        <v>1923.5</v>
      </c>
      <c r="G556" s="34"/>
      <c r="H556" s="34"/>
      <c r="I556" s="64"/>
      <c r="J556" s="65"/>
      <c r="K556" s="65"/>
      <c r="L556" s="65"/>
      <c r="M556" s="66"/>
      <c r="N556" s="66"/>
      <c r="O556" s="66"/>
    </row>
    <row r="557" spans="1:15" ht="31.5">
      <c r="A557" s="16" t="s">
        <v>127</v>
      </c>
      <c r="B557" s="17" t="s">
        <v>438</v>
      </c>
      <c r="C557" s="17"/>
      <c r="D557" s="17"/>
      <c r="E557" s="17"/>
      <c r="F557" s="34">
        <f>SUM(F558+F561+F563+F565)</f>
        <v>54030</v>
      </c>
      <c r="G557" s="34">
        <f t="shared" ref="G557:H557" si="88">SUM(G558+G561)</f>
        <v>1025.7</v>
      </c>
      <c r="H557" s="34">
        <f t="shared" si="88"/>
        <v>1025.7</v>
      </c>
      <c r="I557" s="64"/>
      <c r="J557" s="65"/>
      <c r="K557" s="65"/>
      <c r="L557" s="65"/>
      <c r="M557" s="66"/>
      <c r="N557" s="66"/>
      <c r="O557" s="66"/>
    </row>
    <row r="558" spans="1:15" ht="47.25">
      <c r="A558" s="16" t="s">
        <v>174</v>
      </c>
      <c r="B558" s="17" t="s">
        <v>439</v>
      </c>
      <c r="C558" s="17"/>
      <c r="D558" s="17"/>
      <c r="E558" s="17"/>
      <c r="F558" s="34">
        <f>SUM(F559+F560)</f>
        <v>10787.1</v>
      </c>
      <c r="G558" s="34">
        <v>1000</v>
      </c>
      <c r="H558" s="34">
        <v>1000</v>
      </c>
      <c r="I558" s="67"/>
      <c r="J558" s="68"/>
      <c r="K558" s="68"/>
      <c r="L558" s="68"/>
      <c r="M558" s="69"/>
      <c r="N558" s="69"/>
      <c r="O558" s="69"/>
    </row>
    <row r="559" spans="1:15" ht="31.5">
      <c r="A559" s="16" t="s">
        <v>165</v>
      </c>
      <c r="B559" s="17" t="s">
        <v>439</v>
      </c>
      <c r="C559" s="17" t="s">
        <v>91</v>
      </c>
      <c r="D559" s="17" t="s">
        <v>111</v>
      </c>
      <c r="E559" s="17" t="s">
        <v>107</v>
      </c>
      <c r="F559" s="34">
        <v>10327.1</v>
      </c>
      <c r="G559" s="34">
        <v>1000</v>
      </c>
      <c r="H559" s="34">
        <v>1000</v>
      </c>
      <c r="I559" s="64"/>
      <c r="J559" s="65"/>
      <c r="K559" s="65"/>
      <c r="L559" s="65"/>
      <c r="M559" s="66"/>
      <c r="N559" s="66"/>
      <c r="O559" s="66"/>
    </row>
    <row r="560" spans="1:15" ht="15.75">
      <c r="A560" s="16" t="s">
        <v>160</v>
      </c>
      <c r="B560" s="17" t="s">
        <v>439</v>
      </c>
      <c r="C560" s="17" t="s">
        <v>161</v>
      </c>
      <c r="D560" s="17" t="s">
        <v>111</v>
      </c>
      <c r="E560" s="17" t="s">
        <v>107</v>
      </c>
      <c r="F560" s="34">
        <v>460</v>
      </c>
      <c r="G560" s="34"/>
      <c r="H560" s="34"/>
      <c r="I560" s="64"/>
      <c r="J560" s="65"/>
      <c r="K560" s="65"/>
      <c r="L560" s="65"/>
      <c r="M560" s="66"/>
      <c r="N560" s="66"/>
      <c r="O560" s="66"/>
    </row>
    <row r="561" spans="1:15" ht="94.5">
      <c r="A561" s="78" t="s">
        <v>260</v>
      </c>
      <c r="B561" s="17" t="s">
        <v>440</v>
      </c>
      <c r="C561" s="17"/>
      <c r="D561" s="17"/>
      <c r="E561" s="17"/>
      <c r="F561" s="34"/>
      <c r="G561" s="34">
        <f t="shared" ref="F561:H565" si="89">SUM(G562)</f>
        <v>25.7</v>
      </c>
      <c r="H561" s="34">
        <f t="shared" si="89"/>
        <v>25.7</v>
      </c>
      <c r="I561" s="64"/>
      <c r="J561" s="65"/>
      <c r="K561" s="65"/>
      <c r="L561" s="65"/>
      <c r="M561" s="66"/>
      <c r="N561" s="66"/>
      <c r="O561" s="66"/>
    </row>
    <row r="562" spans="1:15" ht="31.5">
      <c r="A562" s="16" t="s">
        <v>165</v>
      </c>
      <c r="B562" s="17" t="s">
        <v>440</v>
      </c>
      <c r="C562" s="17" t="s">
        <v>91</v>
      </c>
      <c r="D562" s="17" t="s">
        <v>111</v>
      </c>
      <c r="E562" s="17" t="s">
        <v>107</v>
      </c>
      <c r="F562" s="34"/>
      <c r="G562" s="34">
        <v>25.7</v>
      </c>
      <c r="H562" s="34">
        <v>25.7</v>
      </c>
      <c r="I562" s="67"/>
      <c r="J562" s="68"/>
      <c r="K562" s="68"/>
      <c r="L562" s="68"/>
      <c r="M562" s="69"/>
      <c r="N562" s="69"/>
      <c r="O562" s="69"/>
    </row>
    <row r="563" spans="1:15" ht="31.5">
      <c r="A563" s="16" t="s">
        <v>900</v>
      </c>
      <c r="B563" s="17" t="s">
        <v>904</v>
      </c>
      <c r="C563" s="17"/>
      <c r="D563" s="17"/>
      <c r="E563" s="17"/>
      <c r="F563" s="34">
        <f t="shared" si="89"/>
        <v>28496.400000000001</v>
      </c>
      <c r="G563" s="34"/>
      <c r="H563" s="34"/>
      <c r="I563" s="67"/>
      <c r="J563" s="68"/>
      <c r="K563" s="68"/>
      <c r="L563" s="68"/>
      <c r="M563" s="69"/>
      <c r="N563" s="69"/>
      <c r="O563" s="69"/>
    </row>
    <row r="564" spans="1:15" ht="15.75">
      <c r="A564" s="16" t="s">
        <v>160</v>
      </c>
      <c r="B564" s="17" t="s">
        <v>904</v>
      </c>
      <c r="C564" s="17" t="s">
        <v>161</v>
      </c>
      <c r="D564" s="17" t="s">
        <v>111</v>
      </c>
      <c r="E564" s="17" t="s">
        <v>107</v>
      </c>
      <c r="F564" s="34">
        <v>28496.400000000001</v>
      </c>
      <c r="G564" s="34"/>
      <c r="H564" s="34"/>
      <c r="I564" s="67"/>
      <c r="J564" s="68"/>
      <c r="K564" s="68"/>
      <c r="L564" s="68"/>
      <c r="M564" s="69"/>
      <c r="N564" s="69"/>
      <c r="O564" s="69"/>
    </row>
    <row r="565" spans="1:15" ht="47.25">
      <c r="A565" s="16" t="s">
        <v>902</v>
      </c>
      <c r="B565" s="17" t="s">
        <v>905</v>
      </c>
      <c r="C565" s="17"/>
      <c r="D565" s="17"/>
      <c r="E565" s="17"/>
      <c r="F565" s="34">
        <f t="shared" si="89"/>
        <v>14746.5</v>
      </c>
      <c r="G565" s="34"/>
      <c r="H565" s="34"/>
      <c r="I565" s="64"/>
      <c r="J565" s="65"/>
      <c r="K565" s="65"/>
      <c r="L565" s="65"/>
      <c r="M565" s="66"/>
      <c r="N565" s="66"/>
      <c r="O565" s="66"/>
    </row>
    <row r="566" spans="1:15" ht="15.75">
      <c r="A566" s="16" t="s">
        <v>160</v>
      </c>
      <c r="B566" s="17" t="s">
        <v>905</v>
      </c>
      <c r="C566" s="17" t="s">
        <v>161</v>
      </c>
      <c r="D566" s="17" t="s">
        <v>111</v>
      </c>
      <c r="E566" s="17" t="s">
        <v>107</v>
      </c>
      <c r="F566" s="34">
        <v>14746.5</v>
      </c>
      <c r="G566" s="34"/>
      <c r="H566" s="34"/>
      <c r="I566" s="64"/>
      <c r="J566" s="65"/>
      <c r="K566" s="65"/>
      <c r="L566" s="65"/>
      <c r="M566" s="66"/>
      <c r="N566" s="66"/>
      <c r="O566" s="66"/>
    </row>
    <row r="567" spans="1:15" ht="31.5">
      <c r="A567" s="16" t="s">
        <v>72</v>
      </c>
      <c r="B567" s="17" t="s">
        <v>449</v>
      </c>
      <c r="C567" s="17"/>
      <c r="D567" s="17"/>
      <c r="E567" s="17"/>
      <c r="F567" s="34">
        <f>SUM(F570+F568)</f>
        <v>15835.3</v>
      </c>
      <c r="G567" s="34">
        <f t="shared" ref="G567:H567" si="90">SUM(G570+G568)</f>
        <v>1023.2</v>
      </c>
      <c r="H567" s="34">
        <f t="shared" si="90"/>
        <v>23.2</v>
      </c>
      <c r="I567" s="64"/>
      <c r="J567" s="65"/>
      <c r="K567" s="65"/>
      <c r="L567" s="65"/>
      <c r="M567" s="66"/>
      <c r="N567" s="66"/>
      <c r="O567" s="66"/>
    </row>
    <row r="568" spans="1:15" ht="15.75">
      <c r="A568" s="16" t="s">
        <v>786</v>
      </c>
      <c r="B568" s="17" t="s">
        <v>838</v>
      </c>
      <c r="C568" s="17"/>
      <c r="D568" s="17"/>
      <c r="E568" s="17"/>
      <c r="F568" s="34">
        <f t="shared" ref="F568:G568" si="91">SUM(F569)</f>
        <v>817.3</v>
      </c>
      <c r="G568" s="34">
        <f t="shared" si="91"/>
        <v>1000</v>
      </c>
      <c r="H568" s="34"/>
      <c r="I568" s="64"/>
      <c r="J568" s="65"/>
      <c r="K568" s="65"/>
      <c r="L568" s="65"/>
      <c r="M568" s="66"/>
      <c r="N568" s="66"/>
      <c r="O568" s="66"/>
    </row>
    <row r="569" spans="1:15" ht="31.5">
      <c r="A569" s="16" t="s">
        <v>104</v>
      </c>
      <c r="B569" s="17" t="s">
        <v>838</v>
      </c>
      <c r="C569" s="17" t="s">
        <v>157</v>
      </c>
      <c r="D569" s="17" t="s">
        <v>111</v>
      </c>
      <c r="E569" s="17" t="s">
        <v>111</v>
      </c>
      <c r="F569" s="34">
        <v>817.3</v>
      </c>
      <c r="G569" s="34">
        <v>1000</v>
      </c>
      <c r="H569" s="34"/>
      <c r="I569" s="67"/>
      <c r="J569" s="68"/>
      <c r="K569" s="68"/>
      <c r="L569" s="68"/>
      <c r="M569" s="69"/>
      <c r="N569" s="69"/>
      <c r="O569" s="69"/>
    </row>
    <row r="570" spans="1:15" ht="15.75">
      <c r="A570" s="16" t="s">
        <v>786</v>
      </c>
      <c r="B570" s="17" t="s">
        <v>450</v>
      </c>
      <c r="C570" s="17"/>
      <c r="D570" s="17"/>
      <c r="E570" s="17"/>
      <c r="F570" s="34">
        <f>SUM(F571:F571)</f>
        <v>15018</v>
      </c>
      <c r="G570" s="34">
        <f t="shared" ref="G570:H570" si="92">SUM(G571:G571)</f>
        <v>23.2</v>
      </c>
      <c r="H570" s="34">
        <f t="shared" si="92"/>
        <v>23.2</v>
      </c>
      <c r="I570" s="64"/>
      <c r="J570" s="65"/>
      <c r="K570" s="65"/>
      <c r="L570" s="65"/>
      <c r="M570" s="66"/>
      <c r="N570" s="66"/>
      <c r="O570" s="66"/>
    </row>
    <row r="571" spans="1:15" ht="31.5">
      <c r="A571" s="16" t="s">
        <v>104</v>
      </c>
      <c r="B571" s="17" t="s">
        <v>450</v>
      </c>
      <c r="C571" s="17" t="s">
        <v>157</v>
      </c>
      <c r="D571" s="17" t="s">
        <v>111</v>
      </c>
      <c r="E571" s="17" t="s">
        <v>111</v>
      </c>
      <c r="F571" s="34">
        <v>15018</v>
      </c>
      <c r="G571" s="34">
        <v>23.2</v>
      </c>
      <c r="H571" s="34">
        <v>23.2</v>
      </c>
      <c r="I571" s="64"/>
      <c r="J571" s="65"/>
      <c r="K571" s="65"/>
      <c r="L571" s="65"/>
      <c r="M571" s="66"/>
      <c r="N571" s="66"/>
      <c r="O571" s="66"/>
    </row>
    <row r="572" spans="1:15" ht="47.25">
      <c r="A572" s="16" t="s">
        <v>787</v>
      </c>
      <c r="B572" s="17" t="s">
        <v>509</v>
      </c>
      <c r="C572" s="17"/>
      <c r="D572" s="17"/>
      <c r="E572" s="17"/>
      <c r="F572" s="34">
        <f>SUM(F573+F580+F585+F588)</f>
        <v>32957</v>
      </c>
      <c r="G572" s="34">
        <v>23884.7</v>
      </c>
      <c r="H572" s="34">
        <v>6667</v>
      </c>
      <c r="I572" s="67"/>
      <c r="J572" s="68"/>
      <c r="K572" s="68"/>
      <c r="L572" s="68"/>
      <c r="M572" s="69"/>
      <c r="N572" s="69"/>
      <c r="O572" s="69"/>
    </row>
    <row r="573" spans="1:15" ht="15.75">
      <c r="A573" s="16" t="s">
        <v>18</v>
      </c>
      <c r="B573" s="17" t="s">
        <v>833</v>
      </c>
      <c r="C573" s="17"/>
      <c r="D573" s="17"/>
      <c r="E573" s="57"/>
      <c r="F573" s="34">
        <f>SUM(F578+F574+F576)</f>
        <v>3012.5</v>
      </c>
      <c r="G573" s="34"/>
      <c r="H573" s="34"/>
      <c r="I573" s="64"/>
      <c r="J573" s="65"/>
      <c r="K573" s="65"/>
      <c r="L573" s="65"/>
      <c r="M573" s="66"/>
      <c r="N573" s="66"/>
      <c r="O573" s="66"/>
    </row>
    <row r="574" spans="1:15" ht="31.5">
      <c r="A574" s="16" t="s">
        <v>877</v>
      </c>
      <c r="B574" s="17" t="s">
        <v>875</v>
      </c>
      <c r="C574" s="17"/>
      <c r="D574" s="17"/>
      <c r="E574" s="57"/>
      <c r="F574" s="34">
        <f t="shared" ref="F574:F578" si="93">SUM(F575)</f>
        <v>1243.9000000000001</v>
      </c>
      <c r="G574" s="34"/>
      <c r="H574" s="34"/>
      <c r="I574" s="64"/>
      <c r="J574" s="65"/>
      <c r="K574" s="65"/>
      <c r="L574" s="65"/>
      <c r="M574" s="66"/>
      <c r="N574" s="66"/>
      <c r="O574" s="66"/>
    </row>
    <row r="575" spans="1:15" ht="15.75">
      <c r="A575" s="16" t="s">
        <v>90</v>
      </c>
      <c r="B575" s="17" t="s">
        <v>875</v>
      </c>
      <c r="C575" s="17" t="s">
        <v>136</v>
      </c>
      <c r="D575" s="17" t="s">
        <v>111</v>
      </c>
      <c r="E575" s="17" t="s">
        <v>108</v>
      </c>
      <c r="F575" s="34">
        <v>1243.9000000000001</v>
      </c>
      <c r="G575" s="34"/>
      <c r="H575" s="34"/>
      <c r="I575" s="64"/>
      <c r="J575" s="65"/>
      <c r="K575" s="65"/>
      <c r="L575" s="65"/>
      <c r="M575" s="66"/>
      <c r="N575" s="66"/>
      <c r="O575" s="66"/>
    </row>
    <row r="576" spans="1:15" ht="15.75">
      <c r="A576" s="16" t="s">
        <v>175</v>
      </c>
      <c r="B576" s="17" t="s">
        <v>988</v>
      </c>
      <c r="C576" s="17"/>
      <c r="D576" s="17"/>
      <c r="E576" s="17"/>
      <c r="F576" s="34">
        <f t="shared" si="93"/>
        <v>1091.5</v>
      </c>
      <c r="G576" s="34"/>
      <c r="H576" s="34"/>
      <c r="I576" s="64"/>
      <c r="J576" s="65"/>
      <c r="K576" s="65"/>
      <c r="L576" s="65"/>
      <c r="M576" s="66"/>
      <c r="N576" s="66"/>
      <c r="O576" s="66"/>
    </row>
    <row r="577" spans="1:15" ht="15.75">
      <c r="A577" s="16" t="s">
        <v>90</v>
      </c>
      <c r="B577" s="17" t="s">
        <v>988</v>
      </c>
      <c r="C577" s="17" t="s">
        <v>136</v>
      </c>
      <c r="D577" s="17" t="s">
        <v>111</v>
      </c>
      <c r="E577" s="17" t="s">
        <v>108</v>
      </c>
      <c r="F577" s="34">
        <v>1091.5</v>
      </c>
      <c r="G577" s="34"/>
      <c r="H577" s="34"/>
      <c r="I577" s="64"/>
      <c r="J577" s="65"/>
      <c r="K577" s="65"/>
      <c r="L577" s="65"/>
      <c r="M577" s="66"/>
      <c r="N577" s="66"/>
      <c r="O577" s="66"/>
    </row>
    <row r="578" spans="1:15" ht="15.75">
      <c r="A578" s="16" t="s">
        <v>257</v>
      </c>
      <c r="B578" s="17" t="s">
        <v>834</v>
      </c>
      <c r="C578" s="17"/>
      <c r="D578" s="17"/>
      <c r="E578" s="57"/>
      <c r="F578" s="34">
        <f t="shared" si="93"/>
        <v>677.1</v>
      </c>
      <c r="G578" s="34"/>
      <c r="H578" s="34"/>
      <c r="I578" s="67"/>
      <c r="J578" s="68"/>
      <c r="K578" s="68"/>
      <c r="L578" s="68"/>
      <c r="M578" s="69"/>
      <c r="N578" s="69"/>
      <c r="O578" s="69"/>
    </row>
    <row r="579" spans="1:15" ht="15.75">
      <c r="A579" s="16" t="s">
        <v>90</v>
      </c>
      <c r="B579" s="17" t="s">
        <v>834</v>
      </c>
      <c r="C579" s="17" t="s">
        <v>136</v>
      </c>
      <c r="D579" s="17" t="s">
        <v>111</v>
      </c>
      <c r="E579" s="17" t="s">
        <v>108</v>
      </c>
      <c r="F579" s="34">
        <v>677.1</v>
      </c>
      <c r="G579" s="34"/>
      <c r="H579" s="34"/>
      <c r="I579" s="64"/>
      <c r="J579" s="65"/>
      <c r="K579" s="65"/>
      <c r="L579" s="65"/>
      <c r="M579" s="66"/>
      <c r="N579" s="66"/>
      <c r="O579" s="66"/>
    </row>
    <row r="580" spans="1:15" ht="31.5">
      <c r="A580" s="16" t="s">
        <v>127</v>
      </c>
      <c r="B580" s="17" t="s">
        <v>441</v>
      </c>
      <c r="C580" s="17"/>
      <c r="D580" s="17"/>
      <c r="E580" s="17"/>
      <c r="F580" s="34">
        <f>SUM(F583+F581)</f>
        <v>12785.2</v>
      </c>
      <c r="G580" s="34">
        <v>5549.4</v>
      </c>
      <c r="H580" s="34">
        <v>6667</v>
      </c>
      <c r="I580" s="64"/>
      <c r="J580" s="65"/>
      <c r="K580" s="65"/>
      <c r="L580" s="65"/>
      <c r="M580" s="66"/>
      <c r="N580" s="66"/>
      <c r="O580" s="66"/>
    </row>
    <row r="581" spans="1:15" ht="31.5">
      <c r="A581" s="16" t="s">
        <v>611</v>
      </c>
      <c r="B581" s="17" t="s">
        <v>612</v>
      </c>
      <c r="C581" s="17"/>
      <c r="D581" s="17"/>
      <c r="E581" s="17"/>
      <c r="F581" s="34">
        <f t="shared" ref="F581" si="94">SUM(F582)</f>
        <v>12785.2</v>
      </c>
      <c r="G581" s="34">
        <v>4549.3999999999996</v>
      </c>
      <c r="H581" s="34">
        <v>5667</v>
      </c>
      <c r="I581" s="67"/>
      <c r="J581" s="68"/>
      <c r="K581" s="68"/>
      <c r="L581" s="68"/>
      <c r="M581" s="69"/>
      <c r="N581" s="69"/>
      <c r="O581" s="69"/>
    </row>
    <row r="582" spans="1:15" ht="31.5">
      <c r="A582" s="16" t="s">
        <v>165</v>
      </c>
      <c r="B582" s="17" t="s">
        <v>612</v>
      </c>
      <c r="C582" s="17" t="s">
        <v>91</v>
      </c>
      <c r="D582" s="17" t="s">
        <v>112</v>
      </c>
      <c r="E582" s="17" t="s">
        <v>111</v>
      </c>
      <c r="F582" s="34">
        <v>12785.2</v>
      </c>
      <c r="G582" s="34">
        <v>4549.3999999999996</v>
      </c>
      <c r="H582" s="34">
        <v>5667</v>
      </c>
      <c r="I582" s="64"/>
      <c r="J582" s="65"/>
      <c r="K582" s="65"/>
      <c r="L582" s="65"/>
      <c r="M582" s="66"/>
      <c r="N582" s="66"/>
      <c r="O582" s="66"/>
    </row>
    <row r="583" spans="1:15" ht="15.75">
      <c r="A583" s="16" t="s">
        <v>175</v>
      </c>
      <c r="B583" s="17" t="s">
        <v>442</v>
      </c>
      <c r="C583" s="17"/>
      <c r="D583" s="17"/>
      <c r="E583" s="17"/>
      <c r="F583" s="34"/>
      <c r="G583" s="34">
        <v>1000</v>
      </c>
      <c r="H583" s="34">
        <v>1000</v>
      </c>
      <c r="I583" s="64"/>
      <c r="J583" s="65"/>
      <c r="K583" s="65"/>
      <c r="L583" s="65"/>
      <c r="M583" s="66"/>
      <c r="N583" s="66"/>
      <c r="O583" s="66"/>
    </row>
    <row r="584" spans="1:15" ht="31.5">
      <c r="A584" s="16" t="s">
        <v>165</v>
      </c>
      <c r="B584" s="17" t="s">
        <v>442</v>
      </c>
      <c r="C584" s="17" t="s">
        <v>91</v>
      </c>
      <c r="D584" s="17" t="s">
        <v>111</v>
      </c>
      <c r="E584" s="17" t="s">
        <v>108</v>
      </c>
      <c r="F584" s="34"/>
      <c r="G584" s="34">
        <v>1000</v>
      </c>
      <c r="H584" s="34">
        <v>1000</v>
      </c>
      <c r="I584" s="64"/>
      <c r="J584" s="65"/>
      <c r="K584" s="65"/>
      <c r="L584" s="65"/>
      <c r="M584" s="66"/>
      <c r="N584" s="66"/>
      <c r="O584" s="66"/>
    </row>
    <row r="585" spans="1:15" ht="15.75">
      <c r="A585" s="16" t="s">
        <v>788</v>
      </c>
      <c r="B585" s="17" t="s">
        <v>593</v>
      </c>
      <c r="C585" s="17"/>
      <c r="D585" s="17"/>
      <c r="E585" s="17"/>
      <c r="F585" s="34">
        <f t="shared" ref="F585" si="95">SUM(F586)</f>
        <v>16001.7</v>
      </c>
      <c r="G585" s="34">
        <v>18335.3</v>
      </c>
      <c r="H585" s="34"/>
      <c r="I585" s="67"/>
      <c r="J585" s="68"/>
      <c r="K585" s="68"/>
      <c r="L585" s="68"/>
      <c r="M585" s="69"/>
      <c r="N585" s="69"/>
      <c r="O585" s="69"/>
    </row>
    <row r="586" spans="1:15" ht="15.75">
      <c r="A586" s="16" t="s">
        <v>594</v>
      </c>
      <c r="B586" s="17" t="s">
        <v>595</v>
      </c>
      <c r="C586" s="17"/>
      <c r="D586" s="17"/>
      <c r="E586" s="17"/>
      <c r="F586" s="34">
        <f t="shared" ref="F586:F588" si="96">SUM(F587)</f>
        <v>16001.7</v>
      </c>
      <c r="G586" s="34">
        <v>18335.3</v>
      </c>
      <c r="H586" s="34"/>
      <c r="I586" s="64"/>
      <c r="J586" s="65"/>
      <c r="K586" s="65"/>
      <c r="L586" s="65"/>
      <c r="M586" s="66"/>
      <c r="N586" s="66"/>
      <c r="O586" s="66"/>
    </row>
    <row r="587" spans="1:15" ht="31.5">
      <c r="A587" s="16" t="s">
        <v>165</v>
      </c>
      <c r="B587" s="17" t="s">
        <v>595</v>
      </c>
      <c r="C587" s="17" t="s">
        <v>91</v>
      </c>
      <c r="D587" s="17" t="s">
        <v>112</v>
      </c>
      <c r="E587" s="17" t="s">
        <v>111</v>
      </c>
      <c r="F587" s="34">
        <v>16001.7</v>
      </c>
      <c r="G587" s="34">
        <v>18335.3</v>
      </c>
      <c r="H587" s="34"/>
      <c r="I587" s="64"/>
      <c r="J587" s="65"/>
      <c r="K587" s="65"/>
      <c r="L587" s="65"/>
      <c r="M587" s="66"/>
      <c r="N587" s="66"/>
      <c r="O587" s="66"/>
    </row>
    <row r="588" spans="1:15" ht="31.5">
      <c r="A588" s="16" t="s">
        <v>789</v>
      </c>
      <c r="B588" s="17" t="s">
        <v>681</v>
      </c>
      <c r="C588" s="17"/>
      <c r="D588" s="17"/>
      <c r="E588" s="17"/>
      <c r="F588" s="34">
        <f t="shared" si="96"/>
        <v>1157.5999999999999</v>
      </c>
      <c r="G588" s="34"/>
      <c r="H588" s="34"/>
      <c r="I588" s="64"/>
      <c r="J588" s="65"/>
      <c r="K588" s="65"/>
      <c r="L588" s="65"/>
      <c r="M588" s="66"/>
      <c r="N588" s="66"/>
      <c r="O588" s="66"/>
    </row>
    <row r="589" spans="1:15" ht="31.5">
      <c r="A589" s="16" t="s">
        <v>790</v>
      </c>
      <c r="B589" s="17" t="s">
        <v>682</v>
      </c>
      <c r="C589" s="17"/>
      <c r="D589" s="17"/>
      <c r="E589" s="17"/>
      <c r="F589" s="34">
        <f t="shared" ref="F589" si="97">SUM(F590)</f>
        <v>1157.5999999999999</v>
      </c>
      <c r="G589" s="34"/>
      <c r="H589" s="34"/>
      <c r="I589" s="64"/>
      <c r="J589" s="65"/>
      <c r="K589" s="65"/>
      <c r="L589" s="65"/>
      <c r="M589" s="66"/>
      <c r="N589" s="66"/>
      <c r="O589" s="66"/>
    </row>
    <row r="590" spans="1:15" ht="15.75">
      <c r="A590" s="16" t="s">
        <v>90</v>
      </c>
      <c r="B590" s="17" t="s">
        <v>682</v>
      </c>
      <c r="C590" s="17" t="s">
        <v>136</v>
      </c>
      <c r="D590" s="17" t="s">
        <v>112</v>
      </c>
      <c r="E590" s="17" t="s">
        <v>111</v>
      </c>
      <c r="F590" s="34">
        <v>1157.5999999999999</v>
      </c>
      <c r="G590" s="34"/>
      <c r="H590" s="34"/>
      <c r="I590" s="67"/>
      <c r="J590" s="68"/>
      <c r="K590" s="68"/>
      <c r="L590" s="68"/>
      <c r="M590" s="69"/>
      <c r="N590" s="69"/>
      <c r="O590" s="69"/>
    </row>
    <row r="591" spans="1:15" ht="31.5">
      <c r="A591" s="16" t="s">
        <v>613</v>
      </c>
      <c r="B591" s="17" t="s">
        <v>603</v>
      </c>
      <c r="C591" s="17"/>
      <c r="D591" s="17"/>
      <c r="E591" s="17"/>
      <c r="F591" s="34">
        <f t="shared" ref="F591:H591" si="98">SUM(F592)</f>
        <v>1636.9</v>
      </c>
      <c r="G591" s="34">
        <f t="shared" si="98"/>
        <v>2329.8000000000002</v>
      </c>
      <c r="H591" s="34">
        <f t="shared" si="98"/>
        <v>2331.6</v>
      </c>
      <c r="I591" s="64"/>
      <c r="J591" s="65"/>
      <c r="K591" s="65"/>
      <c r="L591" s="65"/>
      <c r="M591" s="66"/>
      <c r="N591" s="66"/>
      <c r="O591" s="66"/>
    </row>
    <row r="592" spans="1:15" ht="31.5">
      <c r="A592" s="16" t="s">
        <v>614</v>
      </c>
      <c r="B592" s="17" t="s">
        <v>615</v>
      </c>
      <c r="C592" s="17"/>
      <c r="D592" s="17"/>
      <c r="E592" s="17"/>
      <c r="F592" s="34">
        <f t="shared" ref="F592:H592" si="99">SUM(F593)</f>
        <v>1636.9</v>
      </c>
      <c r="G592" s="34">
        <f t="shared" si="99"/>
        <v>2329.8000000000002</v>
      </c>
      <c r="H592" s="34">
        <f t="shared" si="99"/>
        <v>2331.6</v>
      </c>
      <c r="I592" s="64"/>
      <c r="J592" s="65"/>
      <c r="K592" s="65"/>
      <c r="L592" s="65"/>
      <c r="M592" s="66"/>
      <c r="N592" s="66"/>
      <c r="O592" s="66"/>
    </row>
    <row r="593" spans="1:15" ht="47.25">
      <c r="A593" s="16" t="s">
        <v>641</v>
      </c>
      <c r="B593" s="17" t="s">
        <v>642</v>
      </c>
      <c r="C593" s="17"/>
      <c r="D593" s="17"/>
      <c r="E593" s="17"/>
      <c r="F593" s="34">
        <f t="shared" ref="F593:H593" si="100">SUM(F594)</f>
        <v>1636.9</v>
      </c>
      <c r="G593" s="34">
        <f t="shared" si="100"/>
        <v>2329.8000000000002</v>
      </c>
      <c r="H593" s="34">
        <f t="shared" si="100"/>
        <v>2331.6</v>
      </c>
      <c r="I593" s="64"/>
      <c r="J593" s="65"/>
      <c r="K593" s="65"/>
      <c r="L593" s="65"/>
      <c r="M593" s="66"/>
      <c r="N593" s="66"/>
      <c r="O593" s="66"/>
    </row>
    <row r="594" spans="1:15" ht="31.5">
      <c r="A594" s="16" t="s">
        <v>37</v>
      </c>
      <c r="B594" s="17" t="s">
        <v>642</v>
      </c>
      <c r="C594" s="17" t="s">
        <v>38</v>
      </c>
      <c r="D594" s="17" t="s">
        <v>76</v>
      </c>
      <c r="E594" s="17" t="s">
        <v>110</v>
      </c>
      <c r="F594" s="34">
        <v>1636.9</v>
      </c>
      <c r="G594" s="34">
        <v>2329.8000000000002</v>
      </c>
      <c r="H594" s="34">
        <v>2331.6</v>
      </c>
      <c r="I594" s="64"/>
      <c r="J594" s="65"/>
      <c r="K594" s="65"/>
      <c r="L594" s="65"/>
      <c r="M594" s="66"/>
      <c r="N594" s="66"/>
      <c r="O594" s="66"/>
    </row>
    <row r="595" spans="1:15" ht="63">
      <c r="A595" s="16" t="s">
        <v>529</v>
      </c>
      <c r="B595" s="17" t="s">
        <v>486</v>
      </c>
      <c r="C595" s="17"/>
      <c r="D595" s="17"/>
      <c r="E595" s="17"/>
      <c r="F595" s="34">
        <f t="shared" ref="F595:H596" si="101">SUM(F596)</f>
        <v>100100.1</v>
      </c>
      <c r="G595" s="34">
        <f t="shared" si="101"/>
        <v>210219.1</v>
      </c>
      <c r="H595" s="34">
        <f t="shared" si="101"/>
        <v>136.4</v>
      </c>
      <c r="I595" s="67"/>
      <c r="J595" s="68"/>
      <c r="K595" s="68"/>
      <c r="L595" s="68"/>
      <c r="M595" s="69"/>
      <c r="N595" s="69"/>
      <c r="O595" s="69"/>
    </row>
    <row r="596" spans="1:15" ht="31.5">
      <c r="A596" s="16" t="s">
        <v>72</v>
      </c>
      <c r="B596" s="17" t="s">
        <v>495</v>
      </c>
      <c r="C596" s="17"/>
      <c r="D596" s="17"/>
      <c r="E596" s="17"/>
      <c r="F596" s="34">
        <f t="shared" ref="F596:G596" si="102">SUM(F597)</f>
        <v>100100.1</v>
      </c>
      <c r="G596" s="34">
        <f t="shared" si="102"/>
        <v>210219.1</v>
      </c>
      <c r="H596" s="34">
        <f t="shared" si="101"/>
        <v>136.4</v>
      </c>
      <c r="I596" s="64"/>
      <c r="J596" s="65"/>
      <c r="K596" s="65"/>
      <c r="L596" s="65"/>
      <c r="M596" s="66"/>
      <c r="N596" s="66"/>
      <c r="O596" s="66"/>
    </row>
    <row r="597" spans="1:15" ht="63">
      <c r="A597" s="16" t="s">
        <v>259</v>
      </c>
      <c r="B597" s="17" t="s">
        <v>496</v>
      </c>
      <c r="C597" s="17"/>
      <c r="D597" s="17"/>
      <c r="E597" s="17"/>
      <c r="F597" s="34">
        <f t="shared" ref="F597" si="103">SUM(F598)</f>
        <v>100100.1</v>
      </c>
      <c r="G597" s="34">
        <v>210219.1</v>
      </c>
      <c r="H597" s="34">
        <v>136.4</v>
      </c>
      <c r="I597" s="64"/>
      <c r="J597" s="65"/>
      <c r="K597" s="65"/>
      <c r="L597" s="65"/>
      <c r="M597" s="66"/>
      <c r="N597" s="66"/>
      <c r="O597" s="66"/>
    </row>
    <row r="598" spans="1:15" ht="31.5">
      <c r="A598" s="16" t="s">
        <v>104</v>
      </c>
      <c r="B598" s="17" t="s">
        <v>496</v>
      </c>
      <c r="C598" s="17" t="s">
        <v>157</v>
      </c>
      <c r="D598" s="17" t="s">
        <v>111</v>
      </c>
      <c r="E598" s="17" t="s">
        <v>106</v>
      </c>
      <c r="F598" s="34">
        <v>100100.1</v>
      </c>
      <c r="G598" s="34">
        <v>210219.1</v>
      </c>
      <c r="H598" s="34">
        <v>136.4</v>
      </c>
      <c r="I598" s="64"/>
      <c r="J598" s="65"/>
      <c r="K598" s="65"/>
      <c r="L598" s="65"/>
      <c r="M598" s="66"/>
      <c r="N598" s="66"/>
      <c r="O598" s="66"/>
    </row>
    <row r="599" spans="1:15" ht="31.5">
      <c r="A599" s="16" t="s">
        <v>906</v>
      </c>
      <c r="B599" s="17" t="s">
        <v>907</v>
      </c>
      <c r="C599" s="17"/>
      <c r="D599" s="17"/>
      <c r="E599" s="17"/>
      <c r="F599" s="34">
        <f>F600+F603</f>
        <v>16895</v>
      </c>
      <c r="G599" s="34"/>
      <c r="H599" s="34"/>
      <c r="I599" s="64"/>
      <c r="J599" s="65"/>
      <c r="K599" s="65"/>
      <c r="L599" s="65"/>
      <c r="M599" s="66"/>
      <c r="N599" s="66"/>
      <c r="O599" s="66"/>
    </row>
    <row r="600" spans="1:15" ht="15.75">
      <c r="A600" s="16" t="s">
        <v>18</v>
      </c>
      <c r="B600" s="17" t="s">
        <v>908</v>
      </c>
      <c r="C600" s="17"/>
      <c r="D600" s="17"/>
      <c r="E600" s="17"/>
      <c r="F600" s="34">
        <f t="shared" ref="F600" si="104">SUM(F601)</f>
        <v>10680</v>
      </c>
      <c r="G600" s="34"/>
      <c r="H600" s="34"/>
      <c r="I600" s="64"/>
      <c r="J600" s="65"/>
      <c r="K600" s="65"/>
      <c r="L600" s="65"/>
      <c r="M600" s="66"/>
      <c r="N600" s="66"/>
      <c r="O600" s="66"/>
    </row>
    <row r="601" spans="1:15" ht="47.25">
      <c r="A601" s="16" t="s">
        <v>909</v>
      </c>
      <c r="B601" s="17" t="s">
        <v>910</v>
      </c>
      <c r="C601" s="17"/>
      <c r="D601" s="17"/>
      <c r="E601" s="17"/>
      <c r="F601" s="34">
        <f t="shared" ref="F601:F603" si="105">SUM(F602)</f>
        <v>10680</v>
      </c>
      <c r="G601" s="34"/>
      <c r="H601" s="34"/>
      <c r="I601" s="64"/>
      <c r="J601" s="65"/>
      <c r="K601" s="65"/>
      <c r="L601" s="65"/>
      <c r="M601" s="66"/>
      <c r="N601" s="66"/>
      <c r="O601" s="66"/>
    </row>
    <row r="602" spans="1:15" ht="15.75">
      <c r="A602" s="16" t="s">
        <v>90</v>
      </c>
      <c r="B602" s="17" t="s">
        <v>910</v>
      </c>
      <c r="C602" s="17" t="s">
        <v>136</v>
      </c>
      <c r="D602" s="17" t="s">
        <v>111</v>
      </c>
      <c r="E602" s="17" t="s">
        <v>107</v>
      </c>
      <c r="F602" s="34">
        <v>10680</v>
      </c>
      <c r="G602" s="34"/>
      <c r="H602" s="34"/>
      <c r="I602" s="64"/>
      <c r="J602" s="65"/>
      <c r="K602" s="65"/>
      <c r="L602" s="65"/>
      <c r="M602" s="66"/>
      <c r="N602" s="66"/>
      <c r="O602" s="66"/>
    </row>
    <row r="603" spans="1:15" ht="31.5">
      <c r="A603" s="16" t="s">
        <v>127</v>
      </c>
      <c r="B603" s="17" t="s">
        <v>911</v>
      </c>
      <c r="C603" s="17"/>
      <c r="D603" s="17"/>
      <c r="E603" s="17"/>
      <c r="F603" s="34">
        <f t="shared" si="105"/>
        <v>6215</v>
      </c>
      <c r="G603" s="34"/>
      <c r="H603" s="34"/>
      <c r="I603" s="64"/>
      <c r="J603" s="65"/>
      <c r="K603" s="65"/>
      <c r="L603" s="65"/>
      <c r="M603" s="66"/>
      <c r="N603" s="66"/>
      <c r="O603" s="66"/>
    </row>
    <row r="604" spans="1:15" ht="47.25">
      <c r="A604" s="16" t="s">
        <v>909</v>
      </c>
      <c r="B604" s="17" t="s">
        <v>912</v>
      </c>
      <c r="C604" s="17"/>
      <c r="D604" s="17"/>
      <c r="E604" s="17"/>
      <c r="F604" s="34">
        <f>SUM(F605)</f>
        <v>6215</v>
      </c>
      <c r="G604" s="34"/>
      <c r="H604" s="34"/>
      <c r="I604" s="64"/>
      <c r="J604" s="65"/>
      <c r="K604" s="65"/>
      <c r="L604" s="65"/>
      <c r="M604" s="66"/>
      <c r="N604" s="66"/>
      <c r="O604" s="66"/>
    </row>
    <row r="605" spans="1:15" ht="15.75">
      <c r="A605" s="16" t="s">
        <v>160</v>
      </c>
      <c r="B605" s="17" t="s">
        <v>912</v>
      </c>
      <c r="C605" s="17" t="s">
        <v>161</v>
      </c>
      <c r="D605" s="17" t="s">
        <v>111</v>
      </c>
      <c r="E605" s="17" t="s">
        <v>107</v>
      </c>
      <c r="F605" s="34">
        <v>6215</v>
      </c>
      <c r="G605" s="34"/>
      <c r="H605" s="34"/>
      <c r="I605" s="64"/>
      <c r="J605" s="65"/>
      <c r="K605" s="65"/>
      <c r="L605" s="65"/>
      <c r="M605" s="66"/>
      <c r="N605" s="66"/>
      <c r="O605" s="66"/>
    </row>
    <row r="606" spans="1:15" ht="47.25">
      <c r="A606" s="79" t="s">
        <v>791</v>
      </c>
      <c r="B606" s="9" t="s">
        <v>347</v>
      </c>
      <c r="C606" s="9"/>
      <c r="D606" s="9"/>
      <c r="E606" s="9"/>
      <c r="F606" s="48">
        <f>F607+F611+F614</f>
        <v>747.5</v>
      </c>
      <c r="G606" s="48">
        <f t="shared" ref="G606:H606" si="106">G607+G611+G614</f>
        <v>689</v>
      </c>
      <c r="H606" s="48">
        <f t="shared" si="106"/>
        <v>400</v>
      </c>
      <c r="I606" s="64"/>
      <c r="J606" s="65"/>
      <c r="K606" s="65"/>
      <c r="L606" s="65"/>
      <c r="M606" s="66"/>
      <c r="N606" s="66"/>
      <c r="O606" s="66"/>
    </row>
    <row r="607" spans="1:15" ht="31.5">
      <c r="A607" s="16" t="s">
        <v>127</v>
      </c>
      <c r="B607" s="17" t="s">
        <v>364</v>
      </c>
      <c r="C607" s="17"/>
      <c r="D607" s="17"/>
      <c r="E607" s="17"/>
      <c r="F607" s="34">
        <f t="shared" ref="F607:H607" si="107">SUM(F608)</f>
        <v>423.5</v>
      </c>
      <c r="G607" s="34">
        <f t="shared" si="107"/>
        <v>370</v>
      </c>
      <c r="H607" s="34">
        <f t="shared" si="107"/>
        <v>400</v>
      </c>
      <c r="I607" s="64"/>
      <c r="J607" s="65"/>
      <c r="K607" s="65"/>
      <c r="L607" s="65"/>
      <c r="M607" s="66"/>
      <c r="N607" s="66"/>
      <c r="O607" s="66"/>
    </row>
    <row r="608" spans="1:15" ht="15.75">
      <c r="A608" s="16" t="s">
        <v>204</v>
      </c>
      <c r="B608" s="17" t="s">
        <v>365</v>
      </c>
      <c r="C608" s="17"/>
      <c r="D608" s="17"/>
      <c r="E608" s="17"/>
      <c r="F608" s="34">
        <f t="shared" ref="F608:H608" si="108">SUM(F610+F609)</f>
        <v>423.5</v>
      </c>
      <c r="G608" s="34">
        <f t="shared" si="108"/>
        <v>370</v>
      </c>
      <c r="H608" s="34">
        <f t="shared" si="108"/>
        <v>400</v>
      </c>
      <c r="I608" s="67"/>
      <c r="J608" s="68"/>
      <c r="K608" s="68"/>
      <c r="L608" s="68"/>
      <c r="M608" s="69"/>
      <c r="N608" s="69"/>
      <c r="O608" s="69"/>
    </row>
    <row r="609" spans="1:15" ht="31.5">
      <c r="A609" s="16" t="s">
        <v>165</v>
      </c>
      <c r="B609" s="17" t="s">
        <v>365</v>
      </c>
      <c r="C609" s="17" t="s">
        <v>91</v>
      </c>
      <c r="D609" s="17" t="s">
        <v>113</v>
      </c>
      <c r="E609" s="17" t="s">
        <v>113</v>
      </c>
      <c r="F609" s="34">
        <v>413.5</v>
      </c>
      <c r="G609" s="34">
        <v>370</v>
      </c>
      <c r="H609" s="34">
        <v>400</v>
      </c>
      <c r="I609" s="64"/>
      <c r="J609" s="65"/>
      <c r="K609" s="65"/>
      <c r="L609" s="65"/>
      <c r="M609" s="66"/>
      <c r="N609" s="66"/>
      <c r="O609" s="66"/>
    </row>
    <row r="610" spans="1:15" ht="31.5">
      <c r="A610" s="16" t="s">
        <v>37</v>
      </c>
      <c r="B610" s="17" t="s">
        <v>365</v>
      </c>
      <c r="C610" s="17" t="s">
        <v>38</v>
      </c>
      <c r="D610" s="17" t="s">
        <v>113</v>
      </c>
      <c r="E610" s="17" t="s">
        <v>113</v>
      </c>
      <c r="F610" s="34">
        <v>10</v>
      </c>
      <c r="G610" s="34"/>
      <c r="H610" s="34"/>
      <c r="I610" s="64"/>
      <c r="J610" s="65"/>
      <c r="K610" s="65"/>
      <c r="L610" s="65"/>
      <c r="M610" s="66"/>
      <c r="N610" s="66"/>
      <c r="O610" s="66"/>
    </row>
    <row r="611" spans="1:15" ht="31.5">
      <c r="A611" s="16" t="s">
        <v>14</v>
      </c>
      <c r="B611" s="17" t="s">
        <v>913</v>
      </c>
      <c r="C611" s="17"/>
      <c r="D611" s="17"/>
      <c r="E611" s="17"/>
      <c r="F611" s="34">
        <f t="shared" ref="F611" si="109">SUM(F612)</f>
        <v>5</v>
      </c>
      <c r="G611" s="34"/>
      <c r="H611" s="34"/>
      <c r="I611" s="64"/>
      <c r="J611" s="65"/>
      <c r="K611" s="65"/>
      <c r="L611" s="65"/>
      <c r="M611" s="66"/>
      <c r="N611" s="66"/>
      <c r="O611" s="66"/>
    </row>
    <row r="612" spans="1:15" ht="15.75">
      <c r="A612" s="16" t="s">
        <v>204</v>
      </c>
      <c r="B612" s="17" t="s">
        <v>914</v>
      </c>
      <c r="C612" s="17"/>
      <c r="D612" s="17"/>
      <c r="E612" s="17"/>
      <c r="F612" s="34">
        <f t="shared" ref="F612" si="110">SUM(F613)</f>
        <v>5</v>
      </c>
      <c r="G612" s="34"/>
      <c r="H612" s="34"/>
      <c r="I612" s="64"/>
      <c r="J612" s="65"/>
      <c r="K612" s="65"/>
      <c r="L612" s="65"/>
      <c r="M612" s="66"/>
      <c r="N612" s="66"/>
      <c r="O612" s="66"/>
    </row>
    <row r="613" spans="1:15" ht="47.25">
      <c r="A613" s="16" t="s">
        <v>156</v>
      </c>
      <c r="B613" s="17" t="s">
        <v>914</v>
      </c>
      <c r="C613" s="17" t="s">
        <v>4</v>
      </c>
      <c r="D613" s="17" t="s">
        <v>113</v>
      </c>
      <c r="E613" s="17" t="s">
        <v>113</v>
      </c>
      <c r="F613" s="34">
        <v>5</v>
      </c>
      <c r="G613" s="34"/>
      <c r="H613" s="34"/>
      <c r="I613" s="64"/>
      <c r="J613" s="65"/>
      <c r="K613" s="65"/>
      <c r="L613" s="65"/>
      <c r="M613" s="66"/>
      <c r="N613" s="66"/>
      <c r="O613" s="66"/>
    </row>
    <row r="614" spans="1:15" ht="15.75">
      <c r="A614" s="16" t="s">
        <v>792</v>
      </c>
      <c r="B614" s="17" t="s">
        <v>366</v>
      </c>
      <c r="C614" s="17"/>
      <c r="D614" s="17"/>
      <c r="E614" s="17"/>
      <c r="F614" s="34">
        <v>319</v>
      </c>
      <c r="G614" s="34">
        <v>319</v>
      </c>
      <c r="H614" s="34"/>
      <c r="I614" s="64"/>
      <c r="J614" s="65"/>
      <c r="K614" s="65"/>
      <c r="L614" s="65"/>
      <c r="M614" s="66"/>
      <c r="N614" s="66"/>
      <c r="O614" s="66"/>
    </row>
    <row r="615" spans="1:15" ht="31.5">
      <c r="A615" s="16" t="s">
        <v>1</v>
      </c>
      <c r="B615" s="17" t="s">
        <v>367</v>
      </c>
      <c r="C615" s="17"/>
      <c r="D615" s="17"/>
      <c r="E615" s="17"/>
      <c r="F615" s="34">
        <f>SUM(F616:F617)</f>
        <v>319</v>
      </c>
      <c r="G615" s="34">
        <v>319</v>
      </c>
      <c r="H615" s="34"/>
      <c r="I615" s="64"/>
      <c r="J615" s="65"/>
      <c r="K615" s="65"/>
      <c r="L615" s="65"/>
      <c r="M615" s="66"/>
      <c r="N615" s="66"/>
      <c r="O615" s="66"/>
    </row>
    <row r="616" spans="1:15" ht="31.5">
      <c r="A616" s="16" t="s">
        <v>165</v>
      </c>
      <c r="B616" s="17" t="s">
        <v>367</v>
      </c>
      <c r="C616" s="17" t="s">
        <v>91</v>
      </c>
      <c r="D616" s="17" t="s">
        <v>113</v>
      </c>
      <c r="E616" s="17" t="s">
        <v>113</v>
      </c>
      <c r="F616" s="34">
        <v>277</v>
      </c>
      <c r="G616" s="34">
        <v>319</v>
      </c>
      <c r="H616" s="34"/>
      <c r="I616" s="64"/>
      <c r="J616" s="65"/>
      <c r="K616" s="65"/>
      <c r="L616" s="65"/>
      <c r="M616" s="66"/>
      <c r="N616" s="66"/>
      <c r="O616" s="66"/>
    </row>
    <row r="617" spans="1:15" ht="31.5">
      <c r="A617" s="16" t="s">
        <v>37</v>
      </c>
      <c r="B617" s="17" t="s">
        <v>367</v>
      </c>
      <c r="C617" s="17" t="s">
        <v>38</v>
      </c>
      <c r="D617" s="17" t="s">
        <v>113</v>
      </c>
      <c r="E617" s="17" t="s">
        <v>113</v>
      </c>
      <c r="F617" s="34">
        <v>42</v>
      </c>
      <c r="G617" s="34"/>
      <c r="H617" s="34"/>
      <c r="I617" s="64"/>
      <c r="J617" s="65"/>
      <c r="K617" s="65"/>
      <c r="L617" s="65"/>
      <c r="M617" s="66"/>
      <c r="N617" s="66"/>
      <c r="O617" s="66"/>
    </row>
    <row r="618" spans="1:15" ht="98.45" customHeight="1">
      <c r="A618" s="79" t="s">
        <v>793</v>
      </c>
      <c r="B618" s="9" t="s">
        <v>406</v>
      </c>
      <c r="C618" s="9"/>
      <c r="D618" s="9"/>
      <c r="E618" s="9"/>
      <c r="F618" s="48">
        <f>SUM(F619+F624+F628)</f>
        <v>28183.200000000004</v>
      </c>
      <c r="G618" s="48">
        <f>SUM(G619+G624+G628)</f>
        <v>6394.4</v>
      </c>
      <c r="H618" s="48">
        <f>SUM(H619+H624+H628)</f>
        <v>6394.4</v>
      </c>
      <c r="I618" s="67"/>
      <c r="J618" s="68"/>
      <c r="K618" s="68"/>
      <c r="L618" s="68"/>
      <c r="M618" s="69"/>
      <c r="N618" s="69"/>
      <c r="O618" s="69"/>
    </row>
    <row r="619" spans="1:15" ht="78.75">
      <c r="A619" s="16" t="s">
        <v>192</v>
      </c>
      <c r="B619" s="17" t="s">
        <v>407</v>
      </c>
      <c r="C619" s="17"/>
      <c r="D619" s="17"/>
      <c r="E619" s="17"/>
      <c r="F619" s="34">
        <f>SUM(F620+F622)</f>
        <v>19681.2</v>
      </c>
      <c r="G619" s="34">
        <v>1213.7</v>
      </c>
      <c r="H619" s="34">
        <v>1213.7</v>
      </c>
      <c r="I619" s="64"/>
      <c r="J619" s="65"/>
      <c r="K619" s="65"/>
      <c r="L619" s="65"/>
      <c r="M619" s="66"/>
      <c r="N619" s="66"/>
      <c r="O619" s="66"/>
    </row>
    <row r="620" spans="1:15" ht="31.5">
      <c r="A620" s="16" t="s">
        <v>915</v>
      </c>
      <c r="B620" s="17" t="s">
        <v>916</v>
      </c>
      <c r="C620" s="17"/>
      <c r="D620" s="17"/>
      <c r="E620" s="17"/>
      <c r="F620" s="34">
        <f t="shared" ref="F620" si="111">SUM(F621)</f>
        <v>18467.5</v>
      </c>
      <c r="G620" s="34"/>
      <c r="H620" s="34"/>
      <c r="I620" s="64"/>
      <c r="J620" s="65"/>
      <c r="K620" s="65"/>
      <c r="L620" s="65"/>
      <c r="M620" s="66"/>
      <c r="N620" s="66"/>
      <c r="O620" s="66"/>
    </row>
    <row r="621" spans="1:15" ht="15.75">
      <c r="A621" s="16" t="s">
        <v>90</v>
      </c>
      <c r="B621" s="17" t="s">
        <v>916</v>
      </c>
      <c r="C621" s="17" t="s">
        <v>136</v>
      </c>
      <c r="D621" s="17" t="s">
        <v>108</v>
      </c>
      <c r="E621" s="17" t="s">
        <v>76</v>
      </c>
      <c r="F621" s="34">
        <v>18467.5</v>
      </c>
      <c r="G621" s="34"/>
      <c r="H621" s="34"/>
      <c r="I621" s="64"/>
      <c r="J621" s="65"/>
      <c r="K621" s="65"/>
      <c r="L621" s="65"/>
      <c r="M621" s="66"/>
      <c r="N621" s="66"/>
      <c r="O621" s="66"/>
    </row>
    <row r="622" spans="1:15" ht="47.25">
      <c r="A622" s="16" t="s">
        <v>253</v>
      </c>
      <c r="B622" s="17" t="s">
        <v>413</v>
      </c>
      <c r="C622" s="17"/>
      <c r="D622" s="17"/>
      <c r="E622" s="17"/>
      <c r="F622" s="34">
        <v>1213.7</v>
      </c>
      <c r="G622" s="34">
        <v>1213.7</v>
      </c>
      <c r="H622" s="34">
        <v>1213.7</v>
      </c>
      <c r="I622" s="64"/>
      <c r="J622" s="65"/>
      <c r="K622" s="65"/>
      <c r="L622" s="65"/>
      <c r="M622" s="66"/>
      <c r="N622" s="66"/>
      <c r="O622" s="66"/>
    </row>
    <row r="623" spans="1:15" ht="15.75">
      <c r="A623" s="16" t="s">
        <v>90</v>
      </c>
      <c r="B623" s="17" t="s">
        <v>413</v>
      </c>
      <c r="C623" s="17" t="s">
        <v>136</v>
      </c>
      <c r="D623" s="17" t="s">
        <v>108</v>
      </c>
      <c r="E623" s="17" t="s">
        <v>76</v>
      </c>
      <c r="F623" s="34">
        <v>1213.7</v>
      </c>
      <c r="G623" s="34">
        <v>1213.7</v>
      </c>
      <c r="H623" s="34">
        <v>1213.7</v>
      </c>
      <c r="I623" s="67"/>
      <c r="J623" s="68"/>
      <c r="K623" s="68"/>
      <c r="L623" s="68"/>
      <c r="M623" s="69"/>
      <c r="N623" s="69"/>
      <c r="O623" s="69"/>
    </row>
    <row r="624" spans="1:15" ht="15.75">
      <c r="A624" s="16" t="s">
        <v>47</v>
      </c>
      <c r="B624" s="17" t="s">
        <v>408</v>
      </c>
      <c r="C624" s="17"/>
      <c r="D624" s="17"/>
      <c r="E624" s="17"/>
      <c r="F624" s="34">
        <f>SUM(F625)</f>
        <v>4225.6000000000004</v>
      </c>
      <c r="G624" s="34">
        <v>3511.7</v>
      </c>
      <c r="H624" s="34">
        <v>3511.7</v>
      </c>
      <c r="I624" s="64"/>
      <c r="J624" s="65"/>
      <c r="K624" s="65"/>
      <c r="L624" s="65"/>
      <c r="M624" s="66"/>
      <c r="N624" s="66"/>
      <c r="O624" s="66"/>
    </row>
    <row r="625" spans="1:15" ht="47.25">
      <c r="A625" s="16" t="s">
        <v>231</v>
      </c>
      <c r="B625" s="17" t="s">
        <v>409</v>
      </c>
      <c r="C625" s="17"/>
      <c r="D625" s="17"/>
      <c r="E625" s="17"/>
      <c r="F625" s="34">
        <f>SUM(F626:F627)</f>
        <v>4225.6000000000004</v>
      </c>
      <c r="G625" s="34">
        <v>3511.7</v>
      </c>
      <c r="H625" s="34">
        <v>3511.7</v>
      </c>
      <c r="I625" s="64"/>
      <c r="J625" s="65"/>
      <c r="K625" s="65"/>
      <c r="L625" s="65"/>
      <c r="M625" s="66"/>
      <c r="N625" s="66"/>
      <c r="O625" s="66"/>
    </row>
    <row r="626" spans="1:15" ht="78.75">
      <c r="A626" s="16" t="s">
        <v>36</v>
      </c>
      <c r="B626" s="17" t="s">
        <v>409</v>
      </c>
      <c r="C626" s="17" t="s">
        <v>40</v>
      </c>
      <c r="D626" s="17" t="s">
        <v>108</v>
      </c>
      <c r="E626" s="17" t="s">
        <v>76</v>
      </c>
      <c r="F626" s="34">
        <v>4194.3</v>
      </c>
      <c r="G626" s="34">
        <v>3480.6</v>
      </c>
      <c r="H626" s="34">
        <v>3480.6</v>
      </c>
      <c r="I626" s="64"/>
      <c r="J626" s="65"/>
      <c r="K626" s="65"/>
      <c r="L626" s="65"/>
      <c r="M626" s="66"/>
      <c r="N626" s="66"/>
      <c r="O626" s="66"/>
    </row>
    <row r="627" spans="1:15" ht="31.5">
      <c r="A627" s="16" t="s">
        <v>165</v>
      </c>
      <c r="B627" s="17" t="s">
        <v>409</v>
      </c>
      <c r="C627" s="17" t="s">
        <v>91</v>
      </c>
      <c r="D627" s="17" t="s">
        <v>108</v>
      </c>
      <c r="E627" s="17" t="s">
        <v>76</v>
      </c>
      <c r="F627" s="34">
        <v>31.3</v>
      </c>
      <c r="G627" s="34">
        <v>31.1</v>
      </c>
      <c r="H627" s="34">
        <v>31.1</v>
      </c>
      <c r="I627" s="67"/>
      <c r="J627" s="68"/>
      <c r="K627" s="68"/>
      <c r="L627" s="68"/>
      <c r="M627" s="69"/>
      <c r="N627" s="69"/>
      <c r="O627" s="69"/>
    </row>
    <row r="628" spans="1:15" ht="31.5">
      <c r="A628" s="16" t="s">
        <v>127</v>
      </c>
      <c r="B628" s="17" t="s">
        <v>410</v>
      </c>
      <c r="C628" s="17"/>
      <c r="D628" s="17"/>
      <c r="E628" s="17"/>
      <c r="F628" s="34">
        <f>SUM(F629+F631+F633+F635)</f>
        <v>4276.3999999999996</v>
      </c>
      <c r="G628" s="34">
        <v>1669</v>
      </c>
      <c r="H628" s="34">
        <v>1669</v>
      </c>
      <c r="I628" s="67"/>
      <c r="J628" s="68"/>
      <c r="K628" s="68"/>
      <c r="L628" s="68"/>
      <c r="M628" s="69"/>
      <c r="N628" s="69"/>
      <c r="O628" s="69"/>
    </row>
    <row r="629" spans="1:15" ht="236.25">
      <c r="A629" s="78" t="s">
        <v>599</v>
      </c>
      <c r="B629" s="17" t="s">
        <v>598</v>
      </c>
      <c r="C629" s="17"/>
      <c r="D629" s="17"/>
      <c r="E629" s="17"/>
      <c r="F629" s="34">
        <v>699.1</v>
      </c>
      <c r="G629" s="34">
        <v>853.3</v>
      </c>
      <c r="H629" s="34">
        <v>853.3</v>
      </c>
      <c r="I629" s="64"/>
      <c r="J629" s="65"/>
      <c r="K629" s="65"/>
      <c r="L629" s="65"/>
      <c r="M629" s="66"/>
      <c r="N629" s="66"/>
      <c r="O629" s="66"/>
    </row>
    <row r="630" spans="1:15" ht="31.5">
      <c r="A630" s="16" t="s">
        <v>165</v>
      </c>
      <c r="B630" s="17" t="s">
        <v>598</v>
      </c>
      <c r="C630" s="17" t="s">
        <v>91</v>
      </c>
      <c r="D630" s="17" t="s">
        <v>108</v>
      </c>
      <c r="E630" s="17" t="s">
        <v>76</v>
      </c>
      <c r="F630" s="34">
        <v>699.1</v>
      </c>
      <c r="G630" s="34">
        <v>853.3</v>
      </c>
      <c r="H630" s="34">
        <v>853.3</v>
      </c>
      <c r="I630" s="67"/>
      <c r="J630" s="68"/>
      <c r="K630" s="68"/>
      <c r="L630" s="68"/>
      <c r="M630" s="69"/>
      <c r="N630" s="69"/>
      <c r="O630" s="69"/>
    </row>
    <row r="631" spans="1:15" ht="31.5">
      <c r="A631" s="16" t="s">
        <v>232</v>
      </c>
      <c r="B631" s="17" t="s">
        <v>411</v>
      </c>
      <c r="C631" s="17"/>
      <c r="D631" s="17"/>
      <c r="E631" s="17"/>
      <c r="F631" s="34"/>
      <c r="G631" s="34">
        <v>100</v>
      </c>
      <c r="H631" s="34">
        <v>100</v>
      </c>
      <c r="I631" s="67"/>
      <c r="J631" s="68"/>
      <c r="K631" s="68"/>
      <c r="L631" s="68"/>
      <c r="M631" s="69"/>
      <c r="N631" s="69"/>
      <c r="O631" s="69"/>
    </row>
    <row r="632" spans="1:15" ht="31.5">
      <c r="A632" s="16" t="s">
        <v>165</v>
      </c>
      <c r="B632" s="17" t="s">
        <v>411</v>
      </c>
      <c r="C632" s="17" t="s">
        <v>91</v>
      </c>
      <c r="D632" s="17" t="s">
        <v>108</v>
      </c>
      <c r="E632" s="17" t="s">
        <v>76</v>
      </c>
      <c r="F632" s="34"/>
      <c r="G632" s="34">
        <v>100</v>
      </c>
      <c r="H632" s="34">
        <v>100</v>
      </c>
      <c r="I632" s="64"/>
      <c r="J632" s="65"/>
      <c r="K632" s="65"/>
      <c r="L632" s="65"/>
      <c r="M632" s="66"/>
      <c r="N632" s="66"/>
      <c r="O632" s="66"/>
    </row>
    <row r="633" spans="1:15" ht="47.25">
      <c r="A633" s="16" t="s">
        <v>134</v>
      </c>
      <c r="B633" s="17" t="s">
        <v>412</v>
      </c>
      <c r="C633" s="17"/>
      <c r="D633" s="17"/>
      <c r="E633" s="17"/>
      <c r="F633" s="34">
        <f t="shared" ref="F633" si="112">SUM(F634)</f>
        <v>749.3</v>
      </c>
      <c r="G633" s="34">
        <v>715.7</v>
      </c>
      <c r="H633" s="34">
        <v>715.7</v>
      </c>
      <c r="I633" s="70"/>
      <c r="J633" s="65"/>
      <c r="K633" s="65"/>
      <c r="L633" s="65"/>
      <c r="M633" s="66"/>
      <c r="N633" s="66"/>
      <c r="O633" s="66"/>
    </row>
    <row r="634" spans="1:15" ht="31.5">
      <c r="A634" s="16" t="s">
        <v>165</v>
      </c>
      <c r="B634" s="17" t="s">
        <v>412</v>
      </c>
      <c r="C634" s="17" t="s">
        <v>91</v>
      </c>
      <c r="D634" s="17" t="s">
        <v>108</v>
      </c>
      <c r="E634" s="17" t="s">
        <v>75</v>
      </c>
      <c r="F634" s="34">
        <v>749.3</v>
      </c>
      <c r="G634" s="34">
        <v>715.7</v>
      </c>
      <c r="H634" s="34">
        <v>715.7</v>
      </c>
      <c r="I634" s="64"/>
      <c r="J634" s="65"/>
      <c r="K634" s="65"/>
      <c r="L634" s="65"/>
      <c r="M634" s="66"/>
      <c r="N634" s="66"/>
      <c r="O634" s="66"/>
    </row>
    <row r="635" spans="1:15" ht="47.25">
      <c r="A635" s="16" t="s">
        <v>794</v>
      </c>
      <c r="B635" s="17" t="s">
        <v>597</v>
      </c>
      <c r="C635" s="17"/>
      <c r="D635" s="17"/>
      <c r="E635" s="17"/>
      <c r="F635" s="34">
        <v>2828</v>
      </c>
      <c r="G635" s="34"/>
      <c r="H635" s="34"/>
      <c r="I635" s="64"/>
      <c r="J635" s="65"/>
      <c r="K635" s="65"/>
      <c r="L635" s="65"/>
      <c r="M635" s="66"/>
      <c r="N635" s="66"/>
      <c r="O635" s="66"/>
    </row>
    <row r="636" spans="1:15" ht="31.5">
      <c r="A636" s="16" t="s">
        <v>165</v>
      </c>
      <c r="B636" s="17" t="s">
        <v>597</v>
      </c>
      <c r="C636" s="17" t="s">
        <v>91</v>
      </c>
      <c r="D636" s="17" t="s">
        <v>108</v>
      </c>
      <c r="E636" s="17" t="s">
        <v>76</v>
      </c>
      <c r="F636" s="34">
        <v>2828</v>
      </c>
      <c r="G636" s="34"/>
      <c r="H636" s="34"/>
      <c r="I636" s="64"/>
      <c r="J636" s="65"/>
      <c r="K636" s="65"/>
      <c r="L636" s="65"/>
      <c r="M636" s="66"/>
      <c r="N636" s="66"/>
      <c r="O636" s="66"/>
    </row>
    <row r="637" spans="1:15" ht="47.25">
      <c r="A637" s="79" t="s">
        <v>795</v>
      </c>
      <c r="B637" s="9" t="s">
        <v>591</v>
      </c>
      <c r="C637" s="9"/>
      <c r="D637" s="9"/>
      <c r="E637" s="9"/>
      <c r="F637" s="48">
        <f>SUM(F638)</f>
        <v>8679.2999999999993</v>
      </c>
      <c r="G637" s="48"/>
      <c r="H637" s="48"/>
      <c r="I637" s="64"/>
      <c r="J637" s="65"/>
      <c r="K637" s="65"/>
      <c r="L637" s="65"/>
      <c r="M637" s="66"/>
      <c r="N637" s="66"/>
      <c r="O637" s="66"/>
    </row>
    <row r="638" spans="1:15" ht="31.5">
      <c r="A638" s="16" t="s">
        <v>127</v>
      </c>
      <c r="B638" s="17" t="s">
        <v>596</v>
      </c>
      <c r="C638" s="17"/>
      <c r="D638" s="17"/>
      <c r="E638" s="17"/>
      <c r="F638" s="34">
        <f>SUM(F639+F641)</f>
        <v>8679.2999999999993</v>
      </c>
      <c r="G638" s="34"/>
      <c r="H638" s="34"/>
      <c r="I638" s="64"/>
      <c r="J638" s="65"/>
      <c r="K638" s="65"/>
      <c r="L638" s="65"/>
      <c r="M638" s="66"/>
      <c r="N638" s="66"/>
      <c r="O638" s="66"/>
    </row>
    <row r="639" spans="1:15" ht="31.5">
      <c r="A639" s="16" t="s">
        <v>917</v>
      </c>
      <c r="B639" s="17" t="s">
        <v>918</v>
      </c>
      <c r="C639" s="17"/>
      <c r="D639" s="17"/>
      <c r="E639" s="17"/>
      <c r="F639" s="34">
        <f t="shared" ref="F639" si="113">SUM(F640)</f>
        <v>139.9</v>
      </c>
      <c r="G639" s="34"/>
      <c r="H639" s="34"/>
      <c r="I639" s="64"/>
      <c r="J639" s="65"/>
      <c r="K639" s="65"/>
      <c r="L639" s="65"/>
      <c r="M639" s="66"/>
      <c r="N639" s="66"/>
      <c r="O639" s="66"/>
    </row>
    <row r="640" spans="1:15" ht="31.5">
      <c r="A640" s="16" t="s">
        <v>165</v>
      </c>
      <c r="B640" s="17" t="s">
        <v>918</v>
      </c>
      <c r="C640" s="17" t="s">
        <v>91</v>
      </c>
      <c r="D640" s="17" t="s">
        <v>111</v>
      </c>
      <c r="E640" s="17" t="s">
        <v>108</v>
      </c>
      <c r="F640" s="34">
        <v>139.9</v>
      </c>
      <c r="G640" s="34"/>
      <c r="H640" s="34"/>
      <c r="I640" s="64"/>
      <c r="J640" s="65"/>
      <c r="K640" s="65"/>
      <c r="L640" s="65"/>
      <c r="M640" s="66"/>
      <c r="N640" s="66"/>
      <c r="O640" s="66"/>
    </row>
    <row r="641" spans="1:15" ht="31.5">
      <c r="A641" s="16" t="s">
        <v>796</v>
      </c>
      <c r="B641" s="17" t="s">
        <v>600</v>
      </c>
      <c r="C641" s="17"/>
      <c r="D641" s="17"/>
      <c r="E641" s="17"/>
      <c r="F641" s="34">
        <f t="shared" ref="F641" si="114">SUM(F642)</f>
        <v>8539.4</v>
      </c>
      <c r="G641" s="34"/>
      <c r="H641" s="34"/>
      <c r="I641" s="67"/>
      <c r="J641" s="68"/>
      <c r="K641" s="68"/>
      <c r="L641" s="68"/>
      <c r="M641" s="69"/>
      <c r="N641" s="69"/>
      <c r="O641" s="69"/>
    </row>
    <row r="642" spans="1:15" ht="31.5">
      <c r="A642" s="16" t="s">
        <v>165</v>
      </c>
      <c r="B642" s="17" t="s">
        <v>600</v>
      </c>
      <c r="C642" s="17" t="s">
        <v>91</v>
      </c>
      <c r="D642" s="17" t="s">
        <v>111</v>
      </c>
      <c r="E642" s="17" t="s">
        <v>108</v>
      </c>
      <c r="F642" s="34">
        <v>8539.4</v>
      </c>
      <c r="G642" s="34"/>
      <c r="H642" s="34"/>
      <c r="I642" s="64"/>
      <c r="J642" s="65"/>
      <c r="K642" s="65"/>
      <c r="L642" s="65"/>
      <c r="M642" s="66"/>
      <c r="N642" s="66"/>
      <c r="O642" s="66"/>
    </row>
    <row r="643" spans="1:15" ht="63">
      <c r="A643" s="79" t="s">
        <v>233</v>
      </c>
      <c r="B643" s="9" t="s">
        <v>480</v>
      </c>
      <c r="C643" s="9"/>
      <c r="D643" s="9"/>
      <c r="E643" s="9"/>
      <c r="F643" s="48">
        <f>SUM(F644+F647+F652+F657)</f>
        <v>33455.1</v>
      </c>
      <c r="G643" s="48">
        <v>11587.6</v>
      </c>
      <c r="H643" s="48">
        <v>11587.6</v>
      </c>
      <c r="I643" s="64"/>
      <c r="J643" s="65"/>
      <c r="K643" s="65"/>
      <c r="L643" s="65"/>
      <c r="M643" s="66"/>
      <c r="N643" s="66"/>
      <c r="O643" s="66"/>
    </row>
    <row r="644" spans="1:15" ht="78.75">
      <c r="A644" s="16" t="s">
        <v>192</v>
      </c>
      <c r="B644" s="17" t="s">
        <v>691</v>
      </c>
      <c r="C644" s="17"/>
      <c r="D644" s="17"/>
      <c r="E644" s="17"/>
      <c r="F644" s="34">
        <f t="shared" ref="F644:F647" si="115">SUM(F645)</f>
        <v>3194.5</v>
      </c>
      <c r="G644" s="34"/>
      <c r="H644" s="34"/>
      <c r="I644" s="64"/>
      <c r="J644" s="65"/>
      <c r="K644" s="65"/>
      <c r="L644" s="65"/>
      <c r="M644" s="66"/>
      <c r="N644" s="66"/>
      <c r="O644" s="66"/>
    </row>
    <row r="645" spans="1:15" ht="31.5">
      <c r="A645" s="16" t="s">
        <v>255</v>
      </c>
      <c r="B645" s="17" t="s">
        <v>692</v>
      </c>
      <c r="C645" s="17"/>
      <c r="D645" s="17"/>
      <c r="E645" s="17"/>
      <c r="F645" s="34">
        <f t="shared" si="115"/>
        <v>3194.5</v>
      </c>
      <c r="G645" s="34"/>
      <c r="H645" s="34"/>
      <c r="I645" s="67"/>
      <c r="J645" s="68"/>
      <c r="K645" s="68"/>
      <c r="L645" s="68"/>
      <c r="M645" s="69"/>
      <c r="N645" s="69"/>
      <c r="O645" s="69"/>
    </row>
    <row r="646" spans="1:15" ht="15.75">
      <c r="A646" s="16" t="s">
        <v>90</v>
      </c>
      <c r="B646" s="17" t="s">
        <v>692</v>
      </c>
      <c r="C646" s="17" t="s">
        <v>136</v>
      </c>
      <c r="D646" s="17" t="s">
        <v>106</v>
      </c>
      <c r="E646" s="17" t="s">
        <v>58</v>
      </c>
      <c r="F646" s="34">
        <v>3194.5</v>
      </c>
      <c r="G646" s="34"/>
      <c r="H646" s="34"/>
      <c r="I646" s="67"/>
      <c r="J646" s="68"/>
      <c r="K646" s="68"/>
      <c r="L646" s="68"/>
      <c r="M646" s="69"/>
      <c r="N646" s="69"/>
      <c r="O646" s="69"/>
    </row>
    <row r="647" spans="1:15" ht="15.75">
      <c r="A647" s="16" t="s">
        <v>47</v>
      </c>
      <c r="B647" s="17" t="s">
        <v>481</v>
      </c>
      <c r="C647" s="17"/>
      <c r="D647" s="17"/>
      <c r="E647" s="17"/>
      <c r="F647" s="34">
        <f t="shared" si="115"/>
        <v>9906.5</v>
      </c>
      <c r="G647" s="34">
        <v>9287.6</v>
      </c>
      <c r="H647" s="34">
        <v>9287.6</v>
      </c>
      <c r="I647" s="67"/>
      <c r="J647" s="68"/>
      <c r="K647" s="68"/>
      <c r="L647" s="68"/>
      <c r="M647" s="69"/>
      <c r="N647" s="69"/>
      <c r="O647" s="69"/>
    </row>
    <row r="648" spans="1:15" ht="31.5">
      <c r="A648" s="16" t="s">
        <v>217</v>
      </c>
      <c r="B648" s="17" t="s">
        <v>482</v>
      </c>
      <c r="C648" s="17"/>
      <c r="D648" s="17"/>
      <c r="E648" s="17"/>
      <c r="F648" s="34">
        <f>SUM(F649:F651)</f>
        <v>9906.5</v>
      </c>
      <c r="G648" s="34">
        <f t="shared" ref="G648:H648" si="116">SUM(G649:G651)</f>
        <v>9287.6</v>
      </c>
      <c r="H648" s="34">
        <f t="shared" si="116"/>
        <v>9287.6</v>
      </c>
      <c r="I648" s="64"/>
      <c r="J648" s="65"/>
      <c r="K648" s="65"/>
      <c r="L648" s="65"/>
      <c r="M648" s="66"/>
      <c r="N648" s="66"/>
      <c r="O648" s="66"/>
    </row>
    <row r="649" spans="1:15" ht="78.75">
      <c r="A649" s="16" t="s">
        <v>36</v>
      </c>
      <c r="B649" s="17" t="s">
        <v>482</v>
      </c>
      <c r="C649" s="17" t="s">
        <v>40</v>
      </c>
      <c r="D649" s="17" t="s">
        <v>106</v>
      </c>
      <c r="E649" s="17" t="s">
        <v>58</v>
      </c>
      <c r="F649" s="34">
        <v>9040.5</v>
      </c>
      <c r="G649" s="34">
        <v>8415.1</v>
      </c>
      <c r="H649" s="34">
        <v>8415.1</v>
      </c>
      <c r="I649" s="67"/>
      <c r="J649" s="68"/>
      <c r="K649" s="68"/>
      <c r="L649" s="68"/>
      <c r="M649" s="69"/>
      <c r="N649" s="69"/>
      <c r="O649" s="69"/>
    </row>
    <row r="650" spans="1:15" ht="31.5">
      <c r="A650" s="16" t="s">
        <v>165</v>
      </c>
      <c r="B650" s="17" t="s">
        <v>482</v>
      </c>
      <c r="C650" s="17" t="s">
        <v>91</v>
      </c>
      <c r="D650" s="17" t="s">
        <v>106</v>
      </c>
      <c r="E650" s="17" t="s">
        <v>58</v>
      </c>
      <c r="F650" s="34">
        <v>866</v>
      </c>
      <c r="G650" s="34">
        <v>869.9</v>
      </c>
      <c r="H650" s="34">
        <v>869.9</v>
      </c>
      <c r="I650" s="67"/>
      <c r="J650" s="68"/>
      <c r="K650" s="68"/>
      <c r="L650" s="68"/>
      <c r="M650" s="69"/>
      <c r="N650" s="69"/>
      <c r="O650" s="69"/>
    </row>
    <row r="651" spans="1:15" ht="15.75">
      <c r="A651" s="16" t="s">
        <v>160</v>
      </c>
      <c r="B651" s="17" t="s">
        <v>482</v>
      </c>
      <c r="C651" s="17" t="s">
        <v>161</v>
      </c>
      <c r="D651" s="17" t="s">
        <v>106</v>
      </c>
      <c r="E651" s="17" t="s">
        <v>58</v>
      </c>
      <c r="F651" s="34"/>
      <c r="G651" s="34">
        <v>2.6</v>
      </c>
      <c r="H651" s="34">
        <v>2.6</v>
      </c>
      <c r="I651" s="64"/>
      <c r="J651" s="65"/>
      <c r="K651" s="65"/>
      <c r="L651" s="65"/>
      <c r="M651" s="66"/>
      <c r="N651" s="66"/>
      <c r="O651" s="66"/>
    </row>
    <row r="652" spans="1:15" ht="31.5">
      <c r="A652" s="16" t="s">
        <v>127</v>
      </c>
      <c r="B652" s="17" t="s">
        <v>483</v>
      </c>
      <c r="C652" s="17"/>
      <c r="D652" s="17"/>
      <c r="E652" s="17"/>
      <c r="F652" s="34">
        <f>SUM(F653+F655)</f>
        <v>15954.1</v>
      </c>
      <c r="G652" s="34">
        <v>2300</v>
      </c>
      <c r="H652" s="34">
        <v>2300</v>
      </c>
      <c r="I652" s="67"/>
      <c r="J652" s="68"/>
      <c r="K652" s="68"/>
      <c r="L652" s="68"/>
      <c r="M652" s="69"/>
      <c r="N652" s="69"/>
      <c r="O652" s="69"/>
    </row>
    <row r="653" spans="1:15" ht="47.25">
      <c r="A653" s="16" t="s">
        <v>254</v>
      </c>
      <c r="B653" s="17" t="s">
        <v>484</v>
      </c>
      <c r="C653" s="17"/>
      <c r="D653" s="17"/>
      <c r="E653" s="17"/>
      <c r="F653" s="34">
        <f t="shared" ref="F653:H653" si="117">SUM(F654)</f>
        <v>3052.9</v>
      </c>
      <c r="G653" s="34">
        <f t="shared" si="117"/>
        <v>1500</v>
      </c>
      <c r="H653" s="34">
        <f t="shared" si="117"/>
        <v>1500</v>
      </c>
      <c r="I653" s="64"/>
      <c r="J653" s="65"/>
      <c r="K653" s="65"/>
      <c r="L653" s="65"/>
      <c r="M653" s="66"/>
      <c r="N653" s="66"/>
      <c r="O653" s="66"/>
    </row>
    <row r="654" spans="1:15" ht="31.5">
      <c r="A654" s="16" t="s">
        <v>165</v>
      </c>
      <c r="B654" s="17" t="s">
        <v>484</v>
      </c>
      <c r="C654" s="17" t="s">
        <v>91</v>
      </c>
      <c r="D654" s="17" t="s">
        <v>106</v>
      </c>
      <c r="E654" s="17" t="s">
        <v>58</v>
      </c>
      <c r="F654" s="34">
        <v>3052.9</v>
      </c>
      <c r="G654" s="34">
        <v>1500</v>
      </c>
      <c r="H654" s="34">
        <v>1500</v>
      </c>
      <c r="I654" s="64"/>
      <c r="J654" s="65"/>
      <c r="K654" s="65"/>
      <c r="L654" s="65"/>
      <c r="M654" s="66"/>
      <c r="N654" s="66"/>
      <c r="O654" s="66"/>
    </row>
    <row r="655" spans="1:15" ht="31.5">
      <c r="A655" s="16" t="s">
        <v>255</v>
      </c>
      <c r="B655" s="17" t="s">
        <v>485</v>
      </c>
      <c r="C655" s="17"/>
      <c r="D655" s="17"/>
      <c r="E655" s="17"/>
      <c r="F655" s="34">
        <f t="shared" ref="F655" si="118">SUM(F656)</f>
        <v>12901.2</v>
      </c>
      <c r="G655" s="34">
        <v>800</v>
      </c>
      <c r="H655" s="34">
        <v>800</v>
      </c>
      <c r="I655" s="64"/>
      <c r="J655" s="65"/>
      <c r="K655" s="65"/>
      <c r="L655" s="65"/>
      <c r="M655" s="66"/>
      <c r="N655" s="66"/>
      <c r="O655" s="66"/>
    </row>
    <row r="656" spans="1:15" ht="31.5">
      <c r="A656" s="16" t="s">
        <v>165</v>
      </c>
      <c r="B656" s="17" t="s">
        <v>485</v>
      </c>
      <c r="C656" s="17" t="s">
        <v>91</v>
      </c>
      <c r="D656" s="17" t="s">
        <v>106</v>
      </c>
      <c r="E656" s="17" t="s">
        <v>58</v>
      </c>
      <c r="F656" s="34">
        <v>12901.2</v>
      </c>
      <c r="G656" s="34">
        <v>800</v>
      </c>
      <c r="H656" s="34">
        <v>800</v>
      </c>
      <c r="I656" s="67"/>
      <c r="J656" s="68"/>
      <c r="K656" s="68"/>
      <c r="L656" s="68"/>
      <c r="M656" s="69"/>
      <c r="N656" s="69"/>
      <c r="O656" s="69"/>
    </row>
    <row r="657" spans="1:15" ht="31.5">
      <c r="A657" s="16" t="s">
        <v>72</v>
      </c>
      <c r="B657" s="17" t="s">
        <v>919</v>
      </c>
      <c r="C657" s="17"/>
      <c r="D657" s="17"/>
      <c r="E657" s="17"/>
      <c r="F657" s="34">
        <f t="shared" ref="F657" si="119">SUM(F658)</f>
        <v>4400</v>
      </c>
      <c r="G657" s="34"/>
      <c r="H657" s="34"/>
      <c r="I657" s="64"/>
      <c r="J657" s="65"/>
      <c r="K657" s="65"/>
      <c r="L657" s="65"/>
      <c r="M657" s="66"/>
      <c r="N657" s="66"/>
      <c r="O657" s="66"/>
    </row>
    <row r="658" spans="1:15" ht="31.5">
      <c r="A658" s="16" t="s">
        <v>920</v>
      </c>
      <c r="B658" s="17" t="s">
        <v>921</v>
      </c>
      <c r="C658" s="17"/>
      <c r="D658" s="17"/>
      <c r="E658" s="17"/>
      <c r="F658" s="34">
        <f t="shared" ref="F658" si="120">SUM(F659)</f>
        <v>4400</v>
      </c>
      <c r="G658" s="34"/>
      <c r="H658" s="34"/>
      <c r="I658" s="64"/>
      <c r="J658" s="65"/>
      <c r="K658" s="65"/>
      <c r="L658" s="65"/>
      <c r="M658" s="66"/>
      <c r="N658" s="66"/>
      <c r="O658" s="66"/>
    </row>
    <row r="659" spans="1:15" ht="31.5">
      <c r="A659" s="16" t="s">
        <v>104</v>
      </c>
      <c r="B659" s="17" t="s">
        <v>921</v>
      </c>
      <c r="C659" s="17" t="s">
        <v>157</v>
      </c>
      <c r="D659" s="17" t="s">
        <v>106</v>
      </c>
      <c r="E659" s="17" t="s">
        <v>58</v>
      </c>
      <c r="F659" s="34">
        <v>4400</v>
      </c>
      <c r="G659" s="34"/>
      <c r="H659" s="34"/>
      <c r="I659" s="64"/>
      <c r="J659" s="65"/>
      <c r="K659" s="65"/>
      <c r="L659" s="65"/>
      <c r="M659" s="66"/>
      <c r="N659" s="66"/>
      <c r="O659" s="66"/>
    </row>
    <row r="660" spans="1:15" ht="47.25">
      <c r="A660" s="79" t="s">
        <v>797</v>
      </c>
      <c r="B660" s="9" t="s">
        <v>604</v>
      </c>
      <c r="C660" s="9"/>
      <c r="D660" s="9"/>
      <c r="E660" s="9"/>
      <c r="F660" s="48">
        <f>SUM(F661)</f>
        <v>40</v>
      </c>
      <c r="G660" s="48">
        <v>40</v>
      </c>
      <c r="H660" s="48">
        <v>40</v>
      </c>
      <c r="I660" s="64"/>
      <c r="J660" s="65"/>
      <c r="K660" s="65"/>
      <c r="L660" s="65"/>
      <c r="M660" s="66"/>
      <c r="N660" s="66"/>
      <c r="O660" s="66"/>
    </row>
    <row r="661" spans="1:15" ht="31.5">
      <c r="A661" s="16" t="s">
        <v>127</v>
      </c>
      <c r="B661" s="17" t="s">
        <v>605</v>
      </c>
      <c r="C661" s="17"/>
      <c r="D661" s="17"/>
      <c r="E661" s="17"/>
      <c r="F661" s="34">
        <f>SUM(F662)</f>
        <v>40</v>
      </c>
      <c r="G661" s="34">
        <v>40</v>
      </c>
      <c r="H661" s="34">
        <v>40</v>
      </c>
      <c r="I661" s="67"/>
      <c r="J661" s="68"/>
      <c r="K661" s="68"/>
      <c r="L661" s="68"/>
      <c r="M661" s="69"/>
      <c r="N661" s="69"/>
      <c r="O661" s="69"/>
    </row>
    <row r="662" spans="1:15" ht="47.25">
      <c r="A662" s="16" t="s">
        <v>606</v>
      </c>
      <c r="B662" s="17" t="s">
        <v>607</v>
      </c>
      <c r="C662" s="17"/>
      <c r="D662" s="17"/>
      <c r="E662" s="17"/>
      <c r="F662" s="34">
        <f>SUM(F663:F664)</f>
        <v>40</v>
      </c>
      <c r="G662" s="34">
        <v>40</v>
      </c>
      <c r="H662" s="34">
        <v>40</v>
      </c>
      <c r="I662" s="64"/>
      <c r="J662" s="65"/>
      <c r="K662" s="65"/>
      <c r="L662" s="65"/>
      <c r="M662" s="66"/>
      <c r="N662" s="66"/>
      <c r="O662" s="66"/>
    </row>
    <row r="663" spans="1:15" ht="31.5">
      <c r="A663" s="16" t="s">
        <v>165</v>
      </c>
      <c r="B663" s="17" t="s">
        <v>607</v>
      </c>
      <c r="C663" s="17" t="s">
        <v>91</v>
      </c>
      <c r="D663" s="17" t="s">
        <v>106</v>
      </c>
      <c r="E663" s="17" t="s">
        <v>58</v>
      </c>
      <c r="F663" s="34">
        <v>27.3</v>
      </c>
      <c r="G663" s="34">
        <v>40</v>
      </c>
      <c r="H663" s="34">
        <v>40</v>
      </c>
      <c r="I663" s="64"/>
      <c r="J663" s="65"/>
      <c r="K663" s="65"/>
      <c r="L663" s="65"/>
      <c r="M663" s="66"/>
      <c r="N663" s="66"/>
      <c r="O663" s="66"/>
    </row>
    <row r="664" spans="1:15" ht="31.5">
      <c r="A664" s="16" t="s">
        <v>165</v>
      </c>
      <c r="B664" s="17" t="s">
        <v>607</v>
      </c>
      <c r="C664" s="17" t="s">
        <v>91</v>
      </c>
      <c r="D664" s="17" t="s">
        <v>113</v>
      </c>
      <c r="E664" s="17" t="s">
        <v>113</v>
      </c>
      <c r="F664" s="34">
        <v>12.7</v>
      </c>
      <c r="G664" s="34"/>
      <c r="H664" s="34"/>
      <c r="I664" s="64"/>
      <c r="J664" s="65"/>
      <c r="K664" s="65"/>
      <c r="L664" s="65"/>
      <c r="M664" s="66"/>
      <c r="N664" s="66"/>
      <c r="O664" s="66"/>
    </row>
    <row r="665" spans="1:15" ht="63">
      <c r="A665" s="79" t="s">
        <v>234</v>
      </c>
      <c r="B665" s="9" t="s">
        <v>428</v>
      </c>
      <c r="C665" s="9"/>
      <c r="D665" s="9"/>
      <c r="E665" s="9"/>
      <c r="F665" s="48">
        <v>215</v>
      </c>
      <c r="G665" s="48">
        <v>215</v>
      </c>
      <c r="H665" s="48">
        <v>215</v>
      </c>
      <c r="I665" s="64"/>
      <c r="J665" s="65"/>
      <c r="K665" s="65"/>
      <c r="L665" s="65"/>
      <c r="M665" s="66"/>
      <c r="N665" s="66"/>
      <c r="O665" s="66"/>
    </row>
    <row r="666" spans="1:15" ht="31.5">
      <c r="A666" s="16" t="s">
        <v>127</v>
      </c>
      <c r="B666" s="17" t="s">
        <v>429</v>
      </c>
      <c r="C666" s="17"/>
      <c r="D666" s="17"/>
      <c r="E666" s="17"/>
      <c r="F666" s="34">
        <v>215</v>
      </c>
      <c r="G666" s="34">
        <v>215</v>
      </c>
      <c r="H666" s="34">
        <v>215</v>
      </c>
      <c r="I666" s="64"/>
      <c r="J666" s="65"/>
      <c r="K666" s="65"/>
      <c r="L666" s="65"/>
      <c r="M666" s="66"/>
      <c r="N666" s="66"/>
      <c r="O666" s="66"/>
    </row>
    <row r="667" spans="1:15" ht="31.5">
      <c r="A667" s="16" t="s">
        <v>798</v>
      </c>
      <c r="B667" s="17" t="s">
        <v>430</v>
      </c>
      <c r="C667" s="17"/>
      <c r="D667" s="17"/>
      <c r="E667" s="17"/>
      <c r="F667" s="34">
        <f>SUM(F668:F669)</f>
        <v>215</v>
      </c>
      <c r="G667" s="34">
        <v>215</v>
      </c>
      <c r="H667" s="34">
        <v>215</v>
      </c>
      <c r="I667" s="67"/>
      <c r="J667" s="68"/>
      <c r="K667" s="68"/>
      <c r="L667" s="68"/>
      <c r="M667" s="69"/>
      <c r="N667" s="69"/>
      <c r="O667" s="69"/>
    </row>
    <row r="668" spans="1:15" ht="31.5">
      <c r="A668" s="16" t="s">
        <v>165</v>
      </c>
      <c r="B668" s="17" t="s">
        <v>430</v>
      </c>
      <c r="C668" s="17" t="s">
        <v>91</v>
      </c>
      <c r="D668" s="17" t="s">
        <v>110</v>
      </c>
      <c r="E668" s="17" t="s">
        <v>78</v>
      </c>
      <c r="F668" s="34">
        <v>35</v>
      </c>
      <c r="G668" s="34">
        <v>215</v>
      </c>
      <c r="H668" s="34">
        <v>215</v>
      </c>
      <c r="I668" s="64"/>
      <c r="J668" s="65"/>
      <c r="K668" s="65"/>
      <c r="L668" s="65"/>
      <c r="M668" s="66"/>
      <c r="N668" s="66"/>
      <c r="O668" s="66"/>
    </row>
    <row r="669" spans="1:15" ht="15.75">
      <c r="A669" s="16" t="s">
        <v>160</v>
      </c>
      <c r="B669" s="17" t="s">
        <v>430</v>
      </c>
      <c r="C669" s="17" t="s">
        <v>161</v>
      </c>
      <c r="D669" s="17" t="s">
        <v>110</v>
      </c>
      <c r="E669" s="17" t="s">
        <v>78</v>
      </c>
      <c r="F669" s="34">
        <v>180</v>
      </c>
      <c r="G669" s="34"/>
      <c r="H669" s="34"/>
      <c r="I669" s="64"/>
      <c r="J669" s="65"/>
      <c r="K669" s="65"/>
      <c r="L669" s="65"/>
      <c r="M669" s="66"/>
      <c r="N669" s="66"/>
      <c r="O669" s="66"/>
    </row>
    <row r="670" spans="1:15" ht="94.5">
      <c r="A670" s="79" t="s">
        <v>522</v>
      </c>
      <c r="B670" s="9" t="s">
        <v>235</v>
      </c>
      <c r="C670" s="9"/>
      <c r="D670" s="9"/>
      <c r="E670" s="9"/>
      <c r="F670" s="48">
        <f>SUM(F671)</f>
        <v>941.9</v>
      </c>
      <c r="G670" s="48"/>
      <c r="H670" s="48"/>
      <c r="I670" s="64"/>
      <c r="J670" s="65"/>
      <c r="K670" s="65"/>
      <c r="L670" s="65"/>
      <c r="M670" s="66"/>
      <c r="N670" s="66"/>
      <c r="O670" s="66"/>
    </row>
    <row r="671" spans="1:15" ht="31.5">
      <c r="A671" s="16" t="s">
        <v>127</v>
      </c>
      <c r="B671" s="17" t="s">
        <v>236</v>
      </c>
      <c r="C671" s="17"/>
      <c r="D671" s="17"/>
      <c r="E671" s="17"/>
      <c r="F671" s="34">
        <f>F672+F674</f>
        <v>941.9</v>
      </c>
      <c r="G671" s="34"/>
      <c r="H671" s="34"/>
      <c r="I671" s="64"/>
      <c r="J671" s="65"/>
      <c r="K671" s="65"/>
      <c r="L671" s="65"/>
      <c r="M671" s="66"/>
      <c r="N671" s="66"/>
      <c r="O671" s="66"/>
    </row>
    <row r="672" spans="1:15" ht="31.5">
      <c r="A672" s="16" t="s">
        <v>237</v>
      </c>
      <c r="B672" s="17" t="s">
        <v>238</v>
      </c>
      <c r="C672" s="17"/>
      <c r="D672" s="17"/>
      <c r="E672" s="17"/>
      <c r="F672" s="34">
        <f>SUM(F673)</f>
        <v>401.9</v>
      </c>
      <c r="G672" s="34"/>
      <c r="H672" s="34"/>
      <c r="I672" s="64"/>
      <c r="J672" s="65"/>
      <c r="K672" s="65"/>
      <c r="L672" s="65"/>
      <c r="M672" s="66"/>
      <c r="N672" s="66"/>
      <c r="O672" s="66"/>
    </row>
    <row r="673" spans="1:15" ht="31.5">
      <c r="A673" s="16" t="s">
        <v>165</v>
      </c>
      <c r="B673" s="17" t="s">
        <v>238</v>
      </c>
      <c r="C673" s="17" t="s">
        <v>91</v>
      </c>
      <c r="D673" s="17" t="s">
        <v>106</v>
      </c>
      <c r="E673" s="17" t="s">
        <v>58</v>
      </c>
      <c r="F673" s="34">
        <v>401.9</v>
      </c>
      <c r="G673" s="34"/>
      <c r="H673" s="34"/>
      <c r="I673" s="67"/>
      <c r="J673" s="68"/>
      <c r="K673" s="68"/>
      <c r="L673" s="68"/>
      <c r="M673" s="69"/>
      <c r="N673" s="69"/>
      <c r="O673" s="69"/>
    </row>
    <row r="674" spans="1:15" ht="31.5">
      <c r="A674" s="16" t="s">
        <v>491</v>
      </c>
      <c r="B674" s="17" t="s">
        <v>266</v>
      </c>
      <c r="C674" s="17"/>
      <c r="D674" s="17"/>
      <c r="E674" s="17"/>
      <c r="F674" s="34">
        <f>SUM(F675)</f>
        <v>540</v>
      </c>
      <c r="G674" s="34"/>
      <c r="H674" s="34"/>
      <c r="I674" s="64"/>
      <c r="J674" s="65"/>
      <c r="K674" s="65"/>
      <c r="L674" s="65"/>
      <c r="M674" s="66"/>
      <c r="N674" s="66"/>
      <c r="O674" s="66"/>
    </row>
    <row r="675" spans="1:15" ht="31.5">
      <c r="A675" s="16" t="s">
        <v>165</v>
      </c>
      <c r="B675" s="17" t="s">
        <v>266</v>
      </c>
      <c r="C675" s="17" t="s">
        <v>91</v>
      </c>
      <c r="D675" s="17" t="s">
        <v>106</v>
      </c>
      <c r="E675" s="17" t="s">
        <v>58</v>
      </c>
      <c r="F675" s="34">
        <v>540</v>
      </c>
      <c r="G675" s="34"/>
      <c r="H675" s="34"/>
      <c r="I675" s="64"/>
      <c r="J675" s="65"/>
      <c r="K675" s="65"/>
      <c r="L675" s="65"/>
      <c r="M675" s="66"/>
      <c r="N675" s="66"/>
      <c r="O675" s="66"/>
    </row>
    <row r="676" spans="1:15" ht="47.25">
      <c r="A676" s="79" t="s">
        <v>71</v>
      </c>
      <c r="B676" s="9" t="s">
        <v>443</v>
      </c>
      <c r="C676" s="9"/>
      <c r="D676" s="9"/>
      <c r="E676" s="9"/>
      <c r="F676" s="48">
        <f>SUM(F677+F682+F685)</f>
        <v>31336</v>
      </c>
      <c r="G676" s="48">
        <f t="shared" ref="G676:H676" si="121">SUM(G677+G682+G685)</f>
        <v>16851.8</v>
      </c>
      <c r="H676" s="48">
        <f t="shared" si="121"/>
        <v>844</v>
      </c>
      <c r="I676" s="67"/>
      <c r="J676" s="68"/>
      <c r="K676" s="68"/>
      <c r="L676" s="68"/>
      <c r="M676" s="69"/>
      <c r="N676" s="69"/>
      <c r="O676" s="69"/>
    </row>
    <row r="677" spans="1:15" ht="78.75">
      <c r="A677" s="16" t="s">
        <v>192</v>
      </c>
      <c r="B677" s="17" t="s">
        <v>835</v>
      </c>
      <c r="C677" s="17"/>
      <c r="D677" s="17"/>
      <c r="E677" s="57"/>
      <c r="F677" s="34">
        <f>SUM(F678+F680)</f>
        <v>15756.2</v>
      </c>
      <c r="G677" s="34"/>
      <c r="H677" s="34"/>
      <c r="I677" s="64"/>
      <c r="J677" s="65"/>
      <c r="K677" s="65"/>
      <c r="L677" s="65"/>
      <c r="M677" s="66"/>
      <c r="N677" s="66"/>
      <c r="O677" s="66"/>
    </row>
    <row r="678" spans="1:15" ht="31.5">
      <c r="A678" s="16" t="s">
        <v>799</v>
      </c>
      <c r="B678" s="17" t="s">
        <v>836</v>
      </c>
      <c r="C678" s="17"/>
      <c r="D678" s="17"/>
      <c r="E678" s="57"/>
      <c r="F678" s="34">
        <f t="shared" ref="F678" si="122">SUM(F679)</f>
        <v>7145.6</v>
      </c>
      <c r="G678" s="34"/>
      <c r="H678" s="34"/>
      <c r="I678" s="64"/>
      <c r="J678" s="65"/>
      <c r="K678" s="65"/>
      <c r="L678" s="65"/>
      <c r="M678" s="66"/>
      <c r="N678" s="66"/>
      <c r="O678" s="66"/>
    </row>
    <row r="679" spans="1:15" ht="15.75">
      <c r="A679" s="16" t="s">
        <v>90</v>
      </c>
      <c r="B679" s="17" t="s">
        <v>836</v>
      </c>
      <c r="C679" s="17" t="s">
        <v>136</v>
      </c>
      <c r="D679" s="17" t="s">
        <v>111</v>
      </c>
      <c r="E679" s="17" t="s">
        <v>108</v>
      </c>
      <c r="F679" s="34">
        <v>7145.6</v>
      </c>
      <c r="G679" s="34"/>
      <c r="H679" s="34"/>
      <c r="I679" s="64"/>
      <c r="J679" s="65"/>
      <c r="K679" s="65"/>
      <c r="L679" s="65"/>
      <c r="M679" s="66"/>
      <c r="N679" s="66"/>
      <c r="O679" s="66"/>
    </row>
    <row r="680" spans="1:15" ht="15.75">
      <c r="A680" s="16" t="s">
        <v>257</v>
      </c>
      <c r="B680" s="17" t="s">
        <v>837</v>
      </c>
      <c r="C680" s="17"/>
      <c r="D680" s="17"/>
      <c r="E680" s="57"/>
      <c r="F680" s="34">
        <f t="shared" ref="F680" si="123">SUM(F681)</f>
        <v>8610.6</v>
      </c>
      <c r="G680" s="34"/>
      <c r="H680" s="34"/>
      <c r="I680" s="67"/>
      <c r="J680" s="68"/>
      <c r="K680" s="68"/>
      <c r="L680" s="68"/>
      <c r="M680" s="69"/>
      <c r="N680" s="69"/>
      <c r="O680" s="69"/>
    </row>
    <row r="681" spans="1:15" ht="15.75">
      <c r="A681" s="16" t="s">
        <v>90</v>
      </c>
      <c r="B681" s="17" t="s">
        <v>837</v>
      </c>
      <c r="C681" s="17" t="s">
        <v>136</v>
      </c>
      <c r="D681" s="17" t="s">
        <v>111</v>
      </c>
      <c r="E681" s="17" t="s">
        <v>108</v>
      </c>
      <c r="F681" s="34">
        <v>8610.6</v>
      </c>
      <c r="G681" s="34"/>
      <c r="H681" s="34"/>
      <c r="I681" s="64"/>
      <c r="J681" s="65"/>
      <c r="K681" s="65"/>
      <c r="L681" s="65"/>
      <c r="M681" s="66"/>
      <c r="N681" s="66"/>
      <c r="O681" s="66"/>
    </row>
    <row r="682" spans="1:15" ht="31.5">
      <c r="A682" s="16" t="s">
        <v>127</v>
      </c>
      <c r="B682" s="17" t="s">
        <v>683</v>
      </c>
      <c r="C682" s="17"/>
      <c r="D682" s="17"/>
      <c r="E682" s="17"/>
      <c r="F682" s="34">
        <f t="shared" ref="F682" si="124">SUM(F683)</f>
        <v>98.3</v>
      </c>
      <c r="G682" s="34"/>
      <c r="H682" s="34"/>
      <c r="I682" s="64"/>
      <c r="J682" s="65"/>
      <c r="K682" s="65"/>
      <c r="L682" s="65"/>
      <c r="M682" s="66"/>
      <c r="N682" s="66"/>
      <c r="O682" s="66"/>
    </row>
    <row r="683" spans="1:15" ht="31.5">
      <c r="A683" s="16" t="s">
        <v>799</v>
      </c>
      <c r="B683" s="17" t="s">
        <v>684</v>
      </c>
      <c r="C683" s="17"/>
      <c r="D683" s="17"/>
      <c r="E683" s="17"/>
      <c r="F683" s="34">
        <f t="shared" ref="F683" si="125">SUM(F684)</f>
        <v>98.3</v>
      </c>
      <c r="G683" s="34"/>
      <c r="H683" s="34"/>
      <c r="I683" s="64"/>
      <c r="J683" s="65"/>
      <c r="K683" s="65"/>
      <c r="L683" s="65"/>
      <c r="M683" s="66"/>
      <c r="N683" s="66"/>
      <c r="O683" s="66"/>
    </row>
    <row r="684" spans="1:15" ht="31.5">
      <c r="A684" s="16" t="s">
        <v>165</v>
      </c>
      <c r="B684" s="17" t="s">
        <v>684</v>
      </c>
      <c r="C684" s="17" t="s">
        <v>91</v>
      </c>
      <c r="D684" s="17" t="s">
        <v>111</v>
      </c>
      <c r="E684" s="17" t="s">
        <v>108</v>
      </c>
      <c r="F684" s="34">
        <v>98.3</v>
      </c>
      <c r="G684" s="34"/>
      <c r="H684" s="34"/>
      <c r="I684" s="67"/>
      <c r="J684" s="68"/>
      <c r="K684" s="68"/>
      <c r="L684" s="68"/>
      <c r="M684" s="69"/>
      <c r="N684" s="69"/>
      <c r="O684" s="69"/>
    </row>
    <row r="685" spans="1:15" ht="31.5">
      <c r="A685" s="16" t="s">
        <v>800</v>
      </c>
      <c r="B685" s="17" t="s">
        <v>444</v>
      </c>
      <c r="C685" s="17"/>
      <c r="D685" s="17"/>
      <c r="E685" s="17"/>
      <c r="F685" s="34">
        <f>SUM(F688+F686)</f>
        <v>15481.5</v>
      </c>
      <c r="G685" s="34">
        <v>16851.8</v>
      </c>
      <c r="H685" s="34">
        <v>844</v>
      </c>
      <c r="I685" s="64"/>
      <c r="J685" s="65"/>
      <c r="K685" s="65"/>
      <c r="L685" s="65"/>
      <c r="M685" s="66"/>
      <c r="N685" s="66"/>
      <c r="O685" s="66"/>
    </row>
    <row r="686" spans="1:15" ht="31.5">
      <c r="A686" s="16" t="s">
        <v>799</v>
      </c>
      <c r="B686" s="17" t="s">
        <v>978</v>
      </c>
      <c r="C686" s="17"/>
      <c r="D686" s="17"/>
      <c r="E686" s="17"/>
      <c r="F686" s="34">
        <f t="shared" ref="F686:F688" si="126">SUM(F687)</f>
        <v>0.6</v>
      </c>
      <c r="G686" s="34"/>
      <c r="H686" s="34"/>
      <c r="I686" s="64"/>
      <c r="J686" s="65"/>
      <c r="K686" s="65"/>
      <c r="L686" s="65"/>
      <c r="M686" s="66"/>
      <c r="N686" s="66"/>
      <c r="O686" s="66"/>
    </row>
    <row r="687" spans="1:15" ht="31.5">
      <c r="A687" s="16" t="s">
        <v>165</v>
      </c>
      <c r="B687" s="17" t="s">
        <v>978</v>
      </c>
      <c r="C687" s="17" t="s">
        <v>91</v>
      </c>
      <c r="D687" s="17" t="s">
        <v>111</v>
      </c>
      <c r="E687" s="17" t="s">
        <v>108</v>
      </c>
      <c r="F687" s="34">
        <v>0.6</v>
      </c>
      <c r="G687" s="34"/>
      <c r="H687" s="34"/>
      <c r="I687" s="64"/>
      <c r="J687" s="65"/>
      <c r="K687" s="65"/>
      <c r="L687" s="65"/>
      <c r="M687" s="66"/>
      <c r="N687" s="66"/>
      <c r="O687" s="66"/>
    </row>
    <row r="688" spans="1:15" ht="31.5">
      <c r="A688" s="16" t="s">
        <v>801</v>
      </c>
      <c r="B688" s="17" t="s">
        <v>445</v>
      </c>
      <c r="C688" s="17"/>
      <c r="D688" s="17"/>
      <c r="E688" s="17"/>
      <c r="F688" s="34">
        <f t="shared" si="126"/>
        <v>15480.9</v>
      </c>
      <c r="G688" s="34">
        <v>16851.8</v>
      </c>
      <c r="H688" s="34">
        <v>844</v>
      </c>
      <c r="I688" s="64"/>
      <c r="J688" s="65"/>
      <c r="K688" s="65"/>
      <c r="L688" s="65"/>
      <c r="M688" s="66"/>
      <c r="N688" s="66"/>
      <c r="O688" s="66"/>
    </row>
    <row r="689" spans="1:15" ht="31.5">
      <c r="A689" s="16" t="s">
        <v>165</v>
      </c>
      <c r="B689" s="17" t="s">
        <v>445</v>
      </c>
      <c r="C689" s="17" t="s">
        <v>91</v>
      </c>
      <c r="D689" s="17" t="s">
        <v>111</v>
      </c>
      <c r="E689" s="17" t="s">
        <v>108</v>
      </c>
      <c r="F689" s="34">
        <v>15480.9</v>
      </c>
      <c r="G689" s="34">
        <v>16851.8</v>
      </c>
      <c r="H689" s="34">
        <v>844</v>
      </c>
      <c r="I689" s="64"/>
      <c r="J689" s="65"/>
      <c r="K689" s="65"/>
      <c r="L689" s="65"/>
      <c r="M689" s="66"/>
      <c r="N689" s="66"/>
      <c r="O689" s="66"/>
    </row>
    <row r="690" spans="1:15" ht="78.75">
      <c r="A690" s="79" t="s">
        <v>239</v>
      </c>
      <c r="B690" s="9" t="s">
        <v>240</v>
      </c>
      <c r="C690" s="9"/>
      <c r="D690" s="9"/>
      <c r="E690" s="9"/>
      <c r="F690" s="48">
        <f t="shared" ref="F690:F692" si="127">SUM(F691)</f>
        <v>2360</v>
      </c>
      <c r="G690" s="48"/>
      <c r="H690" s="48"/>
      <c r="I690" s="64"/>
      <c r="J690" s="65"/>
      <c r="K690" s="65"/>
      <c r="L690" s="65"/>
      <c r="M690" s="66"/>
      <c r="N690" s="66"/>
      <c r="O690" s="66"/>
    </row>
    <row r="691" spans="1:15" ht="31.5">
      <c r="A691" s="16" t="s">
        <v>127</v>
      </c>
      <c r="B691" s="17" t="s">
        <v>241</v>
      </c>
      <c r="C691" s="17"/>
      <c r="D691" s="17"/>
      <c r="E691" s="17"/>
      <c r="F691" s="34">
        <f>SUM(F692+F694)</f>
        <v>2360</v>
      </c>
      <c r="G691" s="34"/>
      <c r="H691" s="34"/>
      <c r="I691" s="67"/>
      <c r="J691" s="68"/>
      <c r="K691" s="68"/>
      <c r="L691" s="68"/>
      <c r="M691" s="69"/>
      <c r="N691" s="69"/>
      <c r="O691" s="69"/>
    </row>
    <row r="692" spans="1:15" ht="78.75">
      <c r="A692" s="16" t="s">
        <v>922</v>
      </c>
      <c r="B692" s="17" t="s">
        <v>923</v>
      </c>
      <c r="C692" s="17"/>
      <c r="D692" s="17"/>
      <c r="E692" s="17"/>
      <c r="F692" s="34">
        <f t="shared" si="127"/>
        <v>126.8</v>
      </c>
      <c r="G692" s="34"/>
      <c r="H692" s="34"/>
      <c r="I692" s="67"/>
      <c r="J692" s="68"/>
      <c r="K692" s="68"/>
      <c r="L692" s="68"/>
      <c r="M692" s="69"/>
      <c r="N692" s="69"/>
      <c r="O692" s="69"/>
    </row>
    <row r="693" spans="1:15" ht="31.5">
      <c r="A693" s="16" t="s">
        <v>165</v>
      </c>
      <c r="B693" s="17" t="s">
        <v>923</v>
      </c>
      <c r="C693" s="17" t="s">
        <v>91</v>
      </c>
      <c r="D693" s="17" t="s">
        <v>111</v>
      </c>
      <c r="E693" s="17" t="s">
        <v>111</v>
      </c>
      <c r="F693" s="34">
        <v>126.8</v>
      </c>
      <c r="G693" s="34"/>
      <c r="H693" s="34"/>
      <c r="I693" s="67"/>
      <c r="J693" s="68"/>
      <c r="K693" s="68"/>
      <c r="L693" s="68"/>
      <c r="M693" s="69"/>
      <c r="N693" s="69"/>
      <c r="O693" s="69"/>
    </row>
    <row r="694" spans="1:15" ht="63">
      <c r="A694" s="16" t="s">
        <v>451</v>
      </c>
      <c r="B694" s="17" t="s">
        <v>520</v>
      </c>
      <c r="C694" s="17"/>
      <c r="D694" s="17"/>
      <c r="E694" s="17"/>
      <c r="F694" s="34">
        <f t="shared" ref="F694" si="128">SUM(F695)</f>
        <v>2233.1999999999998</v>
      </c>
      <c r="G694" s="34"/>
      <c r="H694" s="34"/>
      <c r="I694" s="64"/>
      <c r="J694" s="65"/>
      <c r="K694" s="65"/>
      <c r="L694" s="65"/>
      <c r="M694" s="66"/>
      <c r="N694" s="66"/>
      <c r="O694" s="66"/>
    </row>
    <row r="695" spans="1:15" ht="31.5">
      <c r="A695" s="16" t="s">
        <v>165</v>
      </c>
      <c r="B695" s="17" t="s">
        <v>520</v>
      </c>
      <c r="C695" s="17" t="s">
        <v>91</v>
      </c>
      <c r="D695" s="17" t="s">
        <v>111</v>
      </c>
      <c r="E695" s="17" t="s">
        <v>111</v>
      </c>
      <c r="F695" s="34">
        <v>2233.1999999999998</v>
      </c>
      <c r="G695" s="34"/>
      <c r="H695" s="34"/>
      <c r="I695" s="64"/>
      <c r="J695" s="65"/>
      <c r="K695" s="65"/>
      <c r="L695" s="65"/>
      <c r="M695" s="66"/>
      <c r="N695" s="66"/>
      <c r="O695" s="66"/>
    </row>
    <row r="696" spans="1:15" ht="47.25">
      <c r="A696" s="79" t="s">
        <v>802</v>
      </c>
      <c r="B696" s="9" t="s">
        <v>628</v>
      </c>
      <c r="C696" s="9"/>
      <c r="D696" s="9"/>
      <c r="E696" s="9"/>
      <c r="F696" s="48">
        <v>40</v>
      </c>
      <c r="G696" s="48">
        <v>40</v>
      </c>
      <c r="H696" s="48">
        <v>40</v>
      </c>
      <c r="I696" s="64"/>
      <c r="J696" s="65"/>
      <c r="K696" s="65"/>
      <c r="L696" s="65"/>
      <c r="M696" s="66"/>
      <c r="N696" s="66"/>
      <c r="O696" s="66"/>
    </row>
    <row r="697" spans="1:15" ht="31.5">
      <c r="A697" s="16" t="s">
        <v>127</v>
      </c>
      <c r="B697" s="17" t="s">
        <v>629</v>
      </c>
      <c r="C697" s="17"/>
      <c r="D697" s="17"/>
      <c r="E697" s="17"/>
      <c r="F697" s="34">
        <v>40</v>
      </c>
      <c r="G697" s="34">
        <v>40</v>
      </c>
      <c r="H697" s="34">
        <v>40</v>
      </c>
      <c r="I697" s="64"/>
      <c r="J697" s="65"/>
      <c r="K697" s="65"/>
      <c r="L697" s="65"/>
      <c r="M697" s="66"/>
      <c r="N697" s="66"/>
      <c r="O697" s="66"/>
    </row>
    <row r="698" spans="1:15" ht="15.75">
      <c r="A698" s="16" t="s">
        <v>803</v>
      </c>
      <c r="B698" s="17" t="s">
        <v>630</v>
      </c>
      <c r="C698" s="17"/>
      <c r="D698" s="17"/>
      <c r="E698" s="17"/>
      <c r="F698" s="34">
        <v>40</v>
      </c>
      <c r="G698" s="34">
        <v>40</v>
      </c>
      <c r="H698" s="34">
        <v>40</v>
      </c>
      <c r="I698" s="67"/>
      <c r="J698" s="68"/>
      <c r="K698" s="68"/>
      <c r="L698" s="68"/>
      <c r="M698" s="69"/>
      <c r="N698" s="69"/>
      <c r="O698" s="69"/>
    </row>
    <row r="699" spans="1:15" ht="31.5">
      <c r="A699" s="16" t="s">
        <v>165</v>
      </c>
      <c r="B699" s="17" t="s">
        <v>630</v>
      </c>
      <c r="C699" s="17" t="s">
        <v>91</v>
      </c>
      <c r="D699" s="17" t="s">
        <v>106</v>
      </c>
      <c r="E699" s="17" t="s">
        <v>58</v>
      </c>
      <c r="F699" s="34"/>
      <c r="G699" s="34">
        <v>40</v>
      </c>
      <c r="H699" s="34">
        <v>40</v>
      </c>
      <c r="I699" s="64"/>
      <c r="J699" s="65"/>
      <c r="K699" s="65"/>
      <c r="L699" s="65"/>
      <c r="M699" s="66"/>
      <c r="N699" s="66"/>
      <c r="O699" s="66"/>
    </row>
    <row r="700" spans="1:15" ht="47.25">
      <c r="A700" s="16" t="s">
        <v>156</v>
      </c>
      <c r="B700" s="17" t="s">
        <v>981</v>
      </c>
      <c r="C700" s="17" t="s">
        <v>4</v>
      </c>
      <c r="D700" s="17" t="s">
        <v>113</v>
      </c>
      <c r="E700" s="17" t="s">
        <v>106</v>
      </c>
      <c r="F700" s="34">
        <v>40</v>
      </c>
      <c r="G700" s="34"/>
      <c r="H700" s="34"/>
      <c r="I700" s="64"/>
      <c r="J700" s="65"/>
      <c r="K700" s="65"/>
      <c r="L700" s="65"/>
      <c r="M700" s="66"/>
      <c r="N700" s="66"/>
      <c r="O700" s="66"/>
    </row>
    <row r="701" spans="1:15" ht="47.25">
      <c r="A701" s="79" t="s">
        <v>452</v>
      </c>
      <c r="B701" s="9" t="s">
        <v>453</v>
      </c>
      <c r="C701" s="37"/>
      <c r="D701" s="9"/>
      <c r="E701" s="9"/>
      <c r="F701" s="48">
        <f>SUM(F702+F711)</f>
        <v>533359</v>
      </c>
      <c r="G701" s="48">
        <f>SUM(G702+G711)</f>
        <v>84246.9</v>
      </c>
      <c r="H701" s="48"/>
      <c r="I701" s="64"/>
      <c r="J701" s="65"/>
      <c r="K701" s="65"/>
      <c r="L701" s="65"/>
      <c r="M701" s="66"/>
      <c r="N701" s="66"/>
      <c r="O701" s="66"/>
    </row>
    <row r="702" spans="1:15" ht="31.5">
      <c r="A702" s="16" t="s">
        <v>72</v>
      </c>
      <c r="B702" s="17" t="s">
        <v>454</v>
      </c>
      <c r="C702" s="38"/>
      <c r="D702" s="17"/>
      <c r="E702" s="17"/>
      <c r="F702" s="34">
        <f>SUM(F703+F705+F707+F709)</f>
        <v>290611</v>
      </c>
      <c r="G702" s="34">
        <f t="shared" ref="G702" si="129">SUM(G703+G705+G707+G709)</f>
        <v>84246.9</v>
      </c>
      <c r="H702" s="34"/>
      <c r="I702" s="67"/>
      <c r="J702" s="68"/>
      <c r="K702" s="68"/>
      <c r="L702" s="68"/>
      <c r="M702" s="69"/>
      <c r="N702" s="69"/>
      <c r="O702" s="69"/>
    </row>
    <row r="703" spans="1:15" ht="15.75">
      <c r="A703" s="16" t="s">
        <v>103</v>
      </c>
      <c r="B703" s="17" t="s">
        <v>687</v>
      </c>
      <c r="C703" s="38"/>
      <c r="D703" s="17"/>
      <c r="E703" s="17"/>
      <c r="F703" s="34">
        <f t="shared" ref="F703" si="130">SUM(F704)</f>
        <v>9018.2000000000007</v>
      </c>
      <c r="G703" s="34"/>
      <c r="H703" s="34"/>
      <c r="I703" s="64"/>
      <c r="J703" s="65"/>
      <c r="K703" s="65"/>
      <c r="L703" s="65"/>
      <c r="M703" s="66"/>
      <c r="N703" s="66"/>
      <c r="O703" s="66"/>
    </row>
    <row r="704" spans="1:15" ht="31.5">
      <c r="A704" s="16" t="s">
        <v>104</v>
      </c>
      <c r="B704" s="17" t="s">
        <v>687</v>
      </c>
      <c r="C704" s="38" t="s">
        <v>157</v>
      </c>
      <c r="D704" s="17" t="s">
        <v>113</v>
      </c>
      <c r="E704" s="17" t="s">
        <v>75</v>
      </c>
      <c r="F704" s="34">
        <v>9018.2000000000007</v>
      </c>
      <c r="G704" s="34"/>
      <c r="H704" s="34"/>
      <c r="I704" s="64"/>
      <c r="J704" s="65"/>
      <c r="K704" s="65"/>
      <c r="L704" s="65"/>
      <c r="M704" s="66"/>
      <c r="N704" s="66"/>
      <c r="O704" s="66"/>
    </row>
    <row r="705" spans="1:15" ht="31.5">
      <c r="A705" s="16" t="s">
        <v>478</v>
      </c>
      <c r="B705" s="17" t="s">
        <v>924</v>
      </c>
      <c r="C705" s="17"/>
      <c r="D705" s="17"/>
      <c r="E705" s="17"/>
      <c r="F705" s="34">
        <f t="shared" ref="F705:G709" si="131">SUM(F706)</f>
        <v>3913.4</v>
      </c>
      <c r="G705" s="34"/>
      <c r="H705" s="34"/>
      <c r="I705" s="64"/>
      <c r="J705" s="65"/>
      <c r="K705" s="65"/>
      <c r="L705" s="65"/>
      <c r="M705" s="66"/>
      <c r="N705" s="66"/>
      <c r="O705" s="66"/>
    </row>
    <row r="706" spans="1:15" ht="31.5">
      <c r="A706" s="16" t="s">
        <v>104</v>
      </c>
      <c r="B706" s="17" t="s">
        <v>924</v>
      </c>
      <c r="C706" s="17" t="s">
        <v>157</v>
      </c>
      <c r="D706" s="17" t="s">
        <v>81</v>
      </c>
      <c r="E706" s="17" t="s">
        <v>111</v>
      </c>
      <c r="F706" s="34">
        <v>3913.4</v>
      </c>
      <c r="G706" s="34"/>
      <c r="H706" s="34"/>
      <c r="I706" s="64"/>
      <c r="J706" s="65"/>
      <c r="K706" s="65"/>
      <c r="L706" s="65"/>
      <c r="M706" s="66"/>
      <c r="N706" s="66"/>
      <c r="O706" s="66"/>
    </row>
    <row r="707" spans="1:15" ht="31.5">
      <c r="A707" s="16" t="s">
        <v>878</v>
      </c>
      <c r="B707" s="17" t="s">
        <v>455</v>
      </c>
      <c r="C707" s="38"/>
      <c r="D707" s="17"/>
      <c r="E707" s="17"/>
      <c r="F707" s="34">
        <f t="shared" si="131"/>
        <v>40120.1</v>
      </c>
      <c r="G707" s="34">
        <f t="shared" si="131"/>
        <v>84246.9</v>
      </c>
      <c r="H707" s="34"/>
      <c r="I707" s="67"/>
      <c r="J707" s="68"/>
      <c r="K707" s="68"/>
      <c r="L707" s="68"/>
      <c r="M707" s="69"/>
      <c r="N707" s="69"/>
      <c r="O707" s="69"/>
    </row>
    <row r="708" spans="1:15" ht="31.5">
      <c r="A708" s="16" t="s">
        <v>104</v>
      </c>
      <c r="B708" s="17" t="s">
        <v>455</v>
      </c>
      <c r="C708" s="38" t="s">
        <v>157</v>
      </c>
      <c r="D708" s="17" t="s">
        <v>113</v>
      </c>
      <c r="E708" s="17" t="s">
        <v>75</v>
      </c>
      <c r="F708" s="34">
        <v>40120.1</v>
      </c>
      <c r="G708" s="34">
        <v>84246.9</v>
      </c>
      <c r="H708" s="34"/>
      <c r="I708" s="64"/>
      <c r="J708" s="65"/>
      <c r="K708" s="65"/>
      <c r="L708" s="65"/>
      <c r="M708" s="66"/>
      <c r="N708" s="66"/>
      <c r="O708" s="66"/>
    </row>
    <row r="709" spans="1:15" ht="31.5">
      <c r="A709" s="16" t="s">
        <v>478</v>
      </c>
      <c r="B709" s="17" t="s">
        <v>479</v>
      </c>
      <c r="C709" s="38"/>
      <c r="D709" s="17"/>
      <c r="E709" s="17"/>
      <c r="F709" s="34">
        <f t="shared" si="131"/>
        <v>237559.3</v>
      </c>
      <c r="G709" s="34"/>
      <c r="H709" s="34"/>
      <c r="I709" s="64"/>
      <c r="J709" s="65"/>
      <c r="K709" s="65"/>
      <c r="L709" s="65"/>
      <c r="M709" s="66"/>
      <c r="N709" s="66"/>
      <c r="O709" s="66"/>
    </row>
    <row r="710" spans="1:15" ht="31.5">
      <c r="A710" s="16" t="s">
        <v>104</v>
      </c>
      <c r="B710" s="17" t="s">
        <v>479</v>
      </c>
      <c r="C710" s="38" t="s">
        <v>157</v>
      </c>
      <c r="D710" s="17" t="s">
        <v>81</v>
      </c>
      <c r="E710" s="17" t="s">
        <v>111</v>
      </c>
      <c r="F710" s="34">
        <v>237559.3</v>
      </c>
      <c r="G710" s="34"/>
      <c r="H710" s="34"/>
      <c r="I710" s="67"/>
      <c r="J710" s="68"/>
      <c r="K710" s="68"/>
      <c r="L710" s="68"/>
      <c r="M710" s="69"/>
      <c r="N710" s="69"/>
      <c r="O710" s="69"/>
    </row>
    <row r="711" spans="1:15" ht="15.75">
      <c r="A711" s="16" t="s">
        <v>804</v>
      </c>
      <c r="B711" s="17" t="s">
        <v>242</v>
      </c>
      <c r="C711" s="17"/>
      <c r="D711" s="17"/>
      <c r="E711" s="17"/>
      <c r="F711" s="34">
        <f>SUM(F716+F714+F712)</f>
        <v>242748</v>
      </c>
      <c r="G711" s="34"/>
      <c r="H711" s="34"/>
      <c r="I711" s="64"/>
      <c r="J711" s="65"/>
      <c r="K711" s="65"/>
      <c r="L711" s="65"/>
      <c r="M711" s="66"/>
      <c r="N711" s="66"/>
      <c r="O711" s="66"/>
    </row>
    <row r="712" spans="1:15" ht="15.75">
      <c r="A712" s="16" t="s">
        <v>103</v>
      </c>
      <c r="B712" s="17" t="s">
        <v>685</v>
      </c>
      <c r="C712" s="17"/>
      <c r="D712" s="17"/>
      <c r="E712" s="17"/>
      <c r="F712" s="34">
        <f t="shared" ref="F712:H722" si="132">SUM(F713)</f>
        <v>1370.7</v>
      </c>
      <c r="G712" s="34"/>
      <c r="H712" s="34"/>
      <c r="I712" s="64"/>
      <c r="J712" s="65"/>
      <c r="K712" s="65"/>
      <c r="L712" s="65"/>
      <c r="M712" s="66"/>
      <c r="N712" s="66"/>
      <c r="O712" s="66"/>
    </row>
    <row r="713" spans="1:15" ht="31.5">
      <c r="A713" s="16" t="s">
        <v>104</v>
      </c>
      <c r="B713" s="17" t="s">
        <v>685</v>
      </c>
      <c r="C713" s="38" t="s">
        <v>157</v>
      </c>
      <c r="D713" s="17" t="s">
        <v>113</v>
      </c>
      <c r="E713" s="17" t="s">
        <v>106</v>
      </c>
      <c r="F713" s="34">
        <v>1370.7</v>
      </c>
      <c r="G713" s="34"/>
      <c r="H713" s="34"/>
      <c r="I713" s="64"/>
      <c r="J713" s="65"/>
      <c r="K713" s="65"/>
      <c r="L713" s="65"/>
      <c r="M713" s="66"/>
      <c r="N713" s="66"/>
      <c r="O713" s="66"/>
    </row>
    <row r="714" spans="1:15" ht="63">
      <c r="A714" s="16" t="s">
        <v>243</v>
      </c>
      <c r="B714" s="17" t="s">
        <v>244</v>
      </c>
      <c r="C714" s="17"/>
      <c r="D714" s="17"/>
      <c r="E714" s="17"/>
      <c r="F714" s="34">
        <f t="shared" si="132"/>
        <v>114508.7</v>
      </c>
      <c r="G714" s="34"/>
      <c r="H714" s="34"/>
      <c r="I714" s="67"/>
      <c r="J714" s="68"/>
      <c r="K714" s="68"/>
      <c r="L714" s="68"/>
      <c r="M714" s="69"/>
      <c r="N714" s="69"/>
      <c r="O714" s="69"/>
    </row>
    <row r="715" spans="1:15" ht="31.5">
      <c r="A715" s="16" t="s">
        <v>104</v>
      </c>
      <c r="B715" s="17" t="s">
        <v>244</v>
      </c>
      <c r="C715" s="17" t="s">
        <v>157</v>
      </c>
      <c r="D715" s="17" t="s">
        <v>113</v>
      </c>
      <c r="E715" s="17" t="s">
        <v>106</v>
      </c>
      <c r="F715" s="34">
        <v>114508.7</v>
      </c>
      <c r="G715" s="34"/>
      <c r="H715" s="34"/>
      <c r="I715" s="64"/>
      <c r="J715" s="65"/>
      <c r="K715" s="65"/>
      <c r="L715" s="65"/>
      <c r="M715" s="66"/>
      <c r="N715" s="66"/>
      <c r="O715" s="66"/>
    </row>
    <row r="716" spans="1:15" ht="63">
      <c r="A716" s="16" t="s">
        <v>805</v>
      </c>
      <c r="B716" s="17" t="s">
        <v>686</v>
      </c>
      <c r="C716" s="17"/>
      <c r="D716" s="17"/>
      <c r="E716" s="17"/>
      <c r="F716" s="34">
        <f t="shared" si="132"/>
        <v>126868.6</v>
      </c>
      <c r="G716" s="34"/>
      <c r="H716" s="34"/>
      <c r="I716" s="64"/>
      <c r="J716" s="65"/>
      <c r="K716" s="65"/>
      <c r="L716" s="65"/>
      <c r="M716" s="66"/>
      <c r="N716" s="66"/>
      <c r="O716" s="66"/>
    </row>
    <row r="717" spans="1:15" ht="31.5">
      <c r="A717" s="16" t="s">
        <v>104</v>
      </c>
      <c r="B717" s="17" t="s">
        <v>686</v>
      </c>
      <c r="C717" s="17" t="s">
        <v>157</v>
      </c>
      <c r="D717" s="17" t="s">
        <v>113</v>
      </c>
      <c r="E717" s="17" t="s">
        <v>106</v>
      </c>
      <c r="F717" s="34">
        <v>126868.6</v>
      </c>
      <c r="G717" s="34"/>
      <c r="H717" s="34"/>
      <c r="I717" s="64"/>
      <c r="J717" s="65"/>
      <c r="K717" s="65"/>
      <c r="L717" s="65"/>
      <c r="M717" s="66"/>
      <c r="N717" s="66"/>
      <c r="O717" s="66"/>
    </row>
    <row r="718" spans="1:15" ht="47.25">
      <c r="A718" s="79" t="s">
        <v>245</v>
      </c>
      <c r="B718" s="9" t="s">
        <v>246</v>
      </c>
      <c r="C718" s="9"/>
      <c r="D718" s="9"/>
      <c r="E718" s="9"/>
      <c r="F718" s="48">
        <f t="shared" si="132"/>
        <v>27020.1</v>
      </c>
      <c r="G718" s="48">
        <f t="shared" si="132"/>
        <v>13040.7</v>
      </c>
      <c r="H718" s="48">
        <f t="shared" si="132"/>
        <v>12037.5</v>
      </c>
      <c r="I718" s="64"/>
      <c r="J718" s="65"/>
      <c r="K718" s="65"/>
      <c r="L718" s="65"/>
      <c r="M718" s="66"/>
      <c r="N718" s="66"/>
      <c r="O718" s="66"/>
    </row>
    <row r="719" spans="1:15" ht="31.5">
      <c r="A719" s="16" t="s">
        <v>127</v>
      </c>
      <c r="B719" s="17" t="s">
        <v>247</v>
      </c>
      <c r="C719" s="17"/>
      <c r="D719" s="17"/>
      <c r="E719" s="17"/>
      <c r="F719" s="34">
        <f>SUM(F720+F722)</f>
        <v>27020.1</v>
      </c>
      <c r="G719" s="34">
        <f t="shared" ref="G719:H719" si="133">SUM(G720+G722)</f>
        <v>13040.7</v>
      </c>
      <c r="H719" s="34">
        <f t="shared" si="133"/>
        <v>12037.5</v>
      </c>
      <c r="I719" s="67"/>
      <c r="J719" s="68"/>
      <c r="K719" s="68"/>
      <c r="L719" s="68"/>
      <c r="M719" s="69"/>
      <c r="N719" s="69"/>
      <c r="O719" s="69"/>
    </row>
    <row r="720" spans="1:15" ht="47.25">
      <c r="A720" s="16" t="s">
        <v>976</v>
      </c>
      <c r="B720" s="17" t="s">
        <v>977</v>
      </c>
      <c r="C720" s="17"/>
      <c r="D720" s="17"/>
      <c r="E720" s="17"/>
      <c r="F720" s="34">
        <f t="shared" si="132"/>
        <v>14982.6</v>
      </c>
      <c r="G720" s="34"/>
      <c r="H720" s="34"/>
      <c r="I720" s="67"/>
      <c r="J720" s="68"/>
      <c r="K720" s="68"/>
      <c r="L720" s="68"/>
      <c r="M720" s="69"/>
      <c r="N720" s="69"/>
      <c r="O720" s="69"/>
    </row>
    <row r="721" spans="1:15" ht="31.5">
      <c r="A721" s="16" t="s">
        <v>165</v>
      </c>
      <c r="B721" s="17" t="s">
        <v>977</v>
      </c>
      <c r="C721" s="17" t="s">
        <v>91</v>
      </c>
      <c r="D721" s="17" t="s">
        <v>110</v>
      </c>
      <c r="E721" s="17" t="s">
        <v>80</v>
      </c>
      <c r="F721" s="34">
        <v>14982.6</v>
      </c>
      <c r="G721" s="34"/>
      <c r="H721" s="34"/>
      <c r="I721" s="67"/>
      <c r="J721" s="68"/>
      <c r="K721" s="68"/>
      <c r="L721" s="68"/>
      <c r="M721" s="69"/>
      <c r="N721" s="69"/>
      <c r="O721" s="69"/>
    </row>
    <row r="722" spans="1:15" ht="63">
      <c r="A722" s="16" t="s">
        <v>258</v>
      </c>
      <c r="B722" s="17" t="s">
        <v>510</v>
      </c>
      <c r="C722" s="17"/>
      <c r="D722" s="17"/>
      <c r="E722" s="17"/>
      <c r="F722" s="34">
        <f t="shared" si="132"/>
        <v>12037.5</v>
      </c>
      <c r="G722" s="34">
        <f t="shared" si="132"/>
        <v>13040.7</v>
      </c>
      <c r="H722" s="34">
        <f t="shared" si="132"/>
        <v>12037.5</v>
      </c>
      <c r="I722" s="64"/>
      <c r="J722" s="65"/>
      <c r="K722" s="65"/>
      <c r="L722" s="65"/>
      <c r="M722" s="66"/>
      <c r="N722" s="66"/>
      <c r="O722" s="66"/>
    </row>
    <row r="723" spans="1:15" ht="31.5">
      <c r="A723" s="16" t="s">
        <v>165</v>
      </c>
      <c r="B723" s="17" t="s">
        <v>510</v>
      </c>
      <c r="C723" s="17" t="s">
        <v>91</v>
      </c>
      <c r="D723" s="17" t="s">
        <v>110</v>
      </c>
      <c r="E723" s="17" t="s">
        <v>80</v>
      </c>
      <c r="F723" s="34">
        <v>12037.5</v>
      </c>
      <c r="G723" s="34">
        <v>13040.7</v>
      </c>
      <c r="H723" s="34">
        <v>12037.5</v>
      </c>
      <c r="I723" s="64"/>
      <c r="J723" s="65"/>
      <c r="K723" s="65"/>
      <c r="L723" s="65"/>
      <c r="M723" s="66"/>
      <c r="N723" s="66"/>
      <c r="O723" s="66"/>
    </row>
    <row r="724" spans="1:15" ht="47.25">
      <c r="A724" s="79" t="s">
        <v>626</v>
      </c>
      <c r="B724" s="9" t="s">
        <v>623</v>
      </c>
      <c r="C724" s="9"/>
      <c r="D724" s="9"/>
      <c r="E724" s="9"/>
      <c r="F724" s="48">
        <v>20</v>
      </c>
      <c r="G724" s="48">
        <v>20</v>
      </c>
      <c r="H724" s="48">
        <v>20</v>
      </c>
      <c r="I724" s="64"/>
      <c r="J724" s="65"/>
      <c r="K724" s="65"/>
      <c r="L724" s="65"/>
      <c r="M724" s="66"/>
      <c r="N724" s="66"/>
      <c r="O724" s="66"/>
    </row>
    <row r="725" spans="1:15" ht="31.5">
      <c r="A725" s="16" t="s">
        <v>127</v>
      </c>
      <c r="B725" s="17" t="s">
        <v>624</v>
      </c>
      <c r="C725" s="17"/>
      <c r="D725" s="17"/>
      <c r="E725" s="17"/>
      <c r="F725" s="34">
        <f>SUM(F728+F726)</f>
        <v>20</v>
      </c>
      <c r="G725" s="34">
        <v>20</v>
      </c>
      <c r="H725" s="34">
        <v>20</v>
      </c>
      <c r="I725" s="64"/>
      <c r="J725" s="65"/>
      <c r="K725" s="65"/>
      <c r="L725" s="65"/>
      <c r="M725" s="66"/>
      <c r="N725" s="66"/>
      <c r="O725" s="66"/>
    </row>
    <row r="726" spans="1:15" ht="31.5">
      <c r="A726" s="16" t="s">
        <v>627</v>
      </c>
      <c r="B726" s="17" t="s">
        <v>631</v>
      </c>
      <c r="C726" s="17"/>
      <c r="D726" s="17"/>
      <c r="E726" s="17"/>
      <c r="F726" s="34"/>
      <c r="G726" s="34">
        <v>20</v>
      </c>
      <c r="H726" s="34">
        <v>20</v>
      </c>
      <c r="I726" s="67"/>
      <c r="J726" s="68"/>
      <c r="K726" s="68"/>
      <c r="L726" s="68"/>
      <c r="M726" s="69"/>
      <c r="N726" s="69"/>
      <c r="O726" s="69"/>
    </row>
    <row r="727" spans="1:15" ht="31.5">
      <c r="A727" s="16" t="s">
        <v>165</v>
      </c>
      <c r="B727" s="17" t="s">
        <v>631</v>
      </c>
      <c r="C727" s="17" t="s">
        <v>91</v>
      </c>
      <c r="D727" s="17" t="s">
        <v>106</v>
      </c>
      <c r="E727" s="17" t="s">
        <v>58</v>
      </c>
      <c r="F727" s="34"/>
      <c r="G727" s="34">
        <v>20</v>
      </c>
      <c r="H727" s="34">
        <v>20</v>
      </c>
      <c r="I727" s="70"/>
      <c r="J727" s="65"/>
      <c r="K727" s="65"/>
      <c r="L727" s="65"/>
      <c r="M727" s="66"/>
      <c r="N727" s="66"/>
      <c r="O727" s="66"/>
    </row>
    <row r="728" spans="1:15" ht="31.5">
      <c r="A728" s="16" t="s">
        <v>925</v>
      </c>
      <c r="B728" s="17" t="s">
        <v>926</v>
      </c>
      <c r="C728" s="17"/>
      <c r="D728" s="17"/>
      <c r="E728" s="17"/>
      <c r="F728" s="34">
        <f t="shared" ref="F728" si="134">SUM(F729)</f>
        <v>20</v>
      </c>
      <c r="G728" s="34"/>
      <c r="H728" s="34"/>
      <c r="I728" s="64"/>
      <c r="J728" s="65"/>
      <c r="K728" s="65"/>
      <c r="L728" s="65"/>
      <c r="M728" s="66"/>
      <c r="N728" s="66"/>
      <c r="O728" s="66"/>
    </row>
    <row r="729" spans="1:15" ht="78.75">
      <c r="A729" s="16" t="s">
        <v>36</v>
      </c>
      <c r="B729" s="17" t="s">
        <v>926</v>
      </c>
      <c r="C729" s="17" t="s">
        <v>40</v>
      </c>
      <c r="D729" s="17" t="s">
        <v>81</v>
      </c>
      <c r="E729" s="17" t="s">
        <v>107</v>
      </c>
      <c r="F729" s="34">
        <v>20</v>
      </c>
      <c r="G729" s="34"/>
      <c r="H729" s="34"/>
      <c r="I729" s="67"/>
      <c r="J729" s="68"/>
      <c r="K729" s="68"/>
      <c r="L729" s="68"/>
      <c r="M729" s="69"/>
      <c r="N729" s="69"/>
      <c r="O729" s="69"/>
    </row>
    <row r="730" spans="1:15" ht="15.75">
      <c r="A730" s="79" t="s">
        <v>48</v>
      </c>
      <c r="B730" s="9" t="s">
        <v>272</v>
      </c>
      <c r="C730" s="9"/>
      <c r="D730" s="9"/>
      <c r="E730" s="9"/>
      <c r="F730" s="48">
        <f>SUM(F734+F745++F798+F795+F801+F731)</f>
        <v>101071.40000000001</v>
      </c>
      <c r="G730" s="48">
        <f>SUM(G734+G745++G798+G795+G801)</f>
        <v>97317.000000000029</v>
      </c>
      <c r="H730" s="48">
        <f>SUM(H734+H745++H798+H795+H801)</f>
        <v>98152.200000000012</v>
      </c>
      <c r="I730" s="64"/>
      <c r="J730" s="65"/>
      <c r="K730" s="65"/>
      <c r="L730" s="65"/>
      <c r="M730" s="66"/>
      <c r="N730" s="66"/>
      <c r="O730" s="66"/>
    </row>
    <row r="731" spans="1:15" ht="110.25">
      <c r="A731" s="78" t="s">
        <v>46</v>
      </c>
      <c r="B731" s="17" t="s">
        <v>982</v>
      </c>
      <c r="C731" s="9"/>
      <c r="D731" s="9"/>
      <c r="E731" s="9"/>
      <c r="F731" s="34">
        <v>8.1</v>
      </c>
      <c r="G731" s="48"/>
      <c r="H731" s="48"/>
      <c r="I731" s="64"/>
      <c r="J731" s="65"/>
      <c r="K731" s="65"/>
      <c r="L731" s="65"/>
      <c r="M731" s="66"/>
      <c r="N731" s="66"/>
      <c r="O731" s="66"/>
    </row>
    <row r="732" spans="1:15" ht="315">
      <c r="A732" s="78" t="s">
        <v>251</v>
      </c>
      <c r="B732" s="17" t="s">
        <v>983</v>
      </c>
      <c r="C732" s="9"/>
      <c r="D732" s="9"/>
      <c r="E732" s="9"/>
      <c r="F732" s="34">
        <v>8.1</v>
      </c>
      <c r="G732" s="48"/>
      <c r="H732" s="48"/>
      <c r="I732" s="64"/>
      <c r="J732" s="65"/>
      <c r="K732" s="65"/>
      <c r="L732" s="65"/>
      <c r="M732" s="66"/>
      <c r="N732" s="66"/>
      <c r="O732" s="66"/>
    </row>
    <row r="733" spans="1:15" ht="15.75">
      <c r="A733" s="16" t="s">
        <v>90</v>
      </c>
      <c r="B733" s="17" t="s">
        <v>983</v>
      </c>
      <c r="C733" s="17" t="s">
        <v>136</v>
      </c>
      <c r="D733" s="16" t="s">
        <v>106</v>
      </c>
      <c r="E733" s="16" t="s">
        <v>58</v>
      </c>
      <c r="F733" s="34">
        <v>8.1</v>
      </c>
      <c r="G733" s="48"/>
      <c r="H733" s="48"/>
      <c r="I733" s="64"/>
      <c r="J733" s="65"/>
      <c r="K733" s="65"/>
      <c r="L733" s="65"/>
      <c r="M733" s="66"/>
      <c r="N733" s="66"/>
      <c r="O733" s="66"/>
    </row>
    <row r="734" spans="1:15" ht="15.75">
      <c r="A734" s="16" t="s">
        <v>18</v>
      </c>
      <c r="B734" s="17" t="s">
        <v>302</v>
      </c>
      <c r="C734" s="17"/>
      <c r="D734" s="17"/>
      <c r="E734" s="17"/>
      <c r="F734" s="34">
        <f>SUM(F743+F741+F739+F737+F735)</f>
        <v>4921.8</v>
      </c>
      <c r="G734" s="34">
        <f t="shared" ref="G734:H734" si="135">SUM(G743+G741+G739+G737+G735)</f>
        <v>3500</v>
      </c>
      <c r="H734" s="34">
        <f t="shared" si="135"/>
        <v>3500</v>
      </c>
      <c r="I734" s="64"/>
      <c r="J734" s="65"/>
      <c r="K734" s="65"/>
      <c r="L734" s="65"/>
      <c r="M734" s="66"/>
      <c r="N734" s="66"/>
      <c r="O734" s="66"/>
    </row>
    <row r="735" spans="1:15" ht="15.75">
      <c r="A735" s="16" t="s">
        <v>132</v>
      </c>
      <c r="B735" s="17" t="s">
        <v>658</v>
      </c>
      <c r="C735" s="17"/>
      <c r="D735" s="17"/>
      <c r="E735" s="17"/>
      <c r="F735" s="34">
        <f>SUM(F736)</f>
        <v>1421.8</v>
      </c>
      <c r="G735" s="34"/>
      <c r="H735" s="34"/>
      <c r="I735" s="67"/>
      <c r="J735" s="68"/>
      <c r="K735" s="68"/>
      <c r="L735" s="68"/>
      <c r="M735" s="69"/>
      <c r="N735" s="69"/>
      <c r="O735" s="69"/>
    </row>
    <row r="736" spans="1:15" ht="15.75">
      <c r="A736" s="16" t="s">
        <v>90</v>
      </c>
      <c r="B736" s="17" t="s">
        <v>658</v>
      </c>
      <c r="C736" s="17" t="s">
        <v>136</v>
      </c>
      <c r="D736" s="17" t="s">
        <v>33</v>
      </c>
      <c r="E736" s="17" t="s">
        <v>108</v>
      </c>
      <c r="F736" s="34">
        <v>1421.8</v>
      </c>
      <c r="G736" s="34"/>
      <c r="H736" s="34"/>
      <c r="I736" s="64"/>
      <c r="J736" s="65"/>
      <c r="K736" s="65"/>
      <c r="L736" s="65"/>
      <c r="M736" s="66"/>
      <c r="N736" s="66"/>
      <c r="O736" s="66"/>
    </row>
    <row r="737" spans="1:15" ht="126">
      <c r="A737" s="78" t="s">
        <v>248</v>
      </c>
      <c r="B737" s="17" t="s">
        <v>303</v>
      </c>
      <c r="C737" s="17"/>
      <c r="D737" s="17"/>
      <c r="E737" s="17"/>
      <c r="F737" s="34">
        <v>300</v>
      </c>
      <c r="G737" s="34">
        <v>300</v>
      </c>
      <c r="H737" s="34">
        <v>300</v>
      </c>
      <c r="I737" s="64"/>
      <c r="J737" s="65"/>
      <c r="K737" s="65"/>
      <c r="L737" s="65"/>
      <c r="M737" s="66"/>
      <c r="N737" s="66"/>
      <c r="O737" s="66"/>
    </row>
    <row r="738" spans="1:15" ht="15.75">
      <c r="A738" s="16" t="s">
        <v>90</v>
      </c>
      <c r="B738" s="17" t="s">
        <v>303</v>
      </c>
      <c r="C738" s="17" t="s">
        <v>136</v>
      </c>
      <c r="D738" s="17" t="s">
        <v>111</v>
      </c>
      <c r="E738" s="17" t="s">
        <v>106</v>
      </c>
      <c r="F738" s="34">
        <v>300</v>
      </c>
      <c r="G738" s="34">
        <v>300</v>
      </c>
      <c r="H738" s="34">
        <v>300</v>
      </c>
      <c r="I738" s="67"/>
      <c r="J738" s="68"/>
      <c r="K738" s="68"/>
      <c r="L738" s="68"/>
      <c r="M738" s="69"/>
      <c r="N738" s="69"/>
      <c r="O738" s="69"/>
    </row>
    <row r="739" spans="1:15" ht="78.75">
      <c r="A739" s="16" t="s">
        <v>249</v>
      </c>
      <c r="B739" s="17" t="s">
        <v>304</v>
      </c>
      <c r="C739" s="17"/>
      <c r="D739" s="17"/>
      <c r="E739" s="17"/>
      <c r="F739" s="34">
        <v>1000</v>
      </c>
      <c r="G739" s="34">
        <v>1000</v>
      </c>
      <c r="H739" s="34">
        <v>1000</v>
      </c>
      <c r="I739" s="64"/>
      <c r="J739" s="65"/>
      <c r="K739" s="65"/>
      <c r="L739" s="65"/>
      <c r="M739" s="66"/>
      <c r="N739" s="66"/>
      <c r="O739" s="66"/>
    </row>
    <row r="740" spans="1:15" ht="15.75">
      <c r="A740" s="16" t="s">
        <v>90</v>
      </c>
      <c r="B740" s="17" t="s">
        <v>304</v>
      </c>
      <c r="C740" s="17" t="s">
        <v>136</v>
      </c>
      <c r="D740" s="17" t="s">
        <v>111</v>
      </c>
      <c r="E740" s="17" t="s">
        <v>107</v>
      </c>
      <c r="F740" s="34">
        <v>1000</v>
      </c>
      <c r="G740" s="34">
        <v>1000</v>
      </c>
      <c r="H740" s="34">
        <v>1000</v>
      </c>
      <c r="I740" s="64"/>
      <c r="J740" s="65"/>
      <c r="K740" s="65"/>
      <c r="L740" s="65"/>
      <c r="M740" s="66"/>
      <c r="N740" s="66"/>
      <c r="O740" s="66"/>
    </row>
    <row r="741" spans="1:15" ht="47.25">
      <c r="A741" s="16" t="s">
        <v>250</v>
      </c>
      <c r="B741" s="17" t="s">
        <v>305</v>
      </c>
      <c r="C741" s="17"/>
      <c r="D741" s="17"/>
      <c r="E741" s="17"/>
      <c r="F741" s="34">
        <v>1500</v>
      </c>
      <c r="G741" s="34">
        <v>1500</v>
      </c>
      <c r="H741" s="34">
        <v>1500</v>
      </c>
      <c r="I741" s="67"/>
      <c r="J741" s="68"/>
      <c r="K741" s="68"/>
      <c r="L741" s="68"/>
      <c r="M741" s="69"/>
      <c r="N741" s="69"/>
      <c r="O741" s="69"/>
    </row>
    <row r="742" spans="1:15" ht="15.75">
      <c r="A742" s="16" t="s">
        <v>90</v>
      </c>
      <c r="B742" s="17" t="s">
        <v>305</v>
      </c>
      <c r="C742" s="17" t="s">
        <v>136</v>
      </c>
      <c r="D742" s="17" t="s">
        <v>111</v>
      </c>
      <c r="E742" s="17" t="s">
        <v>108</v>
      </c>
      <c r="F742" s="34">
        <v>1500</v>
      </c>
      <c r="G742" s="34">
        <v>1500</v>
      </c>
      <c r="H742" s="34">
        <v>1500</v>
      </c>
      <c r="I742" s="64"/>
      <c r="J742" s="65"/>
      <c r="K742" s="65"/>
      <c r="L742" s="65"/>
      <c r="M742" s="66"/>
      <c r="N742" s="66"/>
      <c r="O742" s="66"/>
    </row>
    <row r="743" spans="1:15" ht="31.5">
      <c r="A743" s="16" t="s">
        <v>22</v>
      </c>
      <c r="B743" s="17" t="s">
        <v>306</v>
      </c>
      <c r="C743" s="17"/>
      <c r="D743" s="17"/>
      <c r="E743" s="17"/>
      <c r="F743" s="34">
        <v>700</v>
      </c>
      <c r="G743" s="34">
        <v>700</v>
      </c>
      <c r="H743" s="34">
        <v>700</v>
      </c>
      <c r="I743" s="64"/>
      <c r="J743" s="65"/>
      <c r="K743" s="65"/>
      <c r="L743" s="65"/>
      <c r="M743" s="66"/>
      <c r="N743" s="66"/>
      <c r="O743" s="66"/>
    </row>
    <row r="744" spans="1:15" ht="15.75">
      <c r="A744" s="16" t="s">
        <v>90</v>
      </c>
      <c r="B744" s="17" t="s">
        <v>306</v>
      </c>
      <c r="C744" s="17" t="s">
        <v>136</v>
      </c>
      <c r="D744" s="17" t="s">
        <v>111</v>
      </c>
      <c r="E744" s="17" t="s">
        <v>108</v>
      </c>
      <c r="F744" s="34">
        <v>700</v>
      </c>
      <c r="G744" s="34">
        <v>700</v>
      </c>
      <c r="H744" s="34">
        <v>700</v>
      </c>
      <c r="I744" s="64"/>
      <c r="J744" s="65"/>
      <c r="K744" s="65"/>
      <c r="L744" s="65"/>
      <c r="M744" s="66"/>
      <c r="N744" s="66"/>
      <c r="O744" s="66"/>
    </row>
    <row r="745" spans="1:15" ht="15.75">
      <c r="A745" s="16" t="s">
        <v>47</v>
      </c>
      <c r="B745" s="17" t="s">
        <v>273</v>
      </c>
      <c r="C745" s="17"/>
      <c r="D745" s="17"/>
      <c r="E745" s="17"/>
      <c r="F745" s="34">
        <f>SUM(F746+F749+F751+F753+F761+F763+F771+F774+F776+F778+F780+F782+F784+F787+F789+F792)</f>
        <v>71926.3</v>
      </c>
      <c r="G745" s="34">
        <f>SUM(G746+G749+G751+G753+G761+G763+G771+G774+G776+G778+G780+G782+G784+G787+G789+G792)</f>
        <v>60239.400000000023</v>
      </c>
      <c r="H745" s="34">
        <v>61964.3</v>
      </c>
      <c r="I745" s="64"/>
      <c r="J745" s="65"/>
      <c r="K745" s="65"/>
      <c r="L745" s="65"/>
      <c r="M745" s="66"/>
      <c r="N745" s="66"/>
      <c r="O745" s="66"/>
    </row>
    <row r="746" spans="1:15" ht="15.75">
      <c r="A746" s="16" t="s">
        <v>497</v>
      </c>
      <c r="B746" s="17" t="s">
        <v>511</v>
      </c>
      <c r="C746" s="17"/>
      <c r="D746" s="17"/>
      <c r="E746" s="17"/>
      <c r="F746" s="34">
        <v>850.1</v>
      </c>
      <c r="G746" s="34"/>
      <c r="H746" s="34"/>
      <c r="I746" s="67"/>
      <c r="J746" s="68"/>
      <c r="K746" s="68"/>
      <c r="L746" s="68"/>
      <c r="M746" s="69"/>
      <c r="N746" s="69"/>
      <c r="O746" s="69"/>
    </row>
    <row r="747" spans="1:15" ht="31.5">
      <c r="A747" s="16" t="s">
        <v>498</v>
      </c>
      <c r="B747" s="17" t="s">
        <v>512</v>
      </c>
      <c r="C747" s="17"/>
      <c r="D747" s="17"/>
      <c r="E747" s="17"/>
      <c r="F747" s="34">
        <v>850.1</v>
      </c>
      <c r="G747" s="34"/>
      <c r="H747" s="34"/>
      <c r="I747" s="64"/>
      <c r="J747" s="65"/>
      <c r="K747" s="65"/>
      <c r="L747" s="65"/>
      <c r="M747" s="66"/>
      <c r="N747" s="66"/>
      <c r="O747" s="66"/>
    </row>
    <row r="748" spans="1:15" ht="15.75">
      <c r="A748" s="16" t="s">
        <v>160</v>
      </c>
      <c r="B748" s="17" t="s">
        <v>512</v>
      </c>
      <c r="C748" s="17" t="s">
        <v>161</v>
      </c>
      <c r="D748" s="17" t="s">
        <v>106</v>
      </c>
      <c r="E748" s="17" t="s">
        <v>113</v>
      </c>
      <c r="F748" s="34">
        <v>850.1</v>
      </c>
      <c r="G748" s="34"/>
      <c r="H748" s="34"/>
      <c r="I748" s="64"/>
      <c r="J748" s="65"/>
      <c r="K748" s="65"/>
      <c r="L748" s="65"/>
      <c r="M748" s="66"/>
      <c r="N748" s="66"/>
      <c r="O748" s="66"/>
    </row>
    <row r="749" spans="1:15" ht="15.75">
      <c r="A749" s="16" t="s">
        <v>135</v>
      </c>
      <c r="B749" s="17" t="s">
        <v>292</v>
      </c>
      <c r="C749" s="17"/>
      <c r="D749" s="17"/>
      <c r="E749" s="17"/>
      <c r="F749" s="34">
        <v>500</v>
      </c>
      <c r="G749" s="34"/>
      <c r="H749" s="34"/>
      <c r="I749" s="67"/>
      <c r="J749" s="68"/>
      <c r="K749" s="68"/>
      <c r="L749" s="68"/>
      <c r="M749" s="69"/>
      <c r="N749" s="69"/>
      <c r="O749" s="69"/>
    </row>
    <row r="750" spans="1:15" ht="15.75">
      <c r="A750" s="16" t="s">
        <v>160</v>
      </c>
      <c r="B750" s="17" t="s">
        <v>292</v>
      </c>
      <c r="C750" s="17" t="s">
        <v>161</v>
      </c>
      <c r="D750" s="17" t="s">
        <v>110</v>
      </c>
      <c r="E750" s="17" t="s">
        <v>106</v>
      </c>
      <c r="F750" s="34">
        <v>500</v>
      </c>
      <c r="G750" s="34"/>
      <c r="H750" s="34"/>
      <c r="I750" s="64"/>
      <c r="J750" s="65"/>
      <c r="K750" s="65"/>
      <c r="L750" s="65"/>
      <c r="M750" s="66"/>
      <c r="N750" s="66"/>
      <c r="O750" s="66"/>
    </row>
    <row r="751" spans="1:15" ht="15.75">
      <c r="A751" s="16" t="s">
        <v>132</v>
      </c>
      <c r="B751" s="17" t="s">
        <v>287</v>
      </c>
      <c r="C751" s="17"/>
      <c r="D751" s="17"/>
      <c r="E751" s="17"/>
      <c r="F751" s="34">
        <f>SUM(F752)</f>
        <v>278.2</v>
      </c>
      <c r="G751" s="34"/>
      <c r="H751" s="34"/>
      <c r="I751" s="64"/>
      <c r="J751" s="65"/>
      <c r="K751" s="65"/>
      <c r="L751" s="65"/>
      <c r="M751" s="66"/>
      <c r="N751" s="66"/>
      <c r="O751" s="66"/>
    </row>
    <row r="752" spans="1:15" ht="15.75">
      <c r="A752" s="16" t="s">
        <v>160</v>
      </c>
      <c r="B752" s="17" t="s">
        <v>287</v>
      </c>
      <c r="C752" s="17" t="s">
        <v>161</v>
      </c>
      <c r="D752" s="17" t="s">
        <v>106</v>
      </c>
      <c r="E752" s="17" t="s">
        <v>81</v>
      </c>
      <c r="F752" s="34">
        <v>278.2</v>
      </c>
      <c r="G752" s="34"/>
      <c r="H752" s="34"/>
      <c r="I752" s="67"/>
      <c r="J752" s="68"/>
      <c r="K752" s="68"/>
      <c r="L752" s="68"/>
      <c r="M752" s="69"/>
      <c r="N752" s="69"/>
      <c r="O752" s="69"/>
    </row>
    <row r="753" spans="1:15" ht="31.5">
      <c r="A753" s="16" t="s">
        <v>806</v>
      </c>
      <c r="B753" s="17" t="s">
        <v>276</v>
      </c>
      <c r="C753" s="17"/>
      <c r="D753" s="17"/>
      <c r="E753" s="17"/>
      <c r="F753" s="34">
        <f>SUM(F754+F756+F758)</f>
        <v>1910</v>
      </c>
      <c r="G753" s="34">
        <v>858</v>
      </c>
      <c r="H753" s="34">
        <v>858</v>
      </c>
      <c r="I753" s="64"/>
      <c r="J753" s="65"/>
      <c r="K753" s="65"/>
      <c r="L753" s="65"/>
      <c r="M753" s="66"/>
      <c r="N753" s="66"/>
      <c r="O753" s="66"/>
    </row>
    <row r="754" spans="1:15" ht="15.75">
      <c r="A754" s="16" t="s">
        <v>66</v>
      </c>
      <c r="B754" s="17" t="s">
        <v>403</v>
      </c>
      <c r="C754" s="17"/>
      <c r="D754" s="17"/>
      <c r="E754" s="17"/>
      <c r="F754" s="34">
        <f>SUM(F755)</f>
        <v>259.5</v>
      </c>
      <c r="G754" s="34">
        <v>300</v>
      </c>
      <c r="H754" s="34">
        <v>300</v>
      </c>
      <c r="I754" s="64"/>
      <c r="J754" s="65"/>
      <c r="K754" s="65"/>
      <c r="L754" s="65"/>
      <c r="M754" s="66"/>
      <c r="N754" s="66"/>
      <c r="O754" s="66"/>
    </row>
    <row r="755" spans="1:15" ht="31.5">
      <c r="A755" s="16" t="s">
        <v>37</v>
      </c>
      <c r="B755" s="17" t="s">
        <v>403</v>
      </c>
      <c r="C755" s="17" t="s">
        <v>38</v>
      </c>
      <c r="D755" s="17" t="s">
        <v>106</v>
      </c>
      <c r="E755" s="17" t="s">
        <v>58</v>
      </c>
      <c r="F755" s="34">
        <v>259.5</v>
      </c>
      <c r="G755" s="34">
        <v>300</v>
      </c>
      <c r="H755" s="34">
        <v>300</v>
      </c>
      <c r="I755" s="64"/>
      <c r="J755" s="65"/>
      <c r="K755" s="65"/>
      <c r="L755" s="65"/>
      <c r="M755" s="66"/>
      <c r="N755" s="66"/>
      <c r="O755" s="66"/>
    </row>
    <row r="756" spans="1:15" ht="31.5">
      <c r="A756" s="16" t="s">
        <v>130</v>
      </c>
      <c r="B756" s="17" t="s">
        <v>277</v>
      </c>
      <c r="C756" s="17"/>
      <c r="D756" s="17"/>
      <c r="E756" s="17"/>
      <c r="F756" s="34">
        <v>158</v>
      </c>
      <c r="G756" s="34">
        <v>158</v>
      </c>
      <c r="H756" s="34">
        <v>158</v>
      </c>
      <c r="I756" s="67"/>
      <c r="J756" s="68"/>
      <c r="K756" s="68"/>
      <c r="L756" s="68"/>
      <c r="M756" s="69"/>
      <c r="N756" s="69"/>
      <c r="O756" s="69"/>
    </row>
    <row r="757" spans="1:15" ht="31.5">
      <c r="A757" s="16" t="s">
        <v>37</v>
      </c>
      <c r="B757" s="17" t="s">
        <v>277</v>
      </c>
      <c r="C757" s="17" t="s">
        <v>38</v>
      </c>
      <c r="D757" s="17" t="s">
        <v>106</v>
      </c>
      <c r="E757" s="17" t="s">
        <v>58</v>
      </c>
      <c r="F757" s="34">
        <v>158</v>
      </c>
      <c r="G757" s="34">
        <v>158</v>
      </c>
      <c r="H757" s="34">
        <v>158</v>
      </c>
      <c r="I757" s="64"/>
      <c r="J757" s="65"/>
      <c r="K757" s="65"/>
      <c r="L757" s="65"/>
      <c r="M757" s="66"/>
      <c r="N757" s="66"/>
      <c r="O757" s="66"/>
    </row>
    <row r="758" spans="1:15" ht="31.5">
      <c r="A758" s="16" t="s">
        <v>51</v>
      </c>
      <c r="B758" s="17" t="s">
        <v>278</v>
      </c>
      <c r="C758" s="17"/>
      <c r="D758" s="17"/>
      <c r="E758" s="17"/>
      <c r="F758" s="34">
        <f>SUM(F759:F760)</f>
        <v>1492.5</v>
      </c>
      <c r="G758" s="34">
        <v>400</v>
      </c>
      <c r="H758" s="34">
        <v>400</v>
      </c>
      <c r="I758" s="64"/>
      <c r="J758" s="65"/>
      <c r="K758" s="65"/>
      <c r="L758" s="65"/>
      <c r="M758" s="66"/>
      <c r="N758" s="66"/>
      <c r="O758" s="66"/>
    </row>
    <row r="759" spans="1:15" ht="31.5">
      <c r="A759" s="16" t="s">
        <v>165</v>
      </c>
      <c r="B759" s="17" t="s">
        <v>278</v>
      </c>
      <c r="C759" s="17" t="s">
        <v>91</v>
      </c>
      <c r="D759" s="17" t="s">
        <v>106</v>
      </c>
      <c r="E759" s="17" t="s">
        <v>58</v>
      </c>
      <c r="F759" s="34">
        <v>392.8</v>
      </c>
      <c r="G759" s="34">
        <v>400</v>
      </c>
      <c r="H759" s="34">
        <v>400</v>
      </c>
      <c r="I759" s="67"/>
      <c r="J759" s="68"/>
      <c r="K759" s="68"/>
      <c r="L759" s="68"/>
      <c r="M759" s="69"/>
      <c r="N759" s="69"/>
      <c r="O759" s="69"/>
    </row>
    <row r="760" spans="1:15" ht="15.75">
      <c r="A760" s="16" t="s">
        <v>160</v>
      </c>
      <c r="B760" s="17" t="s">
        <v>278</v>
      </c>
      <c r="C760" s="17" t="s">
        <v>161</v>
      </c>
      <c r="D760" s="17" t="s">
        <v>106</v>
      </c>
      <c r="E760" s="17" t="s">
        <v>58</v>
      </c>
      <c r="F760" s="34">
        <v>1099.7</v>
      </c>
      <c r="G760" s="34"/>
      <c r="H760" s="34"/>
      <c r="I760" s="64"/>
      <c r="J760" s="65"/>
      <c r="K760" s="65"/>
      <c r="L760" s="65"/>
      <c r="M760" s="66"/>
      <c r="N760" s="66"/>
      <c r="O760" s="66"/>
    </row>
    <row r="761" spans="1:15" ht="15.75">
      <c r="A761" s="16" t="s">
        <v>2</v>
      </c>
      <c r="B761" s="17" t="s">
        <v>389</v>
      </c>
      <c r="C761" s="17"/>
      <c r="D761" s="17"/>
      <c r="E761" s="17"/>
      <c r="F761" s="34">
        <f>SUM(F762)</f>
        <v>2306.1</v>
      </c>
      <c r="G761" s="34">
        <v>2206.9</v>
      </c>
      <c r="H761" s="34">
        <v>2206.9</v>
      </c>
      <c r="I761" s="64"/>
      <c r="J761" s="65"/>
      <c r="K761" s="65"/>
      <c r="L761" s="65"/>
      <c r="M761" s="66"/>
      <c r="N761" s="66"/>
      <c r="O761" s="66"/>
    </row>
    <row r="762" spans="1:15" ht="78.75">
      <c r="A762" s="16" t="s">
        <v>36</v>
      </c>
      <c r="B762" s="17" t="s">
        <v>389</v>
      </c>
      <c r="C762" s="17" t="s">
        <v>40</v>
      </c>
      <c r="D762" s="17" t="s">
        <v>106</v>
      </c>
      <c r="E762" s="17" t="s">
        <v>107</v>
      </c>
      <c r="F762" s="34">
        <v>2306.1</v>
      </c>
      <c r="G762" s="34">
        <v>2206.9</v>
      </c>
      <c r="H762" s="34">
        <v>2206.9</v>
      </c>
      <c r="I762" s="67"/>
      <c r="J762" s="68"/>
      <c r="K762" s="68"/>
      <c r="L762" s="68"/>
      <c r="M762" s="69"/>
      <c r="N762" s="69"/>
      <c r="O762" s="69"/>
    </row>
    <row r="763" spans="1:15" ht="31.5">
      <c r="A763" s="16" t="s">
        <v>217</v>
      </c>
      <c r="B763" s="17" t="s">
        <v>274</v>
      </c>
      <c r="C763" s="17"/>
      <c r="D763" s="17"/>
      <c r="E763" s="17"/>
      <c r="F763" s="34">
        <f>SUM(F764:F770)</f>
        <v>56140.499999999993</v>
      </c>
      <c r="G763" s="34">
        <f t="shared" ref="G763:H763" si="136">SUM(G764:G770)</f>
        <v>48502.900000000009</v>
      </c>
      <c r="H763" s="34">
        <f t="shared" si="136"/>
        <v>50134.5</v>
      </c>
      <c r="I763" s="67"/>
      <c r="J763" s="68"/>
      <c r="K763" s="68"/>
      <c r="L763" s="68"/>
      <c r="M763" s="69"/>
      <c r="N763" s="69"/>
      <c r="O763" s="69"/>
    </row>
    <row r="764" spans="1:15" ht="78.75">
      <c r="A764" s="16" t="s">
        <v>36</v>
      </c>
      <c r="B764" s="17" t="s">
        <v>274</v>
      </c>
      <c r="C764" s="17" t="s">
        <v>40</v>
      </c>
      <c r="D764" s="17" t="s">
        <v>106</v>
      </c>
      <c r="E764" s="17" t="s">
        <v>108</v>
      </c>
      <c r="F764" s="34">
        <v>2535.1</v>
      </c>
      <c r="G764" s="34">
        <v>2405.9</v>
      </c>
      <c r="H764" s="34">
        <v>2405.9</v>
      </c>
      <c r="I764" s="67"/>
      <c r="J764" s="68"/>
      <c r="K764" s="68"/>
      <c r="L764" s="68"/>
      <c r="M764" s="69"/>
      <c r="N764" s="69"/>
      <c r="O764" s="69"/>
    </row>
    <row r="765" spans="1:15" ht="78.75">
      <c r="A765" s="16" t="s">
        <v>36</v>
      </c>
      <c r="B765" s="17" t="s">
        <v>274</v>
      </c>
      <c r="C765" s="17" t="s">
        <v>40</v>
      </c>
      <c r="D765" s="17" t="s">
        <v>106</v>
      </c>
      <c r="E765" s="17" t="s">
        <v>110</v>
      </c>
      <c r="F765" s="34">
        <v>37117.599999999999</v>
      </c>
      <c r="G765" s="34">
        <v>33598.300000000003</v>
      </c>
      <c r="H765" s="34">
        <v>35150.699999999997</v>
      </c>
      <c r="I765" s="64"/>
      <c r="J765" s="65"/>
      <c r="K765" s="65"/>
      <c r="L765" s="65"/>
      <c r="M765" s="66"/>
      <c r="N765" s="66"/>
      <c r="O765" s="66"/>
    </row>
    <row r="766" spans="1:15" ht="78.75">
      <c r="A766" s="16" t="s">
        <v>36</v>
      </c>
      <c r="B766" s="17" t="s">
        <v>274</v>
      </c>
      <c r="C766" s="17" t="s">
        <v>40</v>
      </c>
      <c r="D766" s="17" t="s">
        <v>108</v>
      </c>
      <c r="E766" s="17" t="s">
        <v>110</v>
      </c>
      <c r="F766" s="34">
        <v>297.5</v>
      </c>
      <c r="G766" s="34"/>
      <c r="H766" s="34"/>
      <c r="I766" s="64"/>
      <c r="J766" s="65"/>
      <c r="K766" s="65"/>
      <c r="L766" s="65"/>
      <c r="M766" s="66"/>
      <c r="N766" s="66"/>
      <c r="O766" s="66"/>
    </row>
    <row r="767" spans="1:15" ht="78.75">
      <c r="A767" s="16" t="s">
        <v>36</v>
      </c>
      <c r="B767" s="17" t="s">
        <v>274</v>
      </c>
      <c r="C767" s="17" t="s">
        <v>40</v>
      </c>
      <c r="D767" s="17" t="s">
        <v>110</v>
      </c>
      <c r="E767" s="17" t="s">
        <v>111</v>
      </c>
      <c r="F767" s="34">
        <v>2744.5</v>
      </c>
      <c r="G767" s="34">
        <v>2503.4</v>
      </c>
      <c r="H767" s="34">
        <v>2503.4</v>
      </c>
      <c r="I767" s="67"/>
      <c r="J767" s="68"/>
      <c r="K767" s="68"/>
      <c r="L767" s="68"/>
      <c r="M767" s="69"/>
      <c r="N767" s="69"/>
      <c r="O767" s="69"/>
    </row>
    <row r="768" spans="1:15" ht="31.5">
      <c r="A768" s="16" t="s">
        <v>165</v>
      </c>
      <c r="B768" s="17" t="s">
        <v>274</v>
      </c>
      <c r="C768" s="17" t="s">
        <v>91</v>
      </c>
      <c r="D768" s="17" t="s">
        <v>106</v>
      </c>
      <c r="E768" s="17" t="s">
        <v>108</v>
      </c>
      <c r="F768" s="34">
        <v>256.10000000000002</v>
      </c>
      <c r="G768" s="34">
        <v>256</v>
      </c>
      <c r="H768" s="34">
        <v>256</v>
      </c>
      <c r="I768" s="67"/>
      <c r="J768" s="68"/>
      <c r="K768" s="68"/>
      <c r="L768" s="68"/>
      <c r="M768" s="69"/>
      <c r="N768" s="69"/>
      <c r="O768" s="69"/>
    </row>
    <row r="769" spans="1:16" ht="31.5">
      <c r="A769" s="16" t="s">
        <v>165</v>
      </c>
      <c r="B769" s="17" t="s">
        <v>274</v>
      </c>
      <c r="C769" s="17" t="s">
        <v>91</v>
      </c>
      <c r="D769" s="17" t="s">
        <v>106</v>
      </c>
      <c r="E769" s="17" t="s">
        <v>110</v>
      </c>
      <c r="F769" s="34">
        <v>12770.5</v>
      </c>
      <c r="G769" s="34">
        <v>9465.2999999999993</v>
      </c>
      <c r="H769" s="34">
        <v>9544.5</v>
      </c>
      <c r="I769" s="64"/>
      <c r="J769" s="65"/>
      <c r="K769" s="65"/>
      <c r="L769" s="65"/>
      <c r="M769" s="66"/>
      <c r="N769" s="66"/>
      <c r="O769" s="66"/>
    </row>
    <row r="770" spans="1:16" ht="15.75">
      <c r="A770" s="16" t="s">
        <v>160</v>
      </c>
      <c r="B770" s="17" t="s">
        <v>274</v>
      </c>
      <c r="C770" s="17" t="s">
        <v>161</v>
      </c>
      <c r="D770" s="17" t="s">
        <v>106</v>
      </c>
      <c r="E770" s="17" t="s">
        <v>110</v>
      </c>
      <c r="F770" s="34">
        <v>419.2</v>
      </c>
      <c r="G770" s="34">
        <v>274</v>
      </c>
      <c r="H770" s="34">
        <v>274</v>
      </c>
      <c r="I770" s="64"/>
      <c r="J770" s="65"/>
      <c r="K770" s="65"/>
      <c r="L770" s="65"/>
      <c r="M770" s="66"/>
      <c r="N770" s="66"/>
      <c r="O770" s="66"/>
    </row>
    <row r="771" spans="1:16" ht="47.25">
      <c r="A771" s="16" t="s">
        <v>62</v>
      </c>
      <c r="B771" s="17" t="s">
        <v>313</v>
      </c>
      <c r="C771" s="17"/>
      <c r="D771" s="17"/>
      <c r="E771" s="17"/>
      <c r="F771" s="34">
        <f>SUM(F772:F773)</f>
        <v>2265.6999999999998</v>
      </c>
      <c r="G771" s="34">
        <v>2409.8000000000002</v>
      </c>
      <c r="H771" s="34">
        <v>2409.8000000000002</v>
      </c>
      <c r="I771" s="64"/>
      <c r="J771" s="65"/>
      <c r="K771" s="65"/>
      <c r="L771" s="65"/>
      <c r="M771" s="66"/>
      <c r="N771" s="66"/>
      <c r="O771" s="66"/>
    </row>
    <row r="772" spans="1:16" ht="78.75">
      <c r="A772" s="16" t="s">
        <v>36</v>
      </c>
      <c r="B772" s="17" t="s">
        <v>313</v>
      </c>
      <c r="C772" s="17" t="s">
        <v>40</v>
      </c>
      <c r="D772" s="17" t="s">
        <v>106</v>
      </c>
      <c r="E772" s="17" t="s">
        <v>112</v>
      </c>
      <c r="F772" s="34">
        <v>2132</v>
      </c>
      <c r="G772" s="34">
        <v>2276.8000000000002</v>
      </c>
      <c r="H772" s="34">
        <v>2276.8000000000002</v>
      </c>
      <c r="I772" s="64"/>
      <c r="J772" s="65"/>
      <c r="K772" s="65"/>
      <c r="L772" s="65"/>
      <c r="M772" s="66"/>
      <c r="N772" s="66"/>
      <c r="O772" s="66"/>
    </row>
    <row r="773" spans="1:16" ht="31.5">
      <c r="A773" s="16" t="s">
        <v>165</v>
      </c>
      <c r="B773" s="17" t="s">
        <v>313</v>
      </c>
      <c r="C773" s="17" t="s">
        <v>91</v>
      </c>
      <c r="D773" s="17" t="s">
        <v>106</v>
      </c>
      <c r="E773" s="17" t="s">
        <v>112</v>
      </c>
      <c r="F773" s="34">
        <v>133.69999999999999</v>
      </c>
      <c r="G773" s="34">
        <v>133</v>
      </c>
      <c r="H773" s="34">
        <v>133</v>
      </c>
      <c r="I773" s="67"/>
      <c r="J773" s="68"/>
      <c r="K773" s="68"/>
      <c r="L773" s="68"/>
      <c r="M773" s="69"/>
      <c r="N773" s="69"/>
      <c r="O773" s="69"/>
    </row>
    <row r="774" spans="1:16" ht="31.5">
      <c r="A774" s="16" t="s">
        <v>59</v>
      </c>
      <c r="B774" s="17" t="s">
        <v>275</v>
      </c>
      <c r="C774" s="17"/>
      <c r="D774" s="17"/>
      <c r="E774" s="17"/>
      <c r="F774" s="34">
        <f>SUM(F775)</f>
        <v>1687.3</v>
      </c>
      <c r="G774" s="34">
        <v>1601.3</v>
      </c>
      <c r="H774" s="34">
        <v>1601.3</v>
      </c>
      <c r="I774" s="67"/>
      <c r="J774" s="68"/>
      <c r="K774" s="68"/>
      <c r="L774" s="68"/>
      <c r="M774" s="69"/>
      <c r="N774" s="69"/>
      <c r="O774" s="69"/>
      <c r="P774" s="71"/>
    </row>
    <row r="775" spans="1:16" ht="78.75">
      <c r="A775" s="16" t="s">
        <v>36</v>
      </c>
      <c r="B775" s="17" t="s">
        <v>275</v>
      </c>
      <c r="C775" s="17" t="s">
        <v>40</v>
      </c>
      <c r="D775" s="17" t="s">
        <v>106</v>
      </c>
      <c r="E775" s="17" t="s">
        <v>108</v>
      </c>
      <c r="F775" s="34">
        <v>1687.3</v>
      </c>
      <c r="G775" s="34">
        <v>1601.3</v>
      </c>
      <c r="H775" s="34">
        <v>1601.3</v>
      </c>
      <c r="I775" s="64"/>
      <c r="J775" s="65"/>
      <c r="K775" s="65"/>
      <c r="L775" s="65"/>
      <c r="M775" s="66"/>
      <c r="N775" s="66"/>
      <c r="O775" s="66"/>
      <c r="P775" s="71"/>
    </row>
    <row r="776" spans="1:16" ht="31.5">
      <c r="A776" s="16" t="s">
        <v>30</v>
      </c>
      <c r="B776" s="17" t="s">
        <v>314</v>
      </c>
      <c r="C776" s="17"/>
      <c r="D776" s="17"/>
      <c r="E776" s="17"/>
      <c r="F776" s="34">
        <f>SUM(F777)</f>
        <v>1291.0999999999999</v>
      </c>
      <c r="G776" s="34">
        <v>1057.5</v>
      </c>
      <c r="H776" s="34">
        <v>1057.5</v>
      </c>
      <c r="I776" s="64"/>
      <c r="J776" s="65"/>
      <c r="K776" s="65"/>
      <c r="L776" s="65"/>
      <c r="M776" s="66"/>
      <c r="N776" s="66"/>
      <c r="O776" s="66"/>
      <c r="P776" s="71"/>
    </row>
    <row r="777" spans="1:16" ht="78.75">
      <c r="A777" s="16" t="s">
        <v>36</v>
      </c>
      <c r="B777" s="17" t="s">
        <v>314</v>
      </c>
      <c r="C777" s="17" t="s">
        <v>40</v>
      </c>
      <c r="D777" s="17" t="s">
        <v>106</v>
      </c>
      <c r="E777" s="17" t="s">
        <v>112</v>
      </c>
      <c r="F777" s="34">
        <v>1291.0999999999999</v>
      </c>
      <c r="G777" s="34">
        <v>1057.5</v>
      </c>
      <c r="H777" s="34">
        <v>1057.5</v>
      </c>
      <c r="I777" s="67"/>
      <c r="J777" s="68"/>
      <c r="K777" s="68"/>
      <c r="L777" s="68"/>
      <c r="M777" s="69"/>
      <c r="N777" s="69"/>
      <c r="O777" s="69"/>
      <c r="P777" s="71"/>
    </row>
    <row r="778" spans="1:16" ht="63">
      <c r="A778" s="16" t="s">
        <v>73</v>
      </c>
      <c r="B778" s="17" t="s">
        <v>279</v>
      </c>
      <c r="C778" s="17"/>
      <c r="D778" s="17"/>
      <c r="E778" s="17"/>
      <c r="F778" s="34">
        <v>1350</v>
      </c>
      <c r="G778" s="34">
        <v>1350</v>
      </c>
      <c r="H778" s="34">
        <v>1350</v>
      </c>
      <c r="I778" s="67"/>
      <c r="J778" s="68"/>
      <c r="K778" s="68"/>
      <c r="L778" s="68"/>
      <c r="M778" s="69"/>
      <c r="N778" s="69"/>
      <c r="O778" s="69"/>
    </row>
    <row r="779" spans="1:16" ht="31.5">
      <c r="A779" s="16" t="s">
        <v>165</v>
      </c>
      <c r="B779" s="17" t="s">
        <v>279</v>
      </c>
      <c r="C779" s="17" t="s">
        <v>91</v>
      </c>
      <c r="D779" s="17" t="s">
        <v>106</v>
      </c>
      <c r="E779" s="17" t="s">
        <v>58</v>
      </c>
      <c r="F779" s="34">
        <v>1350</v>
      </c>
      <c r="G779" s="34">
        <v>1350</v>
      </c>
      <c r="H779" s="34">
        <v>1350</v>
      </c>
      <c r="I779" s="64"/>
      <c r="J779" s="65"/>
      <c r="K779" s="65"/>
      <c r="L779" s="65"/>
      <c r="M779" s="66"/>
      <c r="N779" s="66"/>
      <c r="O779" s="66"/>
    </row>
    <row r="780" spans="1:16" ht="15.75">
      <c r="A780" s="16" t="s">
        <v>862</v>
      </c>
      <c r="B780" s="17" t="s">
        <v>876</v>
      </c>
      <c r="C780" s="17"/>
      <c r="D780" s="17"/>
      <c r="E780" s="57"/>
      <c r="F780" s="34">
        <f>SUM(F781)</f>
        <v>70</v>
      </c>
      <c r="G780" s="34"/>
      <c r="H780" s="34"/>
      <c r="I780" s="64"/>
      <c r="J780" s="65"/>
      <c r="K780" s="65"/>
      <c r="L780" s="65"/>
      <c r="M780" s="66"/>
      <c r="N780" s="66"/>
      <c r="O780" s="66"/>
    </row>
    <row r="781" spans="1:16" ht="31.5">
      <c r="A781" s="16" t="s">
        <v>165</v>
      </c>
      <c r="B781" s="17" t="s">
        <v>876</v>
      </c>
      <c r="C781" s="17" t="s">
        <v>91</v>
      </c>
      <c r="D781" s="17" t="s">
        <v>113</v>
      </c>
      <c r="E781" s="17" t="s">
        <v>111</v>
      </c>
      <c r="F781" s="34">
        <v>70</v>
      </c>
      <c r="G781" s="34"/>
      <c r="H781" s="34"/>
      <c r="I781" s="67"/>
      <c r="J781" s="68"/>
      <c r="K781" s="68"/>
      <c r="L781" s="68"/>
      <c r="M781" s="69"/>
      <c r="N781" s="69"/>
      <c r="O781" s="69"/>
    </row>
    <row r="782" spans="1:16" ht="63">
      <c r="A782" s="16" t="s">
        <v>807</v>
      </c>
      <c r="B782" s="17" t="s">
        <v>390</v>
      </c>
      <c r="C782" s="17"/>
      <c r="D782" s="17"/>
      <c r="E782" s="17"/>
      <c r="F782" s="34">
        <v>1.4</v>
      </c>
      <c r="G782" s="34">
        <v>1.5</v>
      </c>
      <c r="H782" s="34">
        <v>1.3</v>
      </c>
      <c r="I782" s="64"/>
      <c r="J782" s="65"/>
      <c r="K782" s="65"/>
      <c r="L782" s="65"/>
      <c r="M782" s="66"/>
      <c r="N782" s="66"/>
      <c r="O782" s="66"/>
    </row>
    <row r="783" spans="1:16" ht="31.5">
      <c r="A783" s="16" t="s">
        <v>165</v>
      </c>
      <c r="B783" s="17" t="s">
        <v>390</v>
      </c>
      <c r="C783" s="17" t="s">
        <v>91</v>
      </c>
      <c r="D783" s="17" t="s">
        <v>106</v>
      </c>
      <c r="E783" s="17" t="s">
        <v>111</v>
      </c>
      <c r="F783" s="34">
        <v>1.4</v>
      </c>
      <c r="G783" s="34">
        <v>1.5</v>
      </c>
      <c r="H783" s="34">
        <v>1.3</v>
      </c>
      <c r="I783" s="64"/>
      <c r="J783" s="65"/>
      <c r="K783" s="65"/>
      <c r="L783" s="65"/>
      <c r="M783" s="66"/>
      <c r="N783" s="66"/>
      <c r="O783" s="66"/>
    </row>
    <row r="784" spans="1:16" ht="47.25">
      <c r="A784" s="16" t="s">
        <v>6</v>
      </c>
      <c r="B784" s="17" t="s">
        <v>405</v>
      </c>
      <c r="C784" s="17"/>
      <c r="D784" s="17"/>
      <c r="E784" s="17"/>
      <c r="F784" s="34">
        <f>SUM(F785:F786)</f>
        <v>1978.8</v>
      </c>
      <c r="G784" s="34">
        <v>2051.9</v>
      </c>
      <c r="H784" s="34">
        <v>2145.4</v>
      </c>
      <c r="I784" s="67"/>
      <c r="J784" s="68"/>
      <c r="K784" s="68"/>
      <c r="L784" s="68"/>
      <c r="M784" s="69"/>
      <c r="N784" s="69"/>
      <c r="O784" s="69"/>
    </row>
    <row r="785" spans="1:16" ht="78.75">
      <c r="A785" s="16" t="s">
        <v>36</v>
      </c>
      <c r="B785" s="17" t="s">
        <v>405</v>
      </c>
      <c r="C785" s="17" t="s">
        <v>40</v>
      </c>
      <c r="D785" s="17" t="s">
        <v>108</v>
      </c>
      <c r="E785" s="17" t="s">
        <v>110</v>
      </c>
      <c r="F785" s="34">
        <v>1806.8</v>
      </c>
      <c r="G785" s="34">
        <v>1891.8</v>
      </c>
      <c r="H785" s="34">
        <v>1891.8</v>
      </c>
      <c r="I785" s="64"/>
      <c r="J785" s="65"/>
      <c r="K785" s="65"/>
      <c r="L785" s="65"/>
      <c r="M785" s="66"/>
      <c r="N785" s="66"/>
      <c r="O785" s="66"/>
      <c r="P785" s="71"/>
    </row>
    <row r="786" spans="1:16" ht="31.5">
      <c r="A786" s="16" t="s">
        <v>165</v>
      </c>
      <c r="B786" s="17" t="s">
        <v>405</v>
      </c>
      <c r="C786" s="17" t="s">
        <v>91</v>
      </c>
      <c r="D786" s="17" t="s">
        <v>108</v>
      </c>
      <c r="E786" s="17" t="s">
        <v>110</v>
      </c>
      <c r="F786" s="34">
        <v>172</v>
      </c>
      <c r="G786" s="34">
        <v>160.1</v>
      </c>
      <c r="H786" s="34">
        <v>253.6</v>
      </c>
      <c r="I786" s="64"/>
      <c r="J786" s="65"/>
      <c r="K786" s="65"/>
      <c r="L786" s="65"/>
      <c r="M786" s="66"/>
      <c r="N786" s="66"/>
      <c r="O786" s="66"/>
      <c r="P786" s="71"/>
    </row>
    <row r="787" spans="1:16" ht="315">
      <c r="A787" s="78" t="s">
        <v>251</v>
      </c>
      <c r="B787" s="17" t="s">
        <v>404</v>
      </c>
      <c r="C787" s="17"/>
      <c r="D787" s="17"/>
      <c r="E787" s="17"/>
      <c r="F787" s="34">
        <f>SUM(F788)</f>
        <v>124.2</v>
      </c>
      <c r="G787" s="34">
        <v>132.30000000000001</v>
      </c>
      <c r="H787" s="34">
        <v>132.30000000000001</v>
      </c>
      <c r="I787" s="67"/>
      <c r="J787" s="68"/>
      <c r="K787" s="68"/>
      <c r="L787" s="68"/>
      <c r="M787" s="69"/>
      <c r="N787" s="69"/>
      <c r="O787" s="69"/>
    </row>
    <row r="788" spans="1:16" ht="78.75">
      <c r="A788" s="16" t="s">
        <v>36</v>
      </c>
      <c r="B788" s="17" t="s">
        <v>404</v>
      </c>
      <c r="C788" s="17" t="s">
        <v>40</v>
      </c>
      <c r="D788" s="17" t="s">
        <v>106</v>
      </c>
      <c r="E788" s="17" t="s">
        <v>58</v>
      </c>
      <c r="F788" s="34">
        <v>124.2</v>
      </c>
      <c r="G788" s="34">
        <v>132.30000000000001</v>
      </c>
      <c r="H788" s="34">
        <v>132.30000000000001</v>
      </c>
      <c r="I788" s="64"/>
      <c r="J788" s="65"/>
      <c r="K788" s="65"/>
      <c r="L788" s="65"/>
      <c r="M788" s="66"/>
      <c r="N788" s="66"/>
      <c r="O788" s="66"/>
    </row>
    <row r="789" spans="1:16" ht="63">
      <c r="A789" s="16" t="s">
        <v>121</v>
      </c>
      <c r="B789" s="17" t="s">
        <v>526</v>
      </c>
      <c r="C789" s="17"/>
      <c r="D789" s="17"/>
      <c r="E789" s="17"/>
      <c r="F789" s="34">
        <f t="shared" ref="F789:H789" si="137">F790+F791</f>
        <v>67.3</v>
      </c>
      <c r="G789" s="34">
        <f t="shared" si="137"/>
        <v>67.3</v>
      </c>
      <c r="H789" s="34">
        <f t="shared" si="137"/>
        <v>67.3</v>
      </c>
      <c r="I789" s="64"/>
      <c r="J789" s="65"/>
      <c r="K789" s="65"/>
      <c r="L789" s="65"/>
      <c r="M789" s="66"/>
      <c r="N789" s="66"/>
      <c r="O789" s="66"/>
    </row>
    <row r="790" spans="1:16" ht="78.75">
      <c r="A790" s="16" t="s">
        <v>36</v>
      </c>
      <c r="B790" s="17" t="s">
        <v>526</v>
      </c>
      <c r="C790" s="17" t="s">
        <v>40</v>
      </c>
      <c r="D790" s="17" t="s">
        <v>111</v>
      </c>
      <c r="E790" s="17" t="s">
        <v>111</v>
      </c>
      <c r="F790" s="34">
        <v>60.7</v>
      </c>
      <c r="G790" s="34">
        <v>67.3</v>
      </c>
      <c r="H790" s="34">
        <v>67.3</v>
      </c>
      <c r="I790" s="67"/>
      <c r="J790" s="68"/>
      <c r="K790" s="68"/>
      <c r="L790" s="68"/>
      <c r="M790" s="69"/>
      <c r="N790" s="69"/>
      <c r="O790" s="69"/>
    </row>
    <row r="791" spans="1:16" ht="31.5">
      <c r="A791" s="16" t="s">
        <v>165</v>
      </c>
      <c r="B791" s="17" t="s">
        <v>526</v>
      </c>
      <c r="C791" s="17" t="s">
        <v>91</v>
      </c>
      <c r="D791" s="17" t="s">
        <v>111</v>
      </c>
      <c r="E791" s="17" t="s">
        <v>111</v>
      </c>
      <c r="F791" s="34">
        <v>6.6</v>
      </c>
      <c r="G791" s="34"/>
      <c r="H791" s="34"/>
      <c r="I791" s="67"/>
      <c r="J791" s="68"/>
      <c r="K791" s="68"/>
      <c r="L791" s="68"/>
      <c r="M791" s="69"/>
      <c r="N791" s="69"/>
      <c r="O791" s="69"/>
    </row>
    <row r="792" spans="1:16" ht="15.75">
      <c r="A792" s="16" t="s">
        <v>961</v>
      </c>
      <c r="B792" s="17" t="s">
        <v>962</v>
      </c>
      <c r="C792" s="17"/>
      <c r="D792" s="17"/>
      <c r="E792" s="17"/>
      <c r="F792" s="34">
        <f>F793+F794</f>
        <v>1105.5999999999999</v>
      </c>
      <c r="G792" s="34"/>
      <c r="H792" s="34"/>
      <c r="I792" s="67"/>
      <c r="J792" s="68"/>
      <c r="K792" s="68"/>
      <c r="L792" s="68"/>
      <c r="M792" s="69"/>
      <c r="N792" s="69"/>
      <c r="O792" s="69"/>
    </row>
    <row r="793" spans="1:16" ht="78.75">
      <c r="A793" s="16" t="s">
        <v>36</v>
      </c>
      <c r="B793" s="17" t="s">
        <v>962</v>
      </c>
      <c r="C793" s="17" t="s">
        <v>40</v>
      </c>
      <c r="D793" s="17" t="s">
        <v>106</v>
      </c>
      <c r="E793" s="17" t="s">
        <v>58</v>
      </c>
      <c r="F793" s="34">
        <v>975.6</v>
      </c>
      <c r="G793" s="34"/>
      <c r="H793" s="34"/>
      <c r="I793" s="67"/>
      <c r="J793" s="68"/>
      <c r="K793" s="68"/>
      <c r="L793" s="68"/>
      <c r="M793" s="69"/>
      <c r="N793" s="69"/>
      <c r="O793" s="69"/>
    </row>
    <row r="794" spans="1:16" ht="31.5">
      <c r="A794" s="16" t="s">
        <v>37</v>
      </c>
      <c r="B794" s="17" t="s">
        <v>962</v>
      </c>
      <c r="C794" s="17" t="s">
        <v>38</v>
      </c>
      <c r="D794" s="17" t="s">
        <v>106</v>
      </c>
      <c r="E794" s="17" t="s">
        <v>58</v>
      </c>
      <c r="F794" s="34">
        <v>130</v>
      </c>
      <c r="G794" s="34"/>
      <c r="H794" s="34"/>
      <c r="I794" s="67"/>
      <c r="J794" s="68"/>
      <c r="K794" s="68"/>
      <c r="L794" s="68"/>
      <c r="M794" s="69"/>
      <c r="N794" s="69"/>
      <c r="O794" s="69"/>
    </row>
    <row r="795" spans="1:16" ht="31.5">
      <c r="A795" s="16" t="s">
        <v>69</v>
      </c>
      <c r="B795" s="17" t="s">
        <v>307</v>
      </c>
      <c r="C795" s="17"/>
      <c r="D795" s="17"/>
      <c r="E795" s="17"/>
      <c r="F795" s="34">
        <f>SUM(F796)</f>
        <v>24111.200000000001</v>
      </c>
      <c r="G795" s="34">
        <v>16569.8</v>
      </c>
      <c r="H795" s="34">
        <v>16569.8</v>
      </c>
      <c r="I795" s="67"/>
      <c r="J795" s="68"/>
      <c r="K795" s="68"/>
      <c r="L795" s="68"/>
      <c r="M795" s="69"/>
      <c r="N795" s="69"/>
      <c r="O795" s="69"/>
    </row>
    <row r="796" spans="1:16" ht="31.5">
      <c r="A796" s="16" t="s">
        <v>808</v>
      </c>
      <c r="B796" s="17" t="s">
        <v>308</v>
      </c>
      <c r="C796" s="17"/>
      <c r="D796" s="17"/>
      <c r="E796" s="17"/>
      <c r="F796" s="34">
        <f>SUM(F797)</f>
        <v>24111.200000000001</v>
      </c>
      <c r="G796" s="34">
        <v>16569.8</v>
      </c>
      <c r="H796" s="34">
        <v>16569.8</v>
      </c>
      <c r="I796" s="64"/>
      <c r="J796" s="65"/>
      <c r="K796" s="65"/>
      <c r="L796" s="65"/>
      <c r="M796" s="66"/>
      <c r="N796" s="66"/>
      <c r="O796" s="66"/>
    </row>
    <row r="797" spans="1:16" ht="78.75">
      <c r="A797" s="16" t="s">
        <v>36</v>
      </c>
      <c r="B797" s="17" t="s">
        <v>308</v>
      </c>
      <c r="C797" s="17" t="s">
        <v>40</v>
      </c>
      <c r="D797" s="17" t="s">
        <v>76</v>
      </c>
      <c r="E797" s="17" t="s">
        <v>108</v>
      </c>
      <c r="F797" s="34">
        <v>24111.200000000001</v>
      </c>
      <c r="G797" s="34">
        <v>16569.8</v>
      </c>
      <c r="H797" s="34">
        <v>16569.8</v>
      </c>
      <c r="I797" s="67"/>
      <c r="J797" s="68"/>
      <c r="K797" s="68"/>
      <c r="L797" s="68"/>
      <c r="M797" s="69"/>
      <c r="N797" s="69"/>
      <c r="O797" s="69"/>
    </row>
    <row r="798" spans="1:16" ht="31.5">
      <c r="A798" s="16" t="s">
        <v>127</v>
      </c>
      <c r="B798" s="17" t="s">
        <v>288</v>
      </c>
      <c r="C798" s="17"/>
      <c r="D798" s="17"/>
      <c r="E798" s="17"/>
      <c r="F798" s="34"/>
      <c r="G798" s="34">
        <v>16903.8</v>
      </c>
      <c r="H798" s="34">
        <v>16014.1</v>
      </c>
      <c r="I798" s="64"/>
      <c r="J798" s="65"/>
      <c r="K798" s="65"/>
      <c r="L798" s="65"/>
      <c r="M798" s="66"/>
      <c r="N798" s="66"/>
      <c r="O798" s="66"/>
    </row>
    <row r="799" spans="1:16" ht="15.75">
      <c r="A799" s="16" t="s">
        <v>257</v>
      </c>
      <c r="B799" s="17" t="s">
        <v>516</v>
      </c>
      <c r="C799" s="17"/>
      <c r="D799" s="17"/>
      <c r="E799" s="17"/>
      <c r="F799" s="34"/>
      <c r="G799" s="34">
        <v>16903.8</v>
      </c>
      <c r="H799" s="34">
        <v>16014.1</v>
      </c>
      <c r="I799" s="64"/>
      <c r="J799" s="65"/>
      <c r="K799" s="65"/>
      <c r="L799" s="65"/>
      <c r="M799" s="66"/>
      <c r="N799" s="66"/>
      <c r="O799" s="66"/>
    </row>
    <row r="800" spans="1:16" ht="31.5">
      <c r="A800" s="16" t="s">
        <v>165</v>
      </c>
      <c r="B800" s="17" t="s">
        <v>516</v>
      </c>
      <c r="C800" s="17" t="s">
        <v>91</v>
      </c>
      <c r="D800" s="17" t="s">
        <v>106</v>
      </c>
      <c r="E800" s="17" t="s">
        <v>58</v>
      </c>
      <c r="F800" s="34"/>
      <c r="G800" s="34">
        <v>16903.8</v>
      </c>
      <c r="H800" s="34">
        <v>16014.1</v>
      </c>
      <c r="I800" s="64"/>
      <c r="J800" s="65"/>
      <c r="K800" s="65"/>
      <c r="L800" s="65"/>
      <c r="M800" s="66"/>
      <c r="N800" s="66"/>
      <c r="O800" s="66"/>
    </row>
    <row r="801" spans="1:15" ht="47.25">
      <c r="A801" s="16" t="s">
        <v>129</v>
      </c>
      <c r="B801" s="17" t="s">
        <v>678</v>
      </c>
      <c r="C801" s="17"/>
      <c r="D801" s="17"/>
      <c r="E801" s="17"/>
      <c r="F801" s="34">
        <v>104</v>
      </c>
      <c r="G801" s="34">
        <v>104</v>
      </c>
      <c r="H801" s="34">
        <v>104</v>
      </c>
      <c r="I801" s="67"/>
      <c r="J801" s="68"/>
      <c r="K801" s="68"/>
      <c r="L801" s="68"/>
      <c r="M801" s="69"/>
      <c r="N801" s="69"/>
      <c r="O801" s="69"/>
    </row>
    <row r="802" spans="1:15" ht="94.5">
      <c r="A802" s="78" t="s">
        <v>521</v>
      </c>
      <c r="B802" s="17" t="s">
        <v>517</v>
      </c>
      <c r="C802" s="17"/>
      <c r="D802" s="17"/>
      <c r="E802" s="17"/>
      <c r="F802" s="34">
        <v>104</v>
      </c>
      <c r="G802" s="34">
        <v>104</v>
      </c>
      <c r="H802" s="34">
        <v>104</v>
      </c>
      <c r="I802" s="64"/>
      <c r="J802" s="65"/>
      <c r="K802" s="65"/>
      <c r="L802" s="65"/>
      <c r="M802" s="66"/>
      <c r="N802" s="66"/>
      <c r="O802" s="66"/>
    </row>
    <row r="803" spans="1:15" ht="31.5">
      <c r="A803" s="16" t="s">
        <v>37</v>
      </c>
      <c r="B803" s="17" t="s">
        <v>517</v>
      </c>
      <c r="C803" s="17" t="s">
        <v>38</v>
      </c>
      <c r="D803" s="17" t="s">
        <v>106</v>
      </c>
      <c r="E803" s="17" t="s">
        <v>58</v>
      </c>
      <c r="F803" s="34">
        <v>104</v>
      </c>
      <c r="G803" s="34">
        <v>104</v>
      </c>
      <c r="H803" s="34">
        <v>104</v>
      </c>
      <c r="I803" s="64"/>
      <c r="J803" s="65"/>
      <c r="K803" s="65"/>
      <c r="L803" s="65"/>
      <c r="M803" s="66"/>
      <c r="N803" s="66"/>
      <c r="O803" s="66"/>
    </row>
    <row r="804" spans="1:15" ht="15.75">
      <c r="A804" s="13" t="s">
        <v>26</v>
      </c>
      <c r="B804" s="39"/>
      <c r="C804" s="36"/>
      <c r="D804" s="36"/>
      <c r="E804" s="37"/>
      <c r="F804" s="11">
        <f>SUM(F15)</f>
        <v>2998668.3999999994</v>
      </c>
      <c r="G804" s="11">
        <f>SUM(G15)</f>
        <v>2181822.3000000003</v>
      </c>
      <c r="H804" s="11">
        <f>SUM(H15)</f>
        <v>1794169.3000000003</v>
      </c>
      <c r="I804" s="64"/>
      <c r="J804" s="65"/>
      <c r="K804" s="65"/>
      <c r="L804" s="65"/>
      <c r="M804" s="66"/>
      <c r="N804" s="66"/>
      <c r="O804" s="66"/>
    </row>
    <row r="805" spans="1:15" ht="15.75">
      <c r="A805" s="15" t="s">
        <v>637</v>
      </c>
      <c r="B805" s="17"/>
      <c r="C805" s="17"/>
      <c r="D805" s="42"/>
      <c r="E805" s="39"/>
      <c r="F805" s="58"/>
      <c r="G805" s="59">
        <v>32822.300000000003</v>
      </c>
      <c r="H805" s="59">
        <v>54385.7</v>
      </c>
      <c r="I805" s="67"/>
      <c r="J805" s="68"/>
      <c r="K805" s="68"/>
      <c r="L805" s="68"/>
      <c r="M805" s="69"/>
      <c r="N805" s="69"/>
      <c r="O805" s="69"/>
    </row>
    <row r="806" spans="1:15" ht="15.75">
      <c r="A806" s="13" t="s">
        <v>142</v>
      </c>
      <c r="B806" s="40"/>
      <c r="C806" s="40"/>
      <c r="D806" s="40"/>
      <c r="E806" s="40"/>
      <c r="F806" s="46">
        <f>SUM(F804:F805)</f>
        <v>2998668.3999999994</v>
      </c>
      <c r="G806" s="46">
        <f t="shared" ref="G806:H806" si="138">SUM(G804:G805)</f>
        <v>2214644.6</v>
      </c>
      <c r="H806" s="46">
        <f t="shared" si="138"/>
        <v>1848555.0000000002</v>
      </c>
      <c r="I806" s="64"/>
      <c r="J806" s="65"/>
      <c r="K806" s="65"/>
      <c r="L806" s="65"/>
      <c r="M806" s="66"/>
      <c r="N806" s="66"/>
      <c r="O806" s="66"/>
    </row>
    <row r="807" spans="1:15">
      <c r="B807" s="35"/>
      <c r="C807" s="35"/>
      <c r="D807" s="35"/>
      <c r="E807" s="35"/>
      <c r="F807" s="35"/>
      <c r="G807" s="35"/>
      <c r="H807" s="35"/>
      <c r="I807" s="70"/>
      <c r="J807" s="65"/>
      <c r="K807" s="65"/>
      <c r="L807" s="65"/>
      <c r="M807" s="66"/>
      <c r="N807" s="66"/>
      <c r="O807" s="66"/>
    </row>
    <row r="808" spans="1:15">
      <c r="B808" s="35"/>
      <c r="C808" s="35"/>
      <c r="D808" s="35"/>
      <c r="E808" s="35"/>
      <c r="F808" s="35"/>
      <c r="G808" s="35"/>
      <c r="H808" s="35"/>
      <c r="I808" s="64"/>
      <c r="J808" s="65"/>
      <c r="K808" s="65"/>
      <c r="L808" s="65"/>
      <c r="M808" s="66"/>
      <c r="N808" s="66"/>
      <c r="O808" s="66"/>
    </row>
    <row r="809" spans="1:15">
      <c r="B809" s="35"/>
      <c r="C809" s="35"/>
      <c r="D809" s="35"/>
      <c r="E809" s="35"/>
      <c r="F809" s="35"/>
      <c r="G809" s="35"/>
      <c r="H809" s="35"/>
      <c r="I809" s="67"/>
      <c r="J809" s="68"/>
      <c r="K809" s="68"/>
      <c r="L809" s="68"/>
      <c r="M809" s="69"/>
      <c r="N809" s="69"/>
      <c r="O809" s="69"/>
    </row>
    <row r="810" spans="1:15">
      <c r="B810" s="35"/>
      <c r="C810" s="35"/>
      <c r="D810" s="35"/>
      <c r="E810" s="35"/>
      <c r="F810" s="35"/>
      <c r="G810" s="35"/>
      <c r="H810" s="35"/>
      <c r="I810" s="64"/>
      <c r="J810" s="65"/>
      <c r="K810" s="65"/>
      <c r="L810" s="65"/>
      <c r="M810" s="66"/>
      <c r="N810" s="66"/>
      <c r="O810" s="66"/>
    </row>
    <row r="811" spans="1:15">
      <c r="B811" s="35"/>
      <c r="C811" s="35"/>
      <c r="D811" s="35"/>
      <c r="E811" s="35"/>
      <c r="F811" s="35"/>
      <c r="G811" s="35"/>
      <c r="H811" s="35"/>
      <c r="I811" s="64"/>
      <c r="J811" s="65"/>
      <c r="K811" s="65"/>
      <c r="L811" s="65"/>
      <c r="M811" s="66"/>
      <c r="N811" s="66"/>
      <c r="O811" s="66"/>
    </row>
    <row r="812" spans="1:15">
      <c r="B812" s="35"/>
      <c r="C812" s="35"/>
      <c r="D812" s="35"/>
      <c r="E812" s="35"/>
      <c r="F812" s="35"/>
      <c r="G812" s="35"/>
      <c r="H812" s="35"/>
      <c r="I812" s="67"/>
      <c r="J812" s="68"/>
      <c r="K812" s="68"/>
      <c r="L812" s="68"/>
      <c r="M812" s="69"/>
      <c r="N812" s="69"/>
      <c r="O812" s="69"/>
    </row>
    <row r="813" spans="1:15">
      <c r="B813" s="35"/>
      <c r="C813" s="35"/>
      <c r="D813" s="35"/>
      <c r="E813" s="35"/>
      <c r="F813" s="35"/>
      <c r="G813" s="35"/>
      <c r="H813" s="35"/>
      <c r="I813" s="67"/>
      <c r="J813" s="68"/>
      <c r="K813" s="68"/>
      <c r="L813" s="68"/>
      <c r="M813" s="69"/>
      <c r="N813" s="69"/>
      <c r="O813" s="69"/>
    </row>
    <row r="814" spans="1:15">
      <c r="B814" s="35"/>
      <c r="C814" s="35"/>
      <c r="D814" s="35"/>
      <c r="E814" s="35"/>
      <c r="F814" s="35"/>
      <c r="G814" s="35"/>
      <c r="H814" s="35"/>
      <c r="I814" s="64"/>
      <c r="J814" s="65"/>
      <c r="K814" s="65"/>
      <c r="L814" s="65"/>
      <c r="M814" s="66"/>
      <c r="N814" s="66"/>
      <c r="O814" s="66"/>
    </row>
    <row r="815" spans="1:15">
      <c r="B815" s="35"/>
      <c r="C815" s="35"/>
      <c r="D815" s="35"/>
      <c r="E815" s="35"/>
      <c r="F815" s="35"/>
      <c r="G815" s="35"/>
      <c r="H815" s="35"/>
      <c r="I815" s="67"/>
      <c r="J815" s="68"/>
      <c r="K815" s="68"/>
      <c r="L815" s="68"/>
      <c r="M815" s="69"/>
      <c r="N815" s="69"/>
      <c r="O815" s="69"/>
    </row>
    <row r="816" spans="1:15">
      <c r="B816" s="35"/>
      <c r="C816" s="35"/>
      <c r="D816" s="35"/>
      <c r="E816" s="35"/>
      <c r="F816" s="35"/>
      <c r="G816" s="35"/>
      <c r="H816" s="35"/>
      <c r="I816" s="67"/>
      <c r="J816" s="68"/>
      <c r="K816" s="68"/>
      <c r="L816" s="68"/>
      <c r="M816" s="69"/>
      <c r="N816" s="69"/>
      <c r="O816" s="69"/>
    </row>
    <row r="817" spans="2:15">
      <c r="B817" s="35"/>
      <c r="C817" s="35"/>
      <c r="D817" s="35"/>
      <c r="E817" s="35"/>
      <c r="F817" s="35"/>
      <c r="G817" s="35"/>
      <c r="H817" s="35"/>
      <c r="I817" s="67"/>
      <c r="J817" s="68"/>
      <c r="K817" s="68"/>
      <c r="L817" s="68"/>
      <c r="M817" s="69"/>
      <c r="N817" s="69"/>
      <c r="O817" s="69"/>
    </row>
    <row r="818" spans="2:15">
      <c r="B818" s="35"/>
      <c r="C818" s="35"/>
      <c r="D818" s="35"/>
      <c r="E818" s="35"/>
      <c r="F818" s="35"/>
      <c r="G818" s="35"/>
      <c r="H818" s="35"/>
      <c r="I818" s="70"/>
      <c r="J818" s="65"/>
      <c r="K818" s="65"/>
      <c r="L818" s="65"/>
      <c r="M818" s="66"/>
      <c r="N818" s="66"/>
      <c r="O818" s="66"/>
    </row>
    <row r="819" spans="2:15">
      <c r="B819" s="35"/>
      <c r="C819" s="35"/>
      <c r="D819" s="35"/>
      <c r="E819" s="35"/>
      <c r="F819" s="35"/>
      <c r="G819" s="35"/>
      <c r="H819" s="35"/>
      <c r="I819" s="64"/>
      <c r="J819" s="65"/>
      <c r="K819" s="65"/>
      <c r="L819" s="65"/>
      <c r="M819" s="66"/>
      <c r="N819" s="66"/>
      <c r="O819" s="66"/>
    </row>
    <row r="820" spans="2:15">
      <c r="B820" s="35"/>
      <c r="C820" s="35"/>
      <c r="D820" s="35"/>
      <c r="E820" s="35"/>
      <c r="F820" s="35"/>
      <c r="G820" s="35"/>
      <c r="H820" s="35"/>
      <c r="I820" s="67"/>
      <c r="J820" s="68"/>
      <c r="K820" s="68"/>
      <c r="L820" s="68"/>
      <c r="M820" s="69"/>
      <c r="N820" s="69"/>
      <c r="O820" s="69"/>
    </row>
    <row r="821" spans="2:15">
      <c r="B821" s="35"/>
      <c r="C821" s="35"/>
      <c r="D821" s="35"/>
      <c r="E821" s="35"/>
      <c r="F821" s="35"/>
      <c r="G821" s="35"/>
      <c r="H821" s="35"/>
      <c r="I821" s="67"/>
      <c r="J821" s="68"/>
      <c r="K821" s="68"/>
      <c r="L821" s="68"/>
      <c r="M821" s="69"/>
      <c r="N821" s="69"/>
      <c r="O821" s="69"/>
    </row>
    <row r="822" spans="2:15">
      <c r="B822" s="35"/>
      <c r="C822" s="35"/>
      <c r="D822" s="35"/>
      <c r="E822" s="35"/>
      <c r="F822" s="35"/>
      <c r="G822" s="35"/>
      <c r="H822" s="35"/>
      <c r="I822" s="64"/>
      <c r="J822" s="65"/>
      <c r="K822" s="65"/>
      <c r="L822" s="65"/>
      <c r="M822" s="66"/>
      <c r="N822" s="66"/>
      <c r="O822" s="66"/>
    </row>
    <row r="823" spans="2:15">
      <c r="B823" s="35"/>
      <c r="C823" s="35"/>
      <c r="D823" s="35"/>
      <c r="E823" s="35"/>
      <c r="F823" s="35"/>
      <c r="G823" s="35"/>
      <c r="H823" s="35"/>
      <c r="I823" s="64"/>
      <c r="J823" s="65"/>
      <c r="K823" s="65"/>
      <c r="L823" s="65"/>
      <c r="M823" s="66"/>
      <c r="N823" s="66"/>
      <c r="O823" s="66"/>
    </row>
    <row r="824" spans="2:15">
      <c r="B824" s="35"/>
      <c r="C824" s="35"/>
      <c r="D824" s="35"/>
      <c r="E824" s="35"/>
      <c r="F824" s="35"/>
      <c r="G824" s="35"/>
      <c r="H824" s="35"/>
      <c r="I824" s="67"/>
      <c r="J824" s="68"/>
      <c r="K824" s="68"/>
      <c r="L824" s="68"/>
      <c r="M824" s="69"/>
      <c r="N824" s="69"/>
      <c r="O824" s="69"/>
    </row>
    <row r="825" spans="2:15">
      <c r="B825" s="35"/>
      <c r="C825" s="35"/>
      <c r="D825" s="35"/>
      <c r="E825" s="35"/>
      <c r="F825" s="35"/>
      <c r="G825" s="35"/>
      <c r="H825" s="35"/>
      <c r="I825" s="67"/>
      <c r="J825" s="68"/>
      <c r="K825" s="68"/>
      <c r="L825" s="68"/>
      <c r="M825" s="69"/>
      <c r="N825" s="69"/>
      <c r="O825" s="69"/>
    </row>
    <row r="826" spans="2:15">
      <c r="B826" s="35"/>
      <c r="C826" s="35"/>
      <c r="D826" s="35"/>
      <c r="E826" s="35"/>
      <c r="F826" s="35"/>
      <c r="G826" s="35"/>
      <c r="H826" s="35"/>
      <c r="I826" s="64"/>
      <c r="J826" s="65"/>
      <c r="K826" s="65"/>
      <c r="L826" s="65"/>
      <c r="M826" s="66"/>
      <c r="N826" s="66"/>
      <c r="O826" s="66"/>
    </row>
    <row r="827" spans="2:15">
      <c r="B827" s="35"/>
      <c r="C827" s="35"/>
      <c r="D827" s="35"/>
      <c r="E827" s="35"/>
      <c r="F827" s="35"/>
      <c r="G827" s="35"/>
      <c r="H827" s="35"/>
      <c r="I827" s="67"/>
      <c r="J827" s="68"/>
      <c r="K827" s="68"/>
      <c r="L827" s="68"/>
      <c r="M827" s="69"/>
      <c r="N827" s="69"/>
      <c r="O827" s="69"/>
    </row>
    <row r="828" spans="2:15">
      <c r="B828" s="35"/>
      <c r="C828" s="35"/>
      <c r="D828" s="35"/>
      <c r="E828" s="35"/>
      <c r="F828" s="35"/>
      <c r="G828" s="35"/>
      <c r="H828" s="35"/>
      <c r="I828" s="64"/>
      <c r="J828" s="65"/>
      <c r="K828" s="65"/>
      <c r="L828" s="65"/>
      <c r="M828" s="66"/>
      <c r="N828" s="66"/>
      <c r="O828" s="66"/>
    </row>
    <row r="829" spans="2:15">
      <c r="B829" s="35"/>
      <c r="C829" s="35"/>
      <c r="D829" s="35"/>
      <c r="E829" s="35"/>
      <c r="F829" s="35"/>
      <c r="G829" s="35"/>
      <c r="H829" s="35"/>
      <c r="I829" s="64"/>
      <c r="J829" s="65"/>
      <c r="K829" s="65"/>
      <c r="L829" s="65"/>
      <c r="M829" s="66"/>
      <c r="N829" s="66"/>
      <c r="O829" s="66"/>
    </row>
    <row r="830" spans="2:15">
      <c r="B830" s="35"/>
      <c r="C830" s="35"/>
      <c r="D830" s="35"/>
      <c r="E830" s="35"/>
      <c r="F830" s="35"/>
      <c r="G830" s="35"/>
      <c r="H830" s="35"/>
      <c r="I830" s="64"/>
      <c r="J830" s="65"/>
      <c r="K830" s="65"/>
      <c r="L830" s="65"/>
      <c r="M830" s="66"/>
      <c r="N830" s="66"/>
      <c r="O830" s="66"/>
    </row>
    <row r="831" spans="2:15">
      <c r="B831" s="35"/>
      <c r="C831" s="35"/>
      <c r="D831" s="35"/>
      <c r="E831" s="35"/>
      <c r="F831" s="35"/>
      <c r="G831" s="35"/>
      <c r="H831" s="35"/>
      <c r="I831" s="67"/>
      <c r="J831" s="68"/>
      <c r="K831" s="68"/>
      <c r="L831" s="68"/>
      <c r="M831" s="69"/>
      <c r="N831" s="69"/>
      <c r="O831" s="69"/>
    </row>
    <row r="832" spans="2:15">
      <c r="B832" s="35"/>
      <c r="C832" s="35"/>
      <c r="D832" s="35"/>
      <c r="E832" s="35"/>
      <c r="F832" s="35"/>
      <c r="G832" s="35"/>
      <c r="H832" s="35"/>
      <c r="I832" s="64"/>
      <c r="J832" s="65"/>
      <c r="K832" s="65"/>
      <c r="L832" s="65"/>
      <c r="M832" s="66"/>
      <c r="N832" s="66"/>
      <c r="O832" s="66"/>
    </row>
    <row r="833" spans="2:15">
      <c r="B833" s="35"/>
      <c r="C833" s="35"/>
      <c r="D833" s="35"/>
      <c r="E833" s="35"/>
      <c r="F833" s="35"/>
      <c r="G833" s="35"/>
      <c r="H833" s="35"/>
      <c r="I833" s="64"/>
      <c r="J833" s="65"/>
      <c r="K833" s="65"/>
      <c r="L833" s="65"/>
      <c r="M833" s="66"/>
      <c r="N833" s="66"/>
      <c r="O833" s="66"/>
    </row>
    <row r="834" spans="2:15">
      <c r="B834" s="35"/>
      <c r="C834" s="35"/>
      <c r="D834" s="35"/>
      <c r="E834" s="35"/>
      <c r="F834" s="35"/>
      <c r="G834" s="35"/>
      <c r="H834" s="35"/>
      <c r="I834" s="64"/>
      <c r="J834" s="65"/>
      <c r="K834" s="65"/>
      <c r="L834" s="65"/>
      <c r="M834" s="66"/>
      <c r="N834" s="66"/>
      <c r="O834" s="66"/>
    </row>
    <row r="835" spans="2:15">
      <c r="B835" s="35"/>
      <c r="C835" s="35"/>
      <c r="D835" s="35"/>
      <c r="E835" s="35"/>
      <c r="F835" s="35"/>
      <c r="G835" s="35"/>
      <c r="H835" s="35"/>
      <c r="I835" s="67"/>
      <c r="J835" s="68"/>
      <c r="K835" s="68"/>
      <c r="L835" s="68"/>
      <c r="M835" s="69"/>
      <c r="N835" s="69"/>
      <c r="O835" s="69"/>
    </row>
    <row r="836" spans="2:15">
      <c r="B836" s="35"/>
      <c r="C836" s="35"/>
      <c r="D836" s="35"/>
      <c r="E836" s="35"/>
      <c r="F836" s="35"/>
      <c r="G836" s="35"/>
      <c r="H836" s="35"/>
      <c r="I836" s="64"/>
      <c r="J836" s="65"/>
      <c r="K836" s="65"/>
      <c r="L836" s="65"/>
      <c r="M836" s="66"/>
      <c r="N836" s="66"/>
      <c r="O836" s="66"/>
    </row>
    <row r="837" spans="2:15">
      <c r="B837" s="35"/>
      <c r="C837" s="35"/>
      <c r="D837" s="35"/>
      <c r="E837" s="35"/>
      <c r="F837" s="35"/>
      <c r="G837" s="35"/>
      <c r="H837" s="35"/>
      <c r="I837" s="70"/>
      <c r="J837" s="65"/>
      <c r="K837" s="65"/>
      <c r="L837" s="65"/>
      <c r="M837" s="66"/>
      <c r="N837" s="66"/>
      <c r="O837" s="66"/>
    </row>
    <row r="838" spans="2:15">
      <c r="B838" s="35"/>
      <c r="C838" s="35"/>
      <c r="D838" s="35"/>
      <c r="E838" s="35"/>
      <c r="F838" s="35"/>
      <c r="G838" s="35"/>
      <c r="H838" s="35"/>
      <c r="I838" s="64"/>
      <c r="J838" s="65"/>
      <c r="K838" s="65"/>
      <c r="L838" s="65"/>
      <c r="M838" s="66"/>
      <c r="N838" s="66"/>
      <c r="O838" s="66"/>
    </row>
    <row r="839" spans="2:15">
      <c r="B839" s="35"/>
      <c r="C839" s="35"/>
      <c r="D839" s="35"/>
      <c r="E839" s="35"/>
      <c r="F839" s="35"/>
      <c r="G839" s="35"/>
      <c r="H839" s="35"/>
      <c r="I839" s="67"/>
      <c r="J839" s="68"/>
      <c r="K839" s="68"/>
      <c r="L839" s="68"/>
      <c r="M839" s="69"/>
      <c r="N839" s="69"/>
      <c r="O839" s="69"/>
    </row>
    <row r="840" spans="2:15">
      <c r="B840" s="35"/>
      <c r="C840" s="35"/>
      <c r="D840" s="35"/>
      <c r="E840" s="35"/>
      <c r="F840" s="35"/>
      <c r="G840" s="35"/>
      <c r="H840" s="35"/>
      <c r="I840" s="64"/>
      <c r="J840" s="65"/>
      <c r="K840" s="65"/>
      <c r="L840" s="65"/>
      <c r="M840" s="66"/>
      <c r="N840" s="66"/>
      <c r="O840" s="66"/>
    </row>
    <row r="841" spans="2:15">
      <c r="B841" s="35"/>
      <c r="C841" s="35"/>
      <c r="D841" s="35"/>
      <c r="E841" s="35"/>
      <c r="F841" s="35"/>
      <c r="G841" s="35"/>
      <c r="H841" s="35"/>
      <c r="I841" s="64"/>
      <c r="J841" s="65"/>
      <c r="K841" s="65"/>
      <c r="L841" s="65"/>
      <c r="M841" s="66"/>
      <c r="N841" s="66"/>
      <c r="O841" s="66"/>
    </row>
    <row r="842" spans="2:15">
      <c r="B842" s="35"/>
      <c r="C842" s="35"/>
      <c r="D842" s="35"/>
      <c r="E842" s="35"/>
      <c r="F842" s="35"/>
      <c r="G842" s="35"/>
      <c r="H842" s="35"/>
      <c r="I842" s="64"/>
      <c r="J842" s="65"/>
      <c r="K842" s="65"/>
      <c r="L842" s="65"/>
      <c r="M842" s="66"/>
      <c r="N842" s="66"/>
      <c r="O842" s="66"/>
    </row>
    <row r="843" spans="2:15">
      <c r="B843" s="35"/>
      <c r="C843" s="35"/>
      <c r="D843" s="35"/>
      <c r="E843" s="35"/>
      <c r="F843" s="35"/>
      <c r="G843" s="35"/>
      <c r="H843" s="35"/>
      <c r="I843" s="67"/>
      <c r="J843" s="68"/>
      <c r="K843" s="68"/>
      <c r="L843" s="68"/>
      <c r="M843" s="69"/>
      <c r="N843" s="69"/>
      <c r="O843" s="69"/>
    </row>
    <row r="844" spans="2:15">
      <c r="B844" s="35"/>
      <c r="C844" s="35"/>
      <c r="D844" s="35"/>
      <c r="E844" s="35"/>
      <c r="F844" s="35"/>
      <c r="G844" s="35"/>
      <c r="H844" s="35"/>
      <c r="I844" s="64"/>
      <c r="J844" s="65"/>
      <c r="K844" s="65"/>
      <c r="L844" s="65"/>
      <c r="M844" s="66"/>
      <c r="N844" s="66"/>
      <c r="O844" s="66"/>
    </row>
    <row r="845" spans="2:15">
      <c r="B845" s="35"/>
      <c r="C845" s="35"/>
      <c r="D845" s="35"/>
      <c r="E845" s="35"/>
      <c r="F845" s="35"/>
      <c r="G845" s="35"/>
      <c r="H845" s="35"/>
      <c r="I845" s="64"/>
      <c r="J845" s="65"/>
      <c r="K845" s="65"/>
      <c r="L845" s="65"/>
      <c r="M845" s="66"/>
      <c r="N845" s="66"/>
      <c r="O845" s="66"/>
    </row>
    <row r="846" spans="2:15">
      <c r="B846" s="35"/>
      <c r="C846" s="35"/>
      <c r="D846" s="35"/>
      <c r="E846" s="35"/>
      <c r="F846" s="35"/>
      <c r="G846" s="35"/>
      <c r="H846" s="35"/>
      <c r="I846" s="64"/>
      <c r="J846" s="65"/>
      <c r="K846" s="65"/>
      <c r="L846" s="65"/>
      <c r="M846" s="66"/>
      <c r="N846" s="66"/>
      <c r="O846" s="66"/>
    </row>
    <row r="847" spans="2:15">
      <c r="B847" s="35"/>
      <c r="C847" s="35"/>
      <c r="D847" s="35"/>
      <c r="E847" s="35"/>
      <c r="F847" s="35"/>
      <c r="G847" s="35"/>
      <c r="H847" s="35"/>
      <c r="I847" s="67"/>
      <c r="J847" s="68"/>
      <c r="K847" s="68"/>
      <c r="L847" s="68"/>
      <c r="M847" s="69"/>
      <c r="N847" s="69"/>
      <c r="O847" s="69"/>
    </row>
    <row r="848" spans="2:15">
      <c r="B848" s="35"/>
      <c r="C848" s="35"/>
      <c r="D848" s="35"/>
      <c r="E848" s="35"/>
      <c r="F848" s="35"/>
      <c r="G848" s="35"/>
      <c r="H848" s="35"/>
      <c r="I848" s="64"/>
      <c r="J848" s="65"/>
      <c r="K848" s="65"/>
      <c r="L848" s="65"/>
      <c r="M848" s="66"/>
      <c r="N848" s="66"/>
      <c r="O848" s="66"/>
    </row>
    <row r="849" spans="2:15">
      <c r="B849" s="35"/>
      <c r="C849" s="35"/>
      <c r="D849" s="35"/>
      <c r="E849" s="35"/>
      <c r="F849" s="35"/>
      <c r="G849" s="35"/>
      <c r="H849" s="35"/>
      <c r="I849" s="70"/>
      <c r="J849" s="65"/>
      <c r="K849" s="65"/>
      <c r="L849" s="65"/>
      <c r="M849" s="66"/>
      <c r="N849" s="66"/>
      <c r="O849" s="66"/>
    </row>
    <row r="850" spans="2:15">
      <c r="B850" s="35"/>
      <c r="C850" s="35"/>
      <c r="D850" s="35"/>
      <c r="E850" s="35"/>
      <c r="F850" s="35"/>
      <c r="G850" s="35"/>
      <c r="H850" s="35"/>
      <c r="I850" s="64"/>
      <c r="J850" s="65"/>
      <c r="K850" s="65"/>
      <c r="L850" s="65"/>
      <c r="M850" s="66"/>
      <c r="N850" s="66"/>
      <c r="O850" s="66"/>
    </row>
    <row r="851" spans="2:15">
      <c r="B851" s="35"/>
      <c r="C851" s="35"/>
      <c r="D851" s="35"/>
      <c r="E851" s="35"/>
      <c r="F851" s="35"/>
      <c r="G851" s="35"/>
      <c r="H851" s="35"/>
      <c r="I851" s="67"/>
      <c r="J851" s="68"/>
      <c r="K851" s="68"/>
      <c r="L851" s="68"/>
      <c r="M851" s="69"/>
      <c r="N851" s="69"/>
      <c r="O851" s="69"/>
    </row>
    <row r="852" spans="2:15">
      <c r="B852" s="35"/>
      <c r="C852" s="35"/>
      <c r="D852" s="35"/>
      <c r="E852" s="35"/>
      <c r="F852" s="35"/>
      <c r="G852" s="35"/>
      <c r="H852" s="35"/>
    </row>
    <row r="853" spans="2:15">
      <c r="B853" s="35"/>
      <c r="C853" s="35"/>
      <c r="D853" s="35"/>
      <c r="E853" s="35"/>
      <c r="F853" s="35"/>
      <c r="G853" s="35"/>
      <c r="H853" s="35"/>
    </row>
    <row r="854" spans="2:15">
      <c r="B854" s="35"/>
      <c r="C854" s="35"/>
      <c r="D854" s="35"/>
      <c r="E854" s="35"/>
      <c r="F854" s="35"/>
      <c r="G854" s="35"/>
      <c r="H854" s="35"/>
    </row>
    <row r="855" spans="2:15">
      <c r="B855" s="35"/>
      <c r="C855" s="35"/>
      <c r="D855" s="35"/>
      <c r="E855" s="35"/>
      <c r="F855" s="35"/>
      <c r="G855" s="35"/>
      <c r="H855" s="35"/>
    </row>
    <row r="856" spans="2:15">
      <c r="B856" s="35"/>
      <c r="C856" s="35"/>
      <c r="D856" s="35"/>
      <c r="E856" s="35"/>
      <c r="F856" s="35"/>
      <c r="G856" s="35"/>
      <c r="H856" s="35"/>
    </row>
    <row r="857" spans="2:15">
      <c r="B857" s="35"/>
      <c r="C857" s="35"/>
      <c r="D857" s="35"/>
      <c r="E857" s="35"/>
      <c r="F857" s="35"/>
      <c r="G857" s="35"/>
      <c r="H857" s="35"/>
    </row>
    <row r="858" spans="2:15">
      <c r="B858" s="35"/>
      <c r="C858" s="35"/>
      <c r="D858" s="35"/>
      <c r="E858" s="35"/>
      <c r="F858" s="35"/>
      <c r="G858" s="35"/>
      <c r="H858" s="35"/>
    </row>
    <row r="859" spans="2:15">
      <c r="B859" s="35"/>
      <c r="C859" s="35"/>
      <c r="D859" s="35"/>
      <c r="E859" s="35"/>
      <c r="F859" s="35"/>
      <c r="G859" s="35"/>
      <c r="H859" s="35"/>
    </row>
    <row r="860" spans="2:15">
      <c r="B860" s="35"/>
      <c r="C860" s="35"/>
      <c r="D860" s="35"/>
      <c r="E860" s="35"/>
      <c r="F860" s="35"/>
      <c r="G860" s="35"/>
      <c r="H860" s="35"/>
    </row>
    <row r="861" spans="2:15">
      <c r="B861" s="35"/>
      <c r="C861" s="35"/>
      <c r="D861" s="35"/>
      <c r="E861" s="35"/>
      <c r="F861" s="35"/>
      <c r="G861" s="35"/>
      <c r="H861" s="35"/>
    </row>
    <row r="862" spans="2:15">
      <c r="B862" s="35"/>
      <c r="C862" s="35"/>
      <c r="D862" s="35"/>
      <c r="E862" s="35"/>
      <c r="F862" s="35"/>
      <c r="G862" s="35"/>
      <c r="H862" s="35"/>
    </row>
    <row r="863" spans="2:15">
      <c r="B863" s="35"/>
      <c r="C863" s="35"/>
      <c r="D863" s="35"/>
      <c r="E863" s="35"/>
      <c r="F863" s="35"/>
      <c r="G863" s="35"/>
      <c r="H863" s="35"/>
    </row>
    <row r="864" spans="2:15">
      <c r="B864" s="35"/>
      <c r="C864" s="35"/>
      <c r="D864" s="35"/>
      <c r="E864" s="35"/>
      <c r="F864" s="35"/>
      <c r="G864" s="35"/>
      <c r="H864" s="35"/>
    </row>
    <row r="865" spans="2:8">
      <c r="B865" s="35"/>
      <c r="C865" s="35"/>
      <c r="D865" s="35"/>
      <c r="E865" s="35"/>
      <c r="F865" s="35"/>
      <c r="G865" s="35"/>
      <c r="H865" s="35"/>
    </row>
    <row r="866" spans="2:8">
      <c r="B866" s="35"/>
      <c r="C866" s="35"/>
      <c r="D866" s="35"/>
      <c r="E866" s="35"/>
      <c r="F866" s="35"/>
      <c r="G866" s="35"/>
      <c r="H866" s="35"/>
    </row>
    <row r="867" spans="2:8">
      <c r="B867" s="35"/>
      <c r="C867" s="35"/>
      <c r="D867" s="35"/>
      <c r="E867" s="35"/>
      <c r="F867" s="35"/>
      <c r="G867" s="35"/>
      <c r="H867" s="35"/>
    </row>
    <row r="868" spans="2:8">
      <c r="B868" s="35"/>
      <c r="C868" s="35"/>
      <c r="D868" s="35"/>
      <c r="E868" s="35"/>
      <c r="F868" s="35"/>
      <c r="G868" s="35"/>
      <c r="H868" s="35"/>
    </row>
    <row r="869" spans="2:8">
      <c r="B869" s="35"/>
      <c r="C869" s="35"/>
      <c r="D869" s="35"/>
      <c r="E869" s="35"/>
      <c r="F869" s="35"/>
      <c r="G869" s="35"/>
      <c r="H869" s="35"/>
    </row>
    <row r="870" spans="2:8">
      <c r="B870" s="35"/>
      <c r="C870" s="35"/>
      <c r="D870" s="35"/>
      <c r="E870" s="35"/>
      <c r="F870" s="35"/>
      <c r="G870" s="35"/>
      <c r="H870" s="35"/>
    </row>
    <row r="871" spans="2:8">
      <c r="B871" s="35"/>
      <c r="C871" s="35"/>
      <c r="D871" s="35"/>
      <c r="E871" s="35"/>
      <c r="F871" s="35"/>
      <c r="G871" s="35"/>
      <c r="H871" s="35"/>
    </row>
    <row r="872" spans="2:8">
      <c r="B872" s="35"/>
      <c r="C872" s="35"/>
      <c r="D872" s="35"/>
      <c r="E872" s="35"/>
      <c r="F872" s="35"/>
      <c r="G872" s="35"/>
      <c r="H872" s="35"/>
    </row>
    <row r="873" spans="2:8">
      <c r="B873" s="35"/>
      <c r="C873" s="35"/>
      <c r="D873" s="35"/>
      <c r="E873" s="35"/>
      <c r="F873" s="35"/>
      <c r="G873" s="35"/>
      <c r="H873" s="35"/>
    </row>
    <row r="874" spans="2:8">
      <c r="B874" s="35"/>
      <c r="C874" s="35"/>
      <c r="D874" s="35"/>
      <c r="E874" s="35"/>
      <c r="F874" s="35"/>
      <c r="G874" s="35"/>
      <c r="H874" s="35"/>
    </row>
    <row r="875" spans="2:8">
      <c r="B875" s="35"/>
      <c r="C875" s="35"/>
      <c r="D875" s="35"/>
      <c r="E875" s="35"/>
      <c r="F875" s="35"/>
      <c r="G875" s="35"/>
      <c r="H875" s="35"/>
    </row>
    <row r="876" spans="2:8">
      <c r="B876" s="35"/>
      <c r="C876" s="35"/>
      <c r="D876" s="35"/>
      <c r="E876" s="35"/>
      <c r="F876" s="35"/>
      <c r="G876" s="35"/>
      <c r="H876" s="35"/>
    </row>
    <row r="877" spans="2:8">
      <c r="B877" s="35"/>
      <c r="C877" s="35"/>
      <c r="D877" s="35"/>
      <c r="E877" s="35"/>
      <c r="F877" s="35"/>
      <c r="G877" s="35"/>
      <c r="H877" s="35"/>
    </row>
    <row r="878" spans="2:8">
      <c r="B878" s="35"/>
      <c r="C878" s="35"/>
      <c r="D878" s="35"/>
      <c r="E878" s="35"/>
      <c r="F878" s="35"/>
      <c r="G878" s="35"/>
      <c r="H878" s="35"/>
    </row>
    <row r="879" spans="2:8">
      <c r="B879" s="35"/>
      <c r="C879" s="35"/>
      <c r="D879" s="35"/>
      <c r="E879" s="35"/>
      <c r="F879" s="35"/>
      <c r="G879" s="35"/>
      <c r="H879" s="35"/>
    </row>
    <row r="880" spans="2:8">
      <c r="B880" s="35"/>
      <c r="C880" s="35"/>
      <c r="D880" s="35"/>
      <c r="E880" s="35"/>
      <c r="F880" s="35"/>
      <c r="G880" s="35"/>
      <c r="H880" s="35"/>
    </row>
    <row r="881" spans="2:8">
      <c r="B881" s="35"/>
      <c r="C881" s="35"/>
      <c r="D881" s="35"/>
      <c r="E881" s="35"/>
      <c r="F881" s="35"/>
      <c r="G881" s="35"/>
      <c r="H881" s="35"/>
    </row>
    <row r="882" spans="2:8">
      <c r="B882" s="35"/>
      <c r="C882" s="35"/>
      <c r="D882" s="35"/>
      <c r="E882" s="35"/>
      <c r="F882" s="35"/>
      <c r="G882" s="35"/>
      <c r="H882" s="35"/>
    </row>
    <row r="883" spans="2:8">
      <c r="B883" s="35"/>
      <c r="C883" s="35"/>
      <c r="D883" s="35"/>
      <c r="E883" s="35"/>
      <c r="F883" s="35"/>
      <c r="G883" s="35"/>
      <c r="H883" s="35"/>
    </row>
    <row r="884" spans="2:8">
      <c r="B884" s="35"/>
      <c r="C884" s="35"/>
      <c r="D884" s="35"/>
      <c r="E884" s="35"/>
      <c r="F884" s="35"/>
      <c r="G884" s="35"/>
      <c r="H884" s="35"/>
    </row>
    <row r="885" spans="2:8">
      <c r="B885" s="35"/>
      <c r="C885" s="35"/>
      <c r="D885" s="35"/>
      <c r="E885" s="35"/>
      <c r="F885" s="35"/>
      <c r="G885" s="35"/>
      <c r="H885" s="35"/>
    </row>
    <row r="886" spans="2:8">
      <c r="B886" s="35"/>
      <c r="C886" s="35"/>
      <c r="D886" s="35"/>
      <c r="E886" s="35"/>
      <c r="F886" s="35"/>
      <c r="G886" s="35"/>
      <c r="H886" s="35"/>
    </row>
    <row r="887" spans="2:8">
      <c r="B887" s="35"/>
      <c r="C887" s="35"/>
      <c r="D887" s="35"/>
      <c r="E887" s="35"/>
      <c r="F887" s="35"/>
      <c r="G887" s="35"/>
      <c r="H887" s="35"/>
    </row>
    <row r="888" spans="2:8">
      <c r="B888" s="35"/>
      <c r="C888" s="35"/>
      <c r="D888" s="35"/>
      <c r="E888" s="35"/>
      <c r="F888" s="35"/>
      <c r="G888" s="35"/>
      <c r="H888" s="35"/>
    </row>
    <row r="889" spans="2:8">
      <c r="B889" s="35"/>
      <c r="C889" s="35"/>
      <c r="D889" s="35"/>
      <c r="E889" s="35"/>
      <c r="F889" s="35"/>
      <c r="G889" s="35"/>
      <c r="H889" s="35"/>
    </row>
    <row r="890" spans="2:8">
      <c r="B890" s="35"/>
      <c r="C890" s="35"/>
      <c r="D890" s="35"/>
      <c r="E890" s="35"/>
      <c r="F890" s="35"/>
      <c r="G890" s="35"/>
      <c r="H890" s="35"/>
    </row>
    <row r="891" spans="2:8">
      <c r="B891" s="35"/>
      <c r="C891" s="35"/>
      <c r="D891" s="35"/>
      <c r="E891" s="35"/>
      <c r="F891" s="35"/>
      <c r="G891" s="35"/>
      <c r="H891" s="35"/>
    </row>
    <row r="892" spans="2:8">
      <c r="B892" s="35"/>
      <c r="C892" s="35"/>
      <c r="D892" s="35"/>
      <c r="E892" s="35"/>
      <c r="F892" s="35"/>
      <c r="G892" s="35"/>
      <c r="H892" s="35"/>
    </row>
    <row r="893" spans="2:8">
      <c r="B893" s="35"/>
      <c r="C893" s="35"/>
      <c r="D893" s="35"/>
      <c r="E893" s="35"/>
      <c r="F893" s="35"/>
      <c r="G893" s="35"/>
      <c r="H893" s="35"/>
    </row>
    <row r="894" spans="2:8">
      <c r="B894" s="35"/>
      <c r="C894" s="35"/>
      <c r="D894" s="35"/>
      <c r="E894" s="35"/>
      <c r="F894" s="35"/>
      <c r="G894" s="35"/>
      <c r="H894" s="35"/>
    </row>
    <row r="895" spans="2:8">
      <c r="B895" s="35"/>
      <c r="C895" s="35"/>
      <c r="D895" s="35"/>
      <c r="E895" s="35"/>
      <c r="F895" s="35"/>
      <c r="G895" s="35"/>
      <c r="H895" s="35"/>
    </row>
    <row r="896" spans="2:8">
      <c r="B896" s="35"/>
      <c r="C896" s="35"/>
      <c r="D896" s="35"/>
      <c r="E896" s="35"/>
      <c r="F896" s="35"/>
      <c r="G896" s="35"/>
      <c r="H896" s="35"/>
    </row>
    <row r="897" spans="2:8">
      <c r="B897" s="35"/>
      <c r="C897" s="35"/>
      <c r="D897" s="35"/>
      <c r="E897" s="35"/>
      <c r="F897" s="35"/>
      <c r="G897" s="35"/>
      <c r="H897" s="35"/>
    </row>
    <row r="898" spans="2:8">
      <c r="B898" s="35"/>
      <c r="C898" s="35"/>
      <c r="D898" s="35"/>
      <c r="E898" s="35"/>
      <c r="F898" s="35"/>
      <c r="G898" s="35"/>
      <c r="H898" s="35"/>
    </row>
    <row r="899" spans="2:8">
      <c r="B899" s="35"/>
      <c r="C899" s="35"/>
      <c r="D899" s="35"/>
      <c r="E899" s="35"/>
      <c r="F899" s="35"/>
      <c r="G899" s="35"/>
      <c r="H899" s="35"/>
    </row>
    <row r="900" spans="2:8">
      <c r="B900" s="35"/>
      <c r="C900" s="35"/>
      <c r="D900" s="35"/>
      <c r="E900" s="35"/>
      <c r="F900" s="35"/>
      <c r="G900" s="35"/>
      <c r="H900" s="35"/>
    </row>
    <row r="901" spans="2:8">
      <c r="B901" s="35"/>
      <c r="C901" s="35"/>
      <c r="D901" s="35"/>
      <c r="E901" s="35"/>
      <c r="F901" s="35"/>
      <c r="G901" s="35"/>
      <c r="H901" s="35"/>
    </row>
    <row r="902" spans="2:8">
      <c r="B902" s="35"/>
      <c r="C902" s="35"/>
      <c r="D902" s="35"/>
      <c r="E902" s="35"/>
      <c r="F902" s="35"/>
      <c r="G902" s="35"/>
      <c r="H902" s="35"/>
    </row>
    <row r="903" spans="2:8">
      <c r="B903" s="35"/>
      <c r="C903" s="35"/>
      <c r="D903" s="35"/>
      <c r="E903" s="35"/>
      <c r="F903" s="35"/>
      <c r="G903" s="35"/>
      <c r="H903" s="35"/>
    </row>
    <row r="904" spans="2:8">
      <c r="B904" s="35"/>
      <c r="C904" s="35"/>
      <c r="D904" s="35"/>
      <c r="E904" s="35"/>
      <c r="F904" s="35"/>
      <c r="G904" s="35"/>
      <c r="H904" s="35"/>
    </row>
    <row r="905" spans="2:8">
      <c r="B905" s="35"/>
      <c r="C905" s="35"/>
      <c r="D905" s="35"/>
      <c r="E905" s="35"/>
      <c r="F905" s="35"/>
      <c r="G905" s="35"/>
      <c r="H905" s="35"/>
    </row>
    <row r="906" spans="2:8">
      <c r="B906" s="35"/>
      <c r="C906" s="35"/>
      <c r="D906" s="35"/>
      <c r="E906" s="35"/>
      <c r="F906" s="35"/>
      <c r="G906" s="35"/>
      <c r="H906" s="35"/>
    </row>
    <row r="907" spans="2:8">
      <c r="B907" s="35"/>
      <c r="C907" s="35"/>
      <c r="D907" s="35"/>
      <c r="E907" s="35"/>
      <c r="F907" s="35"/>
      <c r="G907" s="35"/>
      <c r="H907" s="35"/>
    </row>
    <row r="908" spans="2:8">
      <c r="B908" s="35"/>
      <c r="C908" s="35"/>
      <c r="D908" s="35"/>
      <c r="E908" s="35"/>
      <c r="F908" s="35"/>
      <c r="G908" s="35"/>
      <c r="H908" s="35"/>
    </row>
    <row r="909" spans="2:8">
      <c r="B909" s="35"/>
      <c r="C909" s="35"/>
      <c r="D909" s="35"/>
      <c r="E909" s="35"/>
      <c r="F909" s="35"/>
      <c r="G909" s="35"/>
      <c r="H909" s="35"/>
    </row>
    <row r="910" spans="2:8">
      <c r="B910" s="35"/>
      <c r="C910" s="35"/>
      <c r="D910" s="35"/>
      <c r="E910" s="35"/>
      <c r="F910" s="35"/>
      <c r="G910" s="35"/>
      <c r="H910" s="35"/>
    </row>
    <row r="911" spans="2:8">
      <c r="B911" s="35"/>
      <c r="C911" s="35"/>
      <c r="D911" s="35"/>
      <c r="E911" s="35"/>
      <c r="F911" s="35"/>
      <c r="G911" s="35"/>
      <c r="H911" s="35"/>
    </row>
    <row r="912" spans="2:8">
      <c r="B912" s="35"/>
      <c r="C912" s="35"/>
      <c r="D912" s="35"/>
      <c r="E912" s="35"/>
      <c r="F912" s="35"/>
      <c r="G912" s="35"/>
      <c r="H912" s="35"/>
    </row>
    <row r="913" spans="2:8">
      <c r="B913" s="35"/>
      <c r="C913" s="35"/>
      <c r="D913" s="35"/>
      <c r="E913" s="35"/>
      <c r="F913" s="35"/>
      <c r="G913" s="35"/>
      <c r="H913" s="35"/>
    </row>
    <row r="914" spans="2:8">
      <c r="B914" s="35"/>
      <c r="C914" s="35"/>
      <c r="D914" s="35"/>
      <c r="E914" s="35"/>
      <c r="F914" s="35"/>
      <c r="G914" s="35"/>
      <c r="H914" s="35"/>
    </row>
    <row r="915" spans="2:8">
      <c r="B915" s="35"/>
      <c r="C915" s="35"/>
      <c r="D915" s="35"/>
      <c r="E915" s="35"/>
      <c r="F915" s="35"/>
      <c r="G915" s="35"/>
      <c r="H915" s="35"/>
    </row>
    <row r="916" spans="2:8">
      <c r="B916" s="35"/>
      <c r="C916" s="35"/>
      <c r="D916" s="35"/>
      <c r="E916" s="35"/>
      <c r="F916" s="35"/>
      <c r="G916" s="35"/>
      <c r="H916" s="35"/>
    </row>
    <row r="917" spans="2:8">
      <c r="B917" s="35"/>
      <c r="C917" s="35"/>
      <c r="D917" s="35"/>
      <c r="E917" s="35"/>
      <c r="F917" s="35"/>
      <c r="G917" s="35"/>
      <c r="H917" s="35"/>
    </row>
    <row r="918" spans="2:8">
      <c r="B918" s="35"/>
      <c r="C918" s="35"/>
      <c r="D918" s="35"/>
      <c r="E918" s="35"/>
      <c r="F918" s="35"/>
      <c r="G918" s="35"/>
      <c r="H918" s="35"/>
    </row>
    <row r="919" spans="2:8">
      <c r="B919" s="35"/>
      <c r="C919" s="35"/>
      <c r="D919" s="35"/>
      <c r="E919" s="35"/>
      <c r="F919" s="35"/>
      <c r="G919" s="35"/>
      <c r="H919" s="35"/>
    </row>
    <row r="920" spans="2:8">
      <c r="B920" s="35"/>
      <c r="C920" s="35"/>
      <c r="D920" s="35"/>
      <c r="E920" s="35"/>
      <c r="F920" s="35"/>
      <c r="G920" s="35"/>
      <c r="H920" s="35"/>
    </row>
    <row r="921" spans="2:8">
      <c r="B921" s="35"/>
      <c r="C921" s="35"/>
      <c r="D921" s="35"/>
      <c r="E921" s="35"/>
      <c r="F921" s="35"/>
      <c r="G921" s="35"/>
      <c r="H921" s="35"/>
    </row>
    <row r="922" spans="2:8">
      <c r="B922" s="35"/>
      <c r="C922" s="35"/>
      <c r="D922" s="35"/>
      <c r="E922" s="35"/>
      <c r="F922" s="35"/>
      <c r="G922" s="35"/>
      <c r="H922" s="35"/>
    </row>
    <row r="923" spans="2:8">
      <c r="B923" s="35"/>
      <c r="C923" s="35"/>
      <c r="D923" s="35"/>
      <c r="E923" s="35"/>
      <c r="F923" s="35"/>
      <c r="G923" s="35"/>
      <c r="H923" s="35"/>
    </row>
    <row r="924" spans="2:8">
      <c r="B924" s="35"/>
      <c r="C924" s="35"/>
      <c r="D924" s="35"/>
      <c r="E924" s="35"/>
      <c r="F924" s="35"/>
      <c r="G924" s="35"/>
      <c r="H924" s="35"/>
    </row>
    <row r="925" spans="2:8">
      <c r="B925" s="35"/>
      <c r="C925" s="35"/>
      <c r="D925" s="35"/>
      <c r="E925" s="35"/>
      <c r="F925" s="35"/>
      <c r="G925" s="35"/>
      <c r="H925" s="35"/>
    </row>
    <row r="926" spans="2:8">
      <c r="B926" s="35"/>
      <c r="C926" s="35"/>
      <c r="D926" s="35"/>
      <c r="E926" s="35"/>
      <c r="F926" s="35"/>
      <c r="G926" s="35"/>
      <c r="H926" s="35"/>
    </row>
    <row r="927" spans="2:8">
      <c r="B927" s="35"/>
      <c r="C927" s="35"/>
      <c r="D927" s="35"/>
      <c r="E927" s="35"/>
      <c r="F927" s="35"/>
      <c r="G927" s="35"/>
      <c r="H927" s="35"/>
    </row>
    <row r="928" spans="2:8">
      <c r="B928" s="35"/>
      <c r="C928" s="35"/>
      <c r="D928" s="35"/>
      <c r="E928" s="35"/>
      <c r="F928" s="35"/>
      <c r="G928" s="35"/>
      <c r="H928" s="35"/>
    </row>
    <row r="929" spans="2:8">
      <c r="B929" s="35"/>
      <c r="C929" s="35"/>
      <c r="D929" s="35"/>
      <c r="E929" s="35"/>
      <c r="F929" s="35"/>
      <c r="G929" s="35"/>
      <c r="H929" s="35"/>
    </row>
    <row r="930" spans="2:8">
      <c r="B930" s="35"/>
      <c r="C930" s="35"/>
      <c r="D930" s="35"/>
      <c r="E930" s="35"/>
      <c r="F930" s="35"/>
      <c r="G930" s="35"/>
      <c r="H930" s="35"/>
    </row>
    <row r="931" spans="2:8">
      <c r="B931" s="35"/>
      <c r="C931" s="35"/>
      <c r="D931" s="35"/>
      <c r="E931" s="35"/>
      <c r="F931" s="35"/>
      <c r="G931" s="35"/>
      <c r="H931" s="35"/>
    </row>
    <row r="932" spans="2:8">
      <c r="B932" s="35"/>
      <c r="C932" s="35"/>
      <c r="D932" s="35"/>
      <c r="E932" s="35"/>
      <c r="F932" s="35"/>
      <c r="G932" s="35"/>
      <c r="H932" s="35"/>
    </row>
    <row r="933" spans="2:8">
      <c r="B933" s="35"/>
      <c r="C933" s="35"/>
      <c r="D933" s="35"/>
      <c r="E933" s="35"/>
      <c r="F933" s="35"/>
      <c r="G933" s="35"/>
      <c r="H933" s="35"/>
    </row>
    <row r="934" spans="2:8">
      <c r="B934" s="35"/>
      <c r="C934" s="35"/>
      <c r="D934" s="35"/>
      <c r="E934" s="35"/>
      <c r="F934" s="35"/>
      <c r="G934" s="35"/>
      <c r="H934" s="35"/>
    </row>
    <row r="935" spans="2:8">
      <c r="B935" s="35"/>
      <c r="C935" s="35"/>
      <c r="D935" s="35"/>
      <c r="E935" s="35"/>
      <c r="F935" s="35"/>
      <c r="G935" s="35"/>
      <c r="H935" s="35"/>
    </row>
    <row r="936" spans="2:8">
      <c r="B936" s="35"/>
      <c r="C936" s="35"/>
      <c r="D936" s="35"/>
      <c r="E936" s="35"/>
      <c r="F936" s="35"/>
      <c r="G936" s="35"/>
      <c r="H936" s="35"/>
    </row>
    <row r="937" spans="2:8">
      <c r="B937" s="35"/>
      <c r="C937" s="35"/>
      <c r="D937" s="35"/>
      <c r="E937" s="35"/>
      <c r="F937" s="35"/>
      <c r="G937" s="35"/>
      <c r="H937" s="35"/>
    </row>
    <row r="938" spans="2:8">
      <c r="B938" s="35"/>
      <c r="C938" s="35"/>
      <c r="D938" s="35"/>
      <c r="E938" s="35"/>
      <c r="F938" s="35"/>
      <c r="G938" s="35"/>
      <c r="H938" s="35"/>
    </row>
    <row r="939" spans="2:8">
      <c r="B939" s="35"/>
      <c r="C939" s="35"/>
      <c r="D939" s="35"/>
      <c r="E939" s="35"/>
      <c r="F939" s="35"/>
      <c r="G939" s="35"/>
      <c r="H939" s="35"/>
    </row>
    <row r="940" spans="2:8">
      <c r="B940" s="35"/>
      <c r="C940" s="35"/>
      <c r="D940" s="35"/>
      <c r="E940" s="35"/>
      <c r="F940" s="35"/>
      <c r="G940" s="35"/>
      <c r="H940" s="35"/>
    </row>
    <row r="941" spans="2:8">
      <c r="B941" s="35"/>
      <c r="C941" s="35"/>
      <c r="D941" s="35"/>
      <c r="E941" s="35"/>
      <c r="F941" s="35"/>
      <c r="G941" s="35"/>
      <c r="H941" s="35"/>
    </row>
    <row r="942" spans="2:8">
      <c r="B942" s="35"/>
      <c r="C942" s="35"/>
      <c r="D942" s="35"/>
      <c r="E942" s="35"/>
      <c r="F942" s="35"/>
      <c r="G942" s="35"/>
      <c r="H942" s="35"/>
    </row>
    <row r="943" spans="2:8">
      <c r="B943" s="35"/>
      <c r="C943" s="35"/>
      <c r="D943" s="35"/>
      <c r="E943" s="35"/>
      <c r="F943" s="35"/>
      <c r="G943" s="35"/>
      <c r="H943" s="35"/>
    </row>
    <row r="944" spans="2:8">
      <c r="B944" s="35"/>
      <c r="C944" s="35"/>
      <c r="D944" s="35"/>
      <c r="E944" s="35"/>
      <c r="F944" s="35"/>
      <c r="G944" s="35"/>
      <c r="H944" s="35"/>
    </row>
    <row r="945" spans="2:8">
      <c r="B945" s="35"/>
      <c r="C945" s="35"/>
      <c r="D945" s="35"/>
      <c r="E945" s="35"/>
      <c r="F945" s="35"/>
      <c r="G945" s="35"/>
      <c r="H945" s="35"/>
    </row>
    <row r="946" spans="2:8">
      <c r="B946" s="35"/>
      <c r="C946" s="35"/>
      <c r="D946" s="35"/>
      <c r="E946" s="35"/>
      <c r="F946" s="35"/>
      <c r="G946" s="35"/>
      <c r="H946" s="35"/>
    </row>
    <row r="947" spans="2:8">
      <c r="B947" s="35"/>
      <c r="C947" s="35"/>
      <c r="D947" s="35"/>
      <c r="E947" s="35"/>
      <c r="F947" s="35"/>
      <c r="G947" s="35"/>
      <c r="H947" s="35"/>
    </row>
    <row r="948" spans="2:8">
      <c r="B948" s="35"/>
      <c r="C948" s="35"/>
      <c r="D948" s="35"/>
      <c r="E948" s="35"/>
      <c r="F948" s="35"/>
      <c r="G948" s="35"/>
      <c r="H948" s="35"/>
    </row>
    <row r="949" spans="2:8">
      <c r="B949" s="35"/>
      <c r="C949" s="35"/>
      <c r="D949" s="35"/>
      <c r="E949" s="35"/>
      <c r="F949" s="35"/>
      <c r="G949" s="35"/>
      <c r="H949" s="35"/>
    </row>
    <row r="950" spans="2:8">
      <c r="B950" s="35"/>
      <c r="C950" s="35"/>
      <c r="D950" s="35"/>
      <c r="E950" s="35"/>
      <c r="F950" s="35"/>
      <c r="G950" s="35"/>
      <c r="H950" s="35"/>
    </row>
    <row r="951" spans="2:8">
      <c r="B951" s="35"/>
      <c r="C951" s="35"/>
      <c r="D951" s="35"/>
      <c r="E951" s="35"/>
      <c r="F951" s="35"/>
      <c r="G951" s="35"/>
      <c r="H951" s="35"/>
    </row>
    <row r="952" spans="2:8">
      <c r="B952" s="35"/>
      <c r="C952" s="35"/>
      <c r="D952" s="35"/>
      <c r="E952" s="35"/>
      <c r="F952" s="35"/>
      <c r="G952" s="35"/>
      <c r="H952" s="35"/>
    </row>
    <row r="953" spans="2:8">
      <c r="B953" s="35"/>
      <c r="C953" s="35"/>
      <c r="D953" s="35"/>
      <c r="E953" s="35"/>
      <c r="F953" s="35"/>
      <c r="G953" s="35"/>
      <c r="H953" s="35"/>
    </row>
    <row r="954" spans="2:8">
      <c r="B954" s="35"/>
      <c r="C954" s="35"/>
      <c r="D954" s="35"/>
      <c r="E954" s="35"/>
      <c r="F954" s="35"/>
      <c r="G954" s="35"/>
      <c r="H954" s="35"/>
    </row>
    <row r="955" spans="2:8">
      <c r="B955" s="35"/>
      <c r="C955" s="35"/>
      <c r="D955" s="35"/>
      <c r="E955" s="35"/>
      <c r="F955" s="35"/>
      <c r="G955" s="35"/>
      <c r="H955" s="35"/>
    </row>
    <row r="956" spans="2:8">
      <c r="B956" s="35"/>
      <c r="C956" s="35"/>
      <c r="D956" s="35"/>
      <c r="E956" s="35"/>
      <c r="F956" s="35"/>
      <c r="G956" s="35"/>
      <c r="H956" s="35"/>
    </row>
    <row r="957" spans="2:8">
      <c r="B957" s="35"/>
      <c r="C957" s="35"/>
      <c r="D957" s="35"/>
      <c r="E957" s="35"/>
      <c r="F957" s="35"/>
      <c r="G957" s="35"/>
      <c r="H957" s="35"/>
    </row>
    <row r="958" spans="2:8">
      <c r="B958" s="35"/>
      <c r="C958" s="35"/>
      <c r="D958" s="35"/>
      <c r="E958" s="35"/>
      <c r="F958" s="35"/>
      <c r="G958" s="35"/>
      <c r="H958" s="35"/>
    </row>
    <row r="959" spans="2:8">
      <c r="B959" s="35"/>
      <c r="C959" s="35"/>
      <c r="D959" s="35"/>
      <c r="E959" s="35"/>
      <c r="F959" s="35"/>
      <c r="G959" s="35"/>
      <c r="H959" s="35"/>
    </row>
    <row r="960" spans="2:8">
      <c r="B960" s="35"/>
      <c r="C960" s="35"/>
      <c r="D960" s="35"/>
      <c r="E960" s="35"/>
      <c r="F960" s="35"/>
      <c r="G960" s="35"/>
      <c r="H960" s="35"/>
    </row>
    <row r="961" spans="2:8">
      <c r="B961" s="35"/>
      <c r="C961" s="35"/>
      <c r="D961" s="35"/>
      <c r="E961" s="35"/>
      <c r="F961" s="35"/>
      <c r="G961" s="35"/>
      <c r="H961" s="35"/>
    </row>
    <row r="962" spans="2:8">
      <c r="B962" s="35"/>
      <c r="C962" s="35"/>
      <c r="D962" s="35"/>
      <c r="E962" s="35"/>
      <c r="F962" s="35"/>
      <c r="G962" s="35"/>
      <c r="H962" s="35"/>
    </row>
    <row r="963" spans="2:8">
      <c r="B963" s="35"/>
      <c r="C963" s="35"/>
      <c r="D963" s="35"/>
      <c r="E963" s="35"/>
      <c r="F963" s="35"/>
      <c r="G963" s="35"/>
      <c r="H963" s="35"/>
    </row>
    <row r="964" spans="2:8">
      <c r="B964" s="35"/>
      <c r="C964" s="35"/>
      <c r="D964" s="35"/>
      <c r="E964" s="35"/>
      <c r="F964" s="35"/>
      <c r="G964" s="35"/>
      <c r="H964" s="35"/>
    </row>
    <row r="965" spans="2:8">
      <c r="B965" s="35"/>
      <c r="C965" s="35"/>
      <c r="D965" s="35"/>
      <c r="E965" s="35"/>
      <c r="F965" s="35"/>
      <c r="G965" s="35"/>
      <c r="H965" s="35"/>
    </row>
    <row r="966" spans="2:8">
      <c r="B966" s="35"/>
      <c r="C966" s="35"/>
      <c r="D966" s="35"/>
      <c r="E966" s="35"/>
      <c r="F966" s="35"/>
      <c r="G966" s="35"/>
      <c r="H966" s="35"/>
    </row>
    <row r="967" spans="2:8">
      <c r="B967" s="35"/>
      <c r="C967" s="35"/>
      <c r="D967" s="35"/>
      <c r="E967" s="35"/>
      <c r="F967" s="35"/>
      <c r="G967" s="35"/>
      <c r="H967" s="35"/>
    </row>
    <row r="968" spans="2:8">
      <c r="B968" s="35"/>
      <c r="C968" s="35"/>
      <c r="D968" s="35"/>
      <c r="E968" s="35"/>
      <c r="F968" s="35"/>
      <c r="G968" s="35"/>
      <c r="H968" s="35"/>
    </row>
    <row r="969" spans="2:8">
      <c r="B969" s="35"/>
      <c r="C969" s="35"/>
      <c r="D969" s="35"/>
      <c r="E969" s="35"/>
      <c r="F969" s="35"/>
      <c r="G969" s="35"/>
      <c r="H969" s="35"/>
    </row>
    <row r="970" spans="2:8">
      <c r="B970" s="35"/>
      <c r="C970" s="35"/>
      <c r="D970" s="35"/>
      <c r="E970" s="35"/>
      <c r="F970" s="35"/>
      <c r="G970" s="35"/>
      <c r="H970" s="35"/>
    </row>
    <row r="971" spans="2:8">
      <c r="B971" s="35"/>
      <c r="C971" s="35"/>
      <c r="D971" s="35"/>
      <c r="E971" s="35"/>
      <c r="F971" s="35"/>
      <c r="G971" s="35"/>
      <c r="H971" s="35"/>
    </row>
    <row r="972" spans="2:8">
      <c r="B972" s="35"/>
      <c r="C972" s="35"/>
      <c r="D972" s="35"/>
      <c r="E972" s="35"/>
      <c r="F972" s="35"/>
      <c r="G972" s="35"/>
      <c r="H972" s="35"/>
    </row>
    <row r="973" spans="2:8">
      <c r="B973" s="35"/>
      <c r="C973" s="35"/>
      <c r="D973" s="35"/>
      <c r="E973" s="35"/>
      <c r="F973" s="35"/>
      <c r="G973" s="35"/>
      <c r="H973" s="35"/>
    </row>
    <row r="974" spans="2:8">
      <c r="B974" s="35"/>
      <c r="C974" s="35"/>
      <c r="D974" s="35"/>
      <c r="E974" s="35"/>
      <c r="F974" s="35"/>
      <c r="G974" s="35"/>
      <c r="H974" s="35"/>
    </row>
    <row r="975" spans="2:8">
      <c r="B975" s="35"/>
      <c r="C975" s="35"/>
      <c r="D975" s="35"/>
      <c r="E975" s="35"/>
      <c r="F975" s="35"/>
      <c r="G975" s="35"/>
      <c r="H975" s="35"/>
    </row>
    <row r="976" spans="2:8">
      <c r="B976" s="35"/>
      <c r="C976" s="35"/>
      <c r="D976" s="35"/>
      <c r="E976" s="35"/>
      <c r="F976" s="35"/>
      <c r="G976" s="35"/>
      <c r="H976" s="35"/>
    </row>
    <row r="977" spans="2:8">
      <c r="B977" s="35"/>
      <c r="C977" s="35"/>
      <c r="D977" s="35"/>
      <c r="E977" s="35"/>
      <c r="F977" s="35"/>
      <c r="G977" s="35"/>
      <c r="H977" s="35"/>
    </row>
    <row r="978" spans="2:8">
      <c r="B978" s="35"/>
      <c r="C978" s="35"/>
      <c r="D978" s="35"/>
      <c r="E978" s="35"/>
      <c r="F978" s="35"/>
      <c r="G978" s="35"/>
      <c r="H978" s="35"/>
    </row>
    <row r="979" spans="2:8">
      <c r="B979" s="35"/>
      <c r="C979" s="35"/>
      <c r="D979" s="35"/>
      <c r="E979" s="35"/>
      <c r="F979" s="35"/>
      <c r="G979" s="35"/>
      <c r="H979" s="35"/>
    </row>
    <row r="980" spans="2:8">
      <c r="B980" s="35"/>
      <c r="C980" s="35"/>
      <c r="D980" s="35"/>
      <c r="E980" s="35"/>
      <c r="F980" s="35"/>
      <c r="G980" s="35"/>
      <c r="H980" s="35"/>
    </row>
    <row r="981" spans="2:8">
      <c r="B981" s="35"/>
      <c r="C981" s="35"/>
      <c r="D981" s="35"/>
      <c r="E981" s="35"/>
      <c r="F981" s="35"/>
      <c r="G981" s="35"/>
      <c r="H981" s="35"/>
    </row>
    <row r="982" spans="2:8">
      <c r="B982" s="35"/>
      <c r="C982" s="35"/>
      <c r="D982" s="35"/>
      <c r="E982" s="35"/>
      <c r="F982" s="35"/>
      <c r="G982" s="35"/>
      <c r="H982" s="35"/>
    </row>
    <row r="983" spans="2:8">
      <c r="B983" s="35"/>
      <c r="C983" s="35"/>
      <c r="D983" s="35"/>
      <c r="E983" s="35"/>
      <c r="F983" s="35"/>
      <c r="G983" s="35"/>
      <c r="H983" s="35"/>
    </row>
    <row r="984" spans="2:8">
      <c r="B984" s="35"/>
      <c r="C984" s="35"/>
      <c r="D984" s="35"/>
      <c r="E984" s="35"/>
      <c r="F984" s="35"/>
      <c r="G984" s="35"/>
      <c r="H984" s="35"/>
    </row>
    <row r="985" spans="2:8">
      <c r="B985" s="35"/>
      <c r="C985" s="35"/>
      <c r="D985" s="35"/>
      <c r="E985" s="35"/>
      <c r="F985" s="35"/>
      <c r="G985" s="35"/>
      <c r="H985" s="35"/>
    </row>
    <row r="986" spans="2:8">
      <c r="B986" s="35"/>
      <c r="C986" s="35"/>
      <c r="D986" s="35"/>
      <c r="E986" s="35"/>
      <c r="F986" s="35"/>
      <c r="G986" s="35"/>
      <c r="H986" s="35"/>
    </row>
    <row r="987" spans="2:8">
      <c r="B987" s="35"/>
      <c r="C987" s="35"/>
      <c r="D987" s="35"/>
      <c r="E987" s="35"/>
      <c r="F987" s="35"/>
      <c r="G987" s="35"/>
      <c r="H987" s="35"/>
    </row>
    <row r="988" spans="2:8">
      <c r="B988" s="35"/>
      <c r="C988" s="35"/>
      <c r="D988" s="35"/>
      <c r="E988" s="35"/>
      <c r="F988" s="35"/>
      <c r="G988" s="35"/>
      <c r="H988" s="35"/>
    </row>
    <row r="989" spans="2:8">
      <c r="B989" s="35"/>
      <c r="C989" s="35"/>
      <c r="D989" s="35"/>
      <c r="E989" s="35"/>
      <c r="F989" s="35"/>
      <c r="G989" s="35"/>
      <c r="H989" s="35"/>
    </row>
    <row r="990" spans="2:8">
      <c r="B990" s="35"/>
      <c r="C990" s="35"/>
      <c r="D990" s="35"/>
      <c r="E990" s="35"/>
      <c r="F990" s="35"/>
      <c r="G990" s="35"/>
      <c r="H990" s="35"/>
    </row>
    <row r="991" spans="2:8">
      <c r="B991" s="35"/>
      <c r="C991" s="35"/>
      <c r="D991" s="35"/>
      <c r="E991" s="35"/>
      <c r="F991" s="35"/>
      <c r="G991" s="35"/>
      <c r="H991" s="35"/>
    </row>
    <row r="992" spans="2:8">
      <c r="B992" s="35"/>
      <c r="C992" s="35"/>
      <c r="D992" s="35"/>
      <c r="E992" s="35"/>
      <c r="F992" s="35"/>
      <c r="G992" s="35"/>
      <c r="H992" s="35"/>
    </row>
    <row r="993" spans="2:8">
      <c r="B993" s="35"/>
      <c r="C993" s="35"/>
      <c r="D993" s="35"/>
      <c r="E993" s="35"/>
      <c r="F993" s="35"/>
      <c r="G993" s="35"/>
      <c r="H993" s="35"/>
    </row>
    <row r="994" spans="2:8">
      <c r="B994" s="35"/>
      <c r="C994" s="35"/>
      <c r="D994" s="35"/>
      <c r="E994" s="35"/>
      <c r="F994" s="35"/>
      <c r="G994" s="35"/>
      <c r="H994" s="35"/>
    </row>
    <row r="995" spans="2:8">
      <c r="B995" s="35"/>
      <c r="C995" s="35"/>
      <c r="D995" s="35"/>
      <c r="E995" s="35"/>
      <c r="F995" s="35"/>
      <c r="G995" s="35"/>
      <c r="H995" s="35"/>
    </row>
    <row r="996" spans="2:8">
      <c r="B996" s="35"/>
      <c r="C996" s="35"/>
      <c r="D996" s="35"/>
      <c r="E996" s="35"/>
      <c r="F996" s="35"/>
      <c r="G996" s="35"/>
      <c r="H996" s="35"/>
    </row>
    <row r="997" spans="2:8">
      <c r="B997" s="35"/>
      <c r="C997" s="35"/>
      <c r="D997" s="35"/>
      <c r="E997" s="35"/>
      <c r="F997" s="35"/>
      <c r="G997" s="35"/>
      <c r="H997" s="35"/>
    </row>
    <row r="998" spans="2:8">
      <c r="B998" s="35"/>
      <c r="C998" s="35"/>
      <c r="D998" s="35"/>
      <c r="E998" s="35"/>
      <c r="F998" s="35"/>
      <c r="G998" s="35"/>
      <c r="H998" s="35"/>
    </row>
    <row r="999" spans="2:8">
      <c r="B999" s="35"/>
      <c r="C999" s="35"/>
      <c r="D999" s="35"/>
      <c r="E999" s="35"/>
      <c r="F999" s="35"/>
      <c r="G999" s="35"/>
      <c r="H999" s="35"/>
    </row>
    <row r="1000" spans="2:8">
      <c r="B1000" s="35"/>
      <c r="C1000" s="35"/>
      <c r="D1000" s="35"/>
      <c r="E1000" s="35"/>
      <c r="F1000" s="35"/>
      <c r="G1000" s="35"/>
      <c r="H1000" s="35"/>
    </row>
    <row r="1001" spans="2:8">
      <c r="B1001" s="35"/>
      <c r="C1001" s="35"/>
      <c r="D1001" s="35"/>
      <c r="E1001" s="35"/>
      <c r="F1001" s="35"/>
      <c r="G1001" s="35"/>
      <c r="H1001" s="35"/>
    </row>
    <row r="1002" spans="2:8">
      <c r="B1002" s="35"/>
      <c r="C1002" s="35"/>
      <c r="D1002" s="35"/>
      <c r="E1002" s="35"/>
      <c r="F1002" s="35"/>
      <c r="G1002" s="35"/>
      <c r="H1002" s="35"/>
    </row>
    <row r="1003" spans="2:8">
      <c r="B1003" s="35"/>
      <c r="C1003" s="35"/>
      <c r="D1003" s="35"/>
      <c r="E1003" s="35"/>
      <c r="F1003" s="35"/>
      <c r="G1003" s="35"/>
      <c r="H1003" s="35"/>
    </row>
    <row r="1004" spans="2:8">
      <c r="B1004" s="35"/>
      <c r="C1004" s="35"/>
      <c r="D1004" s="35"/>
      <c r="E1004" s="35"/>
      <c r="F1004" s="35"/>
      <c r="G1004" s="35"/>
      <c r="H1004" s="35"/>
    </row>
    <row r="1005" spans="2:8">
      <c r="B1005" s="35"/>
      <c r="C1005" s="35"/>
      <c r="D1005" s="35"/>
      <c r="E1005" s="35"/>
      <c r="F1005" s="35"/>
      <c r="G1005" s="35"/>
      <c r="H1005" s="35"/>
    </row>
    <row r="1006" spans="2:8">
      <c r="B1006" s="35"/>
      <c r="C1006" s="35"/>
      <c r="D1006" s="35"/>
      <c r="E1006" s="35"/>
      <c r="F1006" s="35"/>
      <c r="G1006" s="35"/>
      <c r="H1006" s="35"/>
    </row>
    <row r="1007" spans="2:8">
      <c r="B1007" s="35"/>
      <c r="C1007" s="35"/>
      <c r="D1007" s="35"/>
      <c r="E1007" s="35"/>
      <c r="F1007" s="35"/>
      <c r="G1007" s="35"/>
      <c r="H1007" s="35"/>
    </row>
    <row r="1008" spans="2:8">
      <c r="B1008" s="35"/>
      <c r="C1008" s="35"/>
      <c r="D1008" s="35"/>
      <c r="E1008" s="35"/>
      <c r="F1008" s="35"/>
      <c r="G1008" s="35"/>
      <c r="H1008" s="35"/>
    </row>
    <row r="1009" spans="2:8">
      <c r="B1009" s="35"/>
      <c r="C1009" s="35"/>
      <c r="D1009" s="35"/>
      <c r="E1009" s="35"/>
      <c r="F1009" s="35"/>
      <c r="G1009" s="35"/>
      <c r="H1009" s="35"/>
    </row>
    <row r="1010" spans="2:8">
      <c r="B1010" s="35"/>
      <c r="C1010" s="35"/>
      <c r="D1010" s="35"/>
      <c r="E1010" s="35"/>
      <c r="F1010" s="35"/>
      <c r="G1010" s="35"/>
      <c r="H1010" s="35"/>
    </row>
    <row r="1011" spans="2:8">
      <c r="B1011" s="35"/>
      <c r="C1011" s="35"/>
      <c r="D1011" s="35"/>
      <c r="E1011" s="35"/>
      <c r="F1011" s="35"/>
      <c r="G1011" s="35"/>
      <c r="H1011" s="35"/>
    </row>
    <row r="1012" spans="2:8">
      <c r="B1012" s="35"/>
      <c r="C1012" s="35"/>
      <c r="D1012" s="35"/>
      <c r="E1012" s="35"/>
      <c r="F1012" s="35"/>
      <c r="G1012" s="35"/>
      <c r="H1012" s="35"/>
    </row>
    <row r="1013" spans="2:8">
      <c r="B1013" s="35"/>
      <c r="C1013" s="35"/>
      <c r="D1013" s="35"/>
      <c r="E1013" s="35"/>
      <c r="F1013" s="35"/>
      <c r="G1013" s="35"/>
      <c r="H1013" s="35"/>
    </row>
    <row r="1014" spans="2:8">
      <c r="B1014" s="35"/>
      <c r="C1014" s="35"/>
      <c r="D1014" s="35"/>
      <c r="E1014" s="35"/>
      <c r="F1014" s="35"/>
      <c r="G1014" s="35"/>
      <c r="H1014" s="35"/>
    </row>
    <row r="1015" spans="2:8">
      <c r="B1015" s="35"/>
      <c r="C1015" s="35"/>
      <c r="D1015" s="35"/>
      <c r="E1015" s="35"/>
      <c r="F1015" s="35"/>
      <c r="G1015" s="35"/>
      <c r="H1015" s="35"/>
    </row>
    <row r="1016" spans="2:8">
      <c r="B1016" s="35"/>
      <c r="C1016" s="35"/>
      <c r="D1016" s="35"/>
      <c r="E1016" s="35"/>
      <c r="F1016" s="35"/>
      <c r="G1016" s="35"/>
      <c r="H1016" s="35"/>
    </row>
    <row r="1017" spans="2:8">
      <c r="B1017" s="35"/>
      <c r="C1017" s="35"/>
      <c r="D1017" s="35"/>
      <c r="E1017" s="35"/>
      <c r="F1017" s="35"/>
      <c r="G1017" s="35"/>
      <c r="H1017" s="35"/>
    </row>
    <row r="1018" spans="2:8">
      <c r="B1018" s="35"/>
      <c r="C1018" s="35"/>
      <c r="D1018" s="35"/>
      <c r="E1018" s="35"/>
      <c r="F1018" s="35"/>
      <c r="G1018" s="35"/>
      <c r="H1018" s="35"/>
    </row>
    <row r="1019" spans="2:8">
      <c r="B1019" s="35"/>
      <c r="C1019" s="35"/>
      <c r="D1019" s="35"/>
      <c r="E1019" s="35"/>
      <c r="F1019" s="35"/>
      <c r="G1019" s="35"/>
      <c r="H1019" s="35"/>
    </row>
    <row r="1020" spans="2:8">
      <c r="B1020" s="35"/>
      <c r="C1020" s="35"/>
      <c r="D1020" s="35"/>
      <c r="E1020" s="35"/>
      <c r="F1020" s="35"/>
      <c r="G1020" s="35"/>
      <c r="H1020" s="35"/>
    </row>
    <row r="1021" spans="2:8">
      <c r="B1021" s="35"/>
      <c r="C1021" s="35"/>
      <c r="D1021" s="35"/>
      <c r="E1021" s="35"/>
      <c r="F1021" s="35"/>
      <c r="G1021" s="35"/>
      <c r="H1021" s="35"/>
    </row>
    <row r="1022" spans="2:8">
      <c r="B1022" s="35"/>
      <c r="C1022" s="35"/>
      <c r="D1022" s="35"/>
      <c r="E1022" s="35"/>
      <c r="F1022" s="35"/>
      <c r="G1022" s="35"/>
      <c r="H1022" s="35"/>
    </row>
    <row r="1023" spans="2:8">
      <c r="B1023" s="35"/>
      <c r="C1023" s="35"/>
      <c r="D1023" s="35"/>
      <c r="E1023" s="35"/>
      <c r="F1023" s="35"/>
      <c r="G1023" s="35"/>
      <c r="H1023" s="35"/>
    </row>
    <row r="1024" spans="2:8">
      <c r="B1024" s="35"/>
      <c r="C1024" s="35"/>
      <c r="D1024" s="35"/>
      <c r="E1024" s="35"/>
      <c r="F1024" s="35"/>
      <c r="G1024" s="35"/>
      <c r="H1024" s="35"/>
    </row>
    <row r="1025" spans="2:8">
      <c r="B1025" s="35"/>
      <c r="C1025" s="35"/>
      <c r="D1025" s="35"/>
      <c r="E1025" s="35"/>
      <c r="F1025" s="35"/>
      <c r="G1025" s="35"/>
      <c r="H1025" s="35"/>
    </row>
    <row r="1026" spans="2:8">
      <c r="B1026" s="35"/>
      <c r="C1026" s="35"/>
      <c r="D1026" s="35"/>
      <c r="E1026" s="35"/>
      <c r="F1026" s="35"/>
      <c r="G1026" s="35"/>
      <c r="H1026" s="35"/>
    </row>
    <row r="1027" spans="2:8">
      <c r="B1027" s="35"/>
      <c r="C1027" s="35"/>
      <c r="D1027" s="35"/>
      <c r="E1027" s="35"/>
      <c r="F1027" s="35"/>
      <c r="G1027" s="35"/>
      <c r="H1027" s="35"/>
    </row>
    <row r="1028" spans="2:8">
      <c r="B1028" s="35"/>
      <c r="C1028" s="35"/>
      <c r="D1028" s="35"/>
      <c r="E1028" s="35"/>
      <c r="F1028" s="35"/>
      <c r="G1028" s="35"/>
      <c r="H1028" s="35"/>
    </row>
    <row r="1029" spans="2:8">
      <c r="B1029" s="35"/>
      <c r="C1029" s="35"/>
      <c r="D1029" s="35"/>
      <c r="E1029" s="35"/>
      <c r="F1029" s="35"/>
      <c r="G1029" s="35"/>
      <c r="H1029" s="35"/>
    </row>
    <row r="1030" spans="2:8">
      <c r="B1030" s="35"/>
      <c r="C1030" s="35"/>
      <c r="D1030" s="35"/>
      <c r="E1030" s="35"/>
      <c r="F1030" s="35"/>
      <c r="G1030" s="35"/>
      <c r="H1030" s="35"/>
    </row>
    <row r="1031" spans="2:8">
      <c r="B1031" s="35"/>
      <c r="C1031" s="35"/>
      <c r="D1031" s="35"/>
      <c r="E1031" s="35"/>
      <c r="F1031" s="35"/>
      <c r="G1031" s="35"/>
      <c r="H1031" s="35"/>
    </row>
    <row r="1032" spans="2:8">
      <c r="B1032" s="35"/>
      <c r="C1032" s="35"/>
      <c r="D1032" s="35"/>
      <c r="E1032" s="35"/>
      <c r="F1032" s="35"/>
      <c r="G1032" s="35"/>
      <c r="H1032" s="35"/>
    </row>
    <row r="1033" spans="2:8">
      <c r="B1033" s="35"/>
      <c r="C1033" s="35"/>
      <c r="D1033" s="35"/>
      <c r="E1033" s="35"/>
      <c r="F1033" s="35"/>
      <c r="G1033" s="35"/>
      <c r="H1033" s="35"/>
    </row>
    <row r="1034" spans="2:8">
      <c r="B1034" s="35"/>
      <c r="C1034" s="35"/>
      <c r="D1034" s="35"/>
      <c r="E1034" s="35"/>
      <c r="F1034" s="35"/>
      <c r="G1034" s="35"/>
      <c r="H1034" s="35"/>
    </row>
    <row r="1035" spans="2:8">
      <c r="B1035" s="35"/>
      <c r="C1035" s="35"/>
      <c r="D1035" s="35"/>
      <c r="E1035" s="35"/>
      <c r="F1035" s="35"/>
      <c r="G1035" s="35"/>
      <c r="H1035" s="35"/>
    </row>
    <row r="1036" spans="2:8">
      <c r="B1036" s="35"/>
      <c r="C1036" s="35"/>
      <c r="D1036" s="35"/>
      <c r="E1036" s="35"/>
      <c r="F1036" s="35"/>
      <c r="G1036" s="35"/>
      <c r="H1036" s="35"/>
    </row>
    <row r="1037" spans="2:8">
      <c r="B1037" s="35"/>
      <c r="C1037" s="35"/>
      <c r="D1037" s="35"/>
      <c r="E1037" s="35"/>
      <c r="F1037" s="35"/>
      <c r="G1037" s="35"/>
      <c r="H1037" s="35"/>
    </row>
    <row r="1038" spans="2:8">
      <c r="B1038" s="35"/>
      <c r="C1038" s="35"/>
      <c r="D1038" s="35"/>
      <c r="E1038" s="35"/>
      <c r="F1038" s="35"/>
      <c r="G1038" s="35"/>
      <c r="H1038" s="35"/>
    </row>
    <row r="1039" spans="2:8">
      <c r="B1039" s="35"/>
      <c r="C1039" s="35"/>
      <c r="D1039" s="35"/>
      <c r="E1039" s="35"/>
      <c r="F1039" s="35"/>
      <c r="G1039" s="35"/>
      <c r="H1039" s="35"/>
    </row>
    <row r="1040" spans="2:8">
      <c r="B1040" s="35"/>
      <c r="C1040" s="35"/>
      <c r="D1040" s="35"/>
      <c r="E1040" s="35"/>
      <c r="F1040" s="35"/>
      <c r="G1040" s="35"/>
      <c r="H1040" s="35"/>
    </row>
    <row r="1041" spans="2:8">
      <c r="B1041" s="35"/>
      <c r="C1041" s="35"/>
      <c r="D1041" s="35"/>
      <c r="E1041" s="35"/>
      <c r="F1041" s="35"/>
      <c r="G1041" s="35"/>
      <c r="H1041" s="35"/>
    </row>
    <row r="1042" spans="2:8">
      <c r="B1042" s="35"/>
      <c r="C1042" s="35"/>
      <c r="D1042" s="35"/>
      <c r="E1042" s="35"/>
      <c r="F1042" s="35"/>
      <c r="G1042" s="35"/>
      <c r="H1042" s="35"/>
    </row>
    <row r="1043" spans="2:8">
      <c r="B1043" s="35"/>
      <c r="C1043" s="35"/>
      <c r="D1043" s="35"/>
      <c r="E1043" s="35"/>
      <c r="F1043" s="35"/>
      <c r="G1043" s="35"/>
      <c r="H1043" s="35"/>
    </row>
    <row r="1044" spans="2:8">
      <c r="B1044" s="35"/>
      <c r="C1044" s="35"/>
      <c r="D1044" s="35"/>
      <c r="E1044" s="35"/>
      <c r="F1044" s="35"/>
      <c r="G1044" s="35"/>
      <c r="H1044" s="35"/>
    </row>
    <row r="1045" spans="2:8">
      <c r="B1045" s="35"/>
      <c r="C1045" s="35"/>
      <c r="D1045" s="35"/>
      <c r="E1045" s="35"/>
      <c r="F1045" s="35"/>
      <c r="G1045" s="35"/>
      <c r="H1045" s="35"/>
    </row>
    <row r="1046" spans="2:8">
      <c r="B1046" s="35"/>
      <c r="C1046" s="35"/>
      <c r="D1046" s="35"/>
      <c r="E1046" s="35"/>
      <c r="F1046" s="35"/>
      <c r="G1046" s="35"/>
      <c r="H1046" s="35"/>
    </row>
    <row r="1047" spans="2:8">
      <c r="B1047" s="35"/>
      <c r="C1047" s="35"/>
      <c r="D1047" s="35"/>
      <c r="E1047" s="35"/>
      <c r="F1047" s="35"/>
      <c r="G1047" s="35"/>
      <c r="H1047" s="35"/>
    </row>
    <row r="1048" spans="2:8">
      <c r="B1048" s="35"/>
      <c r="C1048" s="35"/>
      <c r="D1048" s="35"/>
      <c r="E1048" s="35"/>
      <c r="F1048" s="35"/>
      <c r="G1048" s="35"/>
      <c r="H1048" s="35"/>
    </row>
    <row r="1049" spans="2:8">
      <c r="B1049" s="35"/>
      <c r="C1049" s="35"/>
      <c r="D1049" s="35"/>
      <c r="E1049" s="35"/>
      <c r="F1049" s="35"/>
      <c r="G1049" s="35"/>
      <c r="H1049" s="35"/>
    </row>
    <row r="1050" spans="2:8">
      <c r="B1050" s="35"/>
      <c r="C1050" s="35"/>
      <c r="D1050" s="35"/>
      <c r="E1050" s="35"/>
      <c r="F1050" s="35"/>
      <c r="G1050" s="35"/>
      <c r="H1050" s="35"/>
    </row>
    <row r="1051" spans="2:8">
      <c r="B1051" s="35"/>
      <c r="C1051" s="35"/>
      <c r="D1051" s="35"/>
      <c r="E1051" s="35"/>
      <c r="F1051" s="35"/>
      <c r="G1051" s="35"/>
      <c r="H1051" s="35"/>
    </row>
    <row r="1052" spans="2:8">
      <c r="B1052" s="35"/>
      <c r="C1052" s="35"/>
      <c r="D1052" s="35"/>
      <c r="E1052" s="35"/>
      <c r="F1052" s="35"/>
      <c r="G1052" s="35"/>
      <c r="H1052" s="35"/>
    </row>
    <row r="1053" spans="2:8">
      <c r="B1053" s="35"/>
      <c r="C1053" s="35"/>
      <c r="D1053" s="35"/>
      <c r="E1053" s="35"/>
      <c r="F1053" s="35"/>
      <c r="G1053" s="35"/>
      <c r="H1053" s="35"/>
    </row>
    <row r="1054" spans="2:8">
      <c r="B1054" s="35"/>
      <c r="C1054" s="35"/>
      <c r="D1054" s="35"/>
      <c r="E1054" s="35"/>
      <c r="F1054" s="35"/>
      <c r="G1054" s="35"/>
      <c r="H1054" s="35"/>
    </row>
    <row r="1055" spans="2:8">
      <c r="B1055" s="35"/>
      <c r="C1055" s="35"/>
      <c r="D1055" s="35"/>
      <c r="E1055" s="35"/>
      <c r="F1055" s="35"/>
      <c r="G1055" s="35"/>
      <c r="H1055" s="35"/>
    </row>
    <row r="1056" spans="2:8">
      <c r="B1056" s="35"/>
      <c r="C1056" s="35"/>
      <c r="D1056" s="35"/>
      <c r="E1056" s="35"/>
      <c r="F1056" s="35"/>
      <c r="G1056" s="35"/>
      <c r="H1056" s="35"/>
    </row>
    <row r="1057" spans="2:8">
      <c r="B1057" s="35"/>
      <c r="C1057" s="35"/>
      <c r="D1057" s="35"/>
      <c r="E1057" s="35"/>
      <c r="F1057" s="35"/>
      <c r="G1057" s="35"/>
      <c r="H1057" s="35"/>
    </row>
    <row r="1058" spans="2:8">
      <c r="B1058" s="35"/>
      <c r="C1058" s="35"/>
      <c r="D1058" s="35"/>
      <c r="E1058" s="35"/>
      <c r="F1058" s="35"/>
      <c r="G1058" s="35"/>
      <c r="H1058" s="35"/>
    </row>
    <row r="1059" spans="2:8">
      <c r="B1059" s="35"/>
      <c r="C1059" s="35"/>
      <c r="D1059" s="35"/>
      <c r="E1059" s="35"/>
      <c r="F1059" s="35"/>
      <c r="G1059" s="35"/>
      <c r="H1059" s="35"/>
    </row>
    <row r="1060" spans="2:8">
      <c r="B1060" s="35"/>
      <c r="C1060" s="35"/>
      <c r="D1060" s="35"/>
      <c r="E1060" s="35"/>
      <c r="F1060" s="35"/>
      <c r="G1060" s="35"/>
      <c r="H1060" s="35"/>
    </row>
    <row r="1061" spans="2:8">
      <c r="B1061" s="35"/>
      <c r="C1061" s="35"/>
      <c r="D1061" s="35"/>
      <c r="E1061" s="35"/>
      <c r="F1061" s="35"/>
      <c r="G1061" s="35"/>
      <c r="H1061" s="35"/>
    </row>
    <row r="1062" spans="2:8">
      <c r="B1062" s="35"/>
      <c r="C1062" s="35"/>
      <c r="D1062" s="35"/>
      <c r="E1062" s="35"/>
      <c r="F1062" s="35"/>
      <c r="G1062" s="35"/>
      <c r="H1062" s="35"/>
    </row>
    <row r="1063" spans="2:8">
      <c r="B1063" s="35"/>
      <c r="C1063" s="35"/>
      <c r="D1063" s="35"/>
      <c r="E1063" s="35"/>
      <c r="F1063" s="35"/>
      <c r="G1063" s="35"/>
      <c r="H1063" s="35"/>
    </row>
    <row r="1064" spans="2:8">
      <c r="B1064" s="35"/>
      <c r="C1064" s="35"/>
      <c r="D1064" s="35"/>
      <c r="E1064" s="35"/>
      <c r="F1064" s="35"/>
      <c r="G1064" s="35"/>
      <c r="H1064" s="35"/>
    </row>
    <row r="1065" spans="2:8">
      <c r="B1065" s="35"/>
      <c r="C1065" s="35"/>
      <c r="D1065" s="35"/>
      <c r="E1065" s="35"/>
      <c r="F1065" s="35"/>
      <c r="G1065" s="35"/>
      <c r="H1065" s="35"/>
    </row>
    <row r="1066" spans="2:8">
      <c r="B1066" s="35"/>
      <c r="C1066" s="35"/>
      <c r="D1066" s="35"/>
      <c r="E1066" s="35"/>
      <c r="F1066" s="35"/>
      <c r="G1066" s="35"/>
      <c r="H1066" s="35"/>
    </row>
    <row r="1067" spans="2:8">
      <c r="B1067" s="35"/>
      <c r="C1067" s="35"/>
      <c r="D1067" s="35"/>
      <c r="E1067" s="35"/>
      <c r="F1067" s="35"/>
      <c r="G1067" s="35"/>
      <c r="H1067" s="35"/>
    </row>
    <row r="1068" spans="2:8">
      <c r="B1068" s="35"/>
      <c r="C1068" s="35"/>
      <c r="D1068" s="35"/>
      <c r="E1068" s="35"/>
      <c r="F1068" s="35"/>
      <c r="G1068" s="35"/>
      <c r="H1068" s="35"/>
    </row>
    <row r="1069" spans="2:8">
      <c r="B1069" s="35"/>
      <c r="C1069" s="35"/>
      <c r="D1069" s="35"/>
      <c r="E1069" s="35"/>
      <c r="F1069" s="35"/>
      <c r="G1069" s="35"/>
      <c r="H1069" s="35"/>
    </row>
    <row r="1070" spans="2:8">
      <c r="B1070" s="35"/>
      <c r="C1070" s="35"/>
      <c r="D1070" s="35"/>
      <c r="E1070" s="35"/>
      <c r="F1070" s="35"/>
      <c r="G1070" s="35"/>
      <c r="H1070" s="35"/>
    </row>
  </sheetData>
  <mergeCells count="2">
    <mergeCell ref="B11:F11"/>
    <mergeCell ref="A12:H12"/>
  </mergeCells>
  <phoneticPr fontId="6" type="noConversion"/>
  <pageMargins left="0.38" right="0.19685039370078741" top="0.43" bottom="0.31496062992125984" header="0.47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93"/>
  <sheetViews>
    <sheetView workbookViewId="0">
      <selection activeCell="E994" sqref="E994:E1050"/>
    </sheetView>
  </sheetViews>
  <sheetFormatPr defaultRowHeight="12.75"/>
  <cols>
    <col min="1" max="1" width="44.7109375" customWidth="1"/>
    <col min="2" max="2" width="4.5703125" customWidth="1"/>
    <col min="3" max="3" width="4.42578125" customWidth="1"/>
    <col min="4" max="4" width="5.7109375" customWidth="1"/>
    <col min="5" max="5" width="14.42578125" customWidth="1"/>
    <col min="6" max="6" width="5.140625" customWidth="1"/>
    <col min="7" max="7" width="13.28515625" customWidth="1"/>
    <col min="8" max="8" width="13.42578125" customWidth="1"/>
    <col min="9" max="9" width="13" customWidth="1"/>
    <col min="10" max="10" width="3.5703125" customWidth="1"/>
    <col min="11" max="12" width="2.7109375" customWidth="1"/>
  </cols>
  <sheetData>
    <row r="1" spans="1:12">
      <c r="I1" s="8" t="s">
        <v>656</v>
      </c>
    </row>
    <row r="2" spans="1:12">
      <c r="I2" s="8" t="s">
        <v>654</v>
      </c>
    </row>
    <row r="3" spans="1:12">
      <c r="I3" s="8" t="s">
        <v>655</v>
      </c>
    </row>
    <row r="4" spans="1:12">
      <c r="I4" s="8" t="s">
        <v>987</v>
      </c>
    </row>
    <row r="6" spans="1:12">
      <c r="G6" s="8"/>
      <c r="I6" s="8" t="s">
        <v>268</v>
      </c>
    </row>
    <row r="7" spans="1:12">
      <c r="G7" s="8"/>
      <c r="I7" s="8" t="s">
        <v>25</v>
      </c>
    </row>
    <row r="8" spans="1:12">
      <c r="C8" s="4"/>
      <c r="D8" s="4"/>
      <c r="E8" s="4"/>
      <c r="F8" s="4"/>
      <c r="G8" s="8"/>
      <c r="I8" s="8" t="s">
        <v>567</v>
      </c>
    </row>
    <row r="9" spans="1:12">
      <c r="C9" s="4"/>
      <c r="D9" s="4"/>
      <c r="E9" s="4"/>
      <c r="F9" s="4"/>
      <c r="G9" s="8"/>
      <c r="I9" s="8" t="s">
        <v>568</v>
      </c>
    </row>
    <row r="10" spans="1:12">
      <c r="C10" s="4"/>
      <c r="D10" s="4"/>
      <c r="E10" s="4"/>
      <c r="F10" s="4"/>
      <c r="G10" s="8"/>
      <c r="I10" s="8" t="s">
        <v>653</v>
      </c>
    </row>
    <row r="11" spans="1:12">
      <c r="C11" s="4"/>
      <c r="D11" s="4"/>
      <c r="E11" s="4"/>
      <c r="F11" s="4"/>
      <c r="G11" s="8"/>
      <c r="I11" s="8"/>
    </row>
    <row r="12" spans="1:12" ht="33" customHeight="1">
      <c r="A12" s="100" t="s">
        <v>581</v>
      </c>
      <c r="B12" s="100"/>
      <c r="C12" s="100"/>
      <c r="D12" s="100"/>
      <c r="E12" s="100"/>
      <c r="F12" s="100"/>
      <c r="G12" s="100"/>
      <c r="H12" s="100"/>
      <c r="I12" s="100"/>
    </row>
    <row r="13" spans="1:12" ht="12.75" customHeight="1">
      <c r="A13" s="2"/>
      <c r="B13" s="2"/>
      <c r="C13" s="2"/>
      <c r="D13" s="2"/>
      <c r="E13" s="2"/>
      <c r="F13" s="2"/>
      <c r="G13" s="3" t="s">
        <v>152</v>
      </c>
    </row>
    <row r="14" spans="1:12" ht="65.25" customHeight="1">
      <c r="A14" s="19"/>
      <c r="B14" s="12" t="s">
        <v>53</v>
      </c>
      <c r="C14" s="12" t="s">
        <v>154</v>
      </c>
      <c r="D14" s="12" t="s">
        <v>67</v>
      </c>
      <c r="E14" s="12" t="s">
        <v>68</v>
      </c>
      <c r="F14" s="12" t="s">
        <v>15</v>
      </c>
      <c r="G14" s="31" t="s">
        <v>177</v>
      </c>
      <c r="H14" s="31" t="s">
        <v>184</v>
      </c>
      <c r="I14" s="31" t="s">
        <v>570</v>
      </c>
    </row>
    <row r="15" spans="1:12" ht="15.75">
      <c r="A15" s="55" t="s">
        <v>17</v>
      </c>
      <c r="B15" s="56"/>
      <c r="C15" s="55"/>
      <c r="D15" s="55"/>
      <c r="E15" s="56"/>
      <c r="F15" s="56"/>
      <c r="G15" s="25">
        <f>SUM(G16+G34+G122+G137+G328+G412+G549+G945)</f>
        <v>2998668.4116699998</v>
      </c>
      <c r="H15" s="25">
        <f>SUM(H16+H34+H122+H137+H328+H412+H549+H945)</f>
        <v>2181822.3000000003</v>
      </c>
      <c r="I15" s="25">
        <f>SUM(I16+I34+I122+I137+I328+I412+I549+I945)</f>
        <v>1794169.3000000003</v>
      </c>
      <c r="J15" s="60"/>
      <c r="K15" s="60"/>
      <c r="L15" s="60"/>
    </row>
    <row r="16" spans="1:12" ht="31.5">
      <c r="A16" s="79" t="s">
        <v>841</v>
      </c>
      <c r="B16" s="9" t="s">
        <v>138</v>
      </c>
      <c r="C16" s="79"/>
      <c r="D16" s="79"/>
      <c r="E16" s="9"/>
      <c r="F16" s="9"/>
      <c r="G16" s="48">
        <f>SUM(G17)</f>
        <v>4836.5</v>
      </c>
      <c r="H16" s="48">
        <v>4621.2</v>
      </c>
      <c r="I16" s="48">
        <v>4621.2</v>
      </c>
      <c r="J16" s="61"/>
      <c r="K16" s="61"/>
      <c r="L16" s="61"/>
    </row>
    <row r="17" spans="1:12" ht="15.75">
      <c r="A17" s="16" t="s">
        <v>842</v>
      </c>
      <c r="B17" s="17" t="s">
        <v>138</v>
      </c>
      <c r="C17" s="16" t="s">
        <v>106</v>
      </c>
      <c r="D17" s="16"/>
      <c r="E17" s="17"/>
      <c r="F17" s="17"/>
      <c r="G17" s="34">
        <f>SUM(G25+G18)</f>
        <v>4836.5</v>
      </c>
      <c r="H17" s="34">
        <v>4621.2</v>
      </c>
      <c r="I17" s="34">
        <v>4621.2</v>
      </c>
      <c r="J17" s="61"/>
      <c r="K17" s="61"/>
      <c r="L17" s="61"/>
    </row>
    <row r="18" spans="1:12" ht="15.75">
      <c r="A18" s="16" t="s">
        <v>48</v>
      </c>
      <c r="B18" s="17" t="s">
        <v>138</v>
      </c>
      <c r="C18" s="16" t="s">
        <v>106</v>
      </c>
      <c r="D18" s="16" t="s">
        <v>108</v>
      </c>
      <c r="E18" s="17" t="s">
        <v>272</v>
      </c>
      <c r="F18" s="17"/>
      <c r="G18" s="34">
        <f>SUM(G19)</f>
        <v>4478.5</v>
      </c>
      <c r="H18" s="34">
        <v>4263.2</v>
      </c>
      <c r="I18" s="34">
        <v>4263.2</v>
      </c>
      <c r="J18" s="61"/>
      <c r="K18" s="61"/>
      <c r="L18" s="61"/>
    </row>
    <row r="19" spans="1:12" ht="15.75">
      <c r="A19" s="16" t="s">
        <v>47</v>
      </c>
      <c r="B19" s="17" t="s">
        <v>138</v>
      </c>
      <c r="C19" s="16" t="s">
        <v>106</v>
      </c>
      <c r="D19" s="16" t="s">
        <v>108</v>
      </c>
      <c r="E19" s="17" t="s">
        <v>273</v>
      </c>
      <c r="F19" s="17"/>
      <c r="G19" s="34">
        <f>SUM(G23+G20)</f>
        <v>4478.5</v>
      </c>
      <c r="H19" s="34">
        <v>4263.2</v>
      </c>
      <c r="I19" s="34">
        <v>4263.2</v>
      </c>
      <c r="J19" s="61"/>
      <c r="K19" s="61"/>
      <c r="L19" s="61"/>
    </row>
    <row r="20" spans="1:12" ht="31.5">
      <c r="A20" s="16" t="s">
        <v>217</v>
      </c>
      <c r="B20" s="17" t="s">
        <v>138</v>
      </c>
      <c r="C20" s="16" t="s">
        <v>106</v>
      </c>
      <c r="D20" s="16" t="s">
        <v>108</v>
      </c>
      <c r="E20" s="17" t="s">
        <v>274</v>
      </c>
      <c r="F20" s="17"/>
      <c r="G20" s="34">
        <f>SUM(G21:G22)</f>
        <v>2791.2</v>
      </c>
      <c r="H20" s="34">
        <v>2661.9</v>
      </c>
      <c r="I20" s="34">
        <v>2661.9</v>
      </c>
      <c r="J20" s="61"/>
      <c r="K20" s="61"/>
      <c r="L20" s="61"/>
    </row>
    <row r="21" spans="1:12" ht="94.5">
      <c r="A21" s="16" t="s">
        <v>36</v>
      </c>
      <c r="B21" s="17" t="s">
        <v>138</v>
      </c>
      <c r="C21" s="16" t="s">
        <v>106</v>
      </c>
      <c r="D21" s="16" t="s">
        <v>108</v>
      </c>
      <c r="E21" s="17" t="s">
        <v>274</v>
      </c>
      <c r="F21" s="17" t="s">
        <v>40</v>
      </c>
      <c r="G21" s="34">
        <v>2535.1</v>
      </c>
      <c r="H21" s="34">
        <v>2405.9</v>
      </c>
      <c r="I21" s="34">
        <v>2405.9</v>
      </c>
      <c r="J21" s="61"/>
      <c r="K21" s="61"/>
      <c r="L21" s="61"/>
    </row>
    <row r="22" spans="1:12" ht="47.25">
      <c r="A22" s="16" t="s">
        <v>165</v>
      </c>
      <c r="B22" s="17" t="s">
        <v>138</v>
      </c>
      <c r="C22" s="16" t="s">
        <v>106</v>
      </c>
      <c r="D22" s="16" t="s">
        <v>108</v>
      </c>
      <c r="E22" s="17" t="s">
        <v>274</v>
      </c>
      <c r="F22" s="17" t="s">
        <v>91</v>
      </c>
      <c r="G22" s="34">
        <v>256.10000000000002</v>
      </c>
      <c r="H22" s="34">
        <v>256</v>
      </c>
      <c r="I22" s="34">
        <v>256</v>
      </c>
      <c r="J22" s="62"/>
      <c r="K22" s="62"/>
      <c r="L22" s="62"/>
    </row>
    <row r="23" spans="1:12" ht="31.5">
      <c r="A23" s="16" t="s">
        <v>59</v>
      </c>
      <c r="B23" s="17" t="s">
        <v>138</v>
      </c>
      <c r="C23" s="16" t="s">
        <v>106</v>
      </c>
      <c r="D23" s="16" t="s">
        <v>108</v>
      </c>
      <c r="E23" s="17" t="s">
        <v>275</v>
      </c>
      <c r="F23" s="17"/>
      <c r="G23" s="34">
        <f>SUM(G24)</f>
        <v>1687.3</v>
      </c>
      <c r="H23" s="34">
        <v>1601.3</v>
      </c>
      <c r="I23" s="34">
        <v>1601.3</v>
      </c>
      <c r="J23" s="62"/>
      <c r="K23" s="62"/>
      <c r="L23" s="62"/>
    </row>
    <row r="24" spans="1:12" ht="94.5">
      <c r="A24" s="16" t="s">
        <v>36</v>
      </c>
      <c r="B24" s="17" t="s">
        <v>138</v>
      </c>
      <c r="C24" s="16" t="s">
        <v>106</v>
      </c>
      <c r="D24" s="16" t="s">
        <v>108</v>
      </c>
      <c r="E24" s="17" t="s">
        <v>275</v>
      </c>
      <c r="F24" s="17" t="s">
        <v>40</v>
      </c>
      <c r="G24" s="34">
        <v>1687.3</v>
      </c>
      <c r="H24" s="34">
        <v>1601.3</v>
      </c>
      <c r="I24" s="34">
        <v>1601.3</v>
      </c>
      <c r="J24" s="61"/>
      <c r="K24" s="61"/>
      <c r="L24" s="61"/>
    </row>
    <row r="25" spans="1:12" ht="15.75">
      <c r="A25" s="16" t="s">
        <v>48</v>
      </c>
      <c r="B25" s="17" t="s">
        <v>138</v>
      </c>
      <c r="C25" s="16" t="s">
        <v>106</v>
      </c>
      <c r="D25" s="16" t="s">
        <v>58</v>
      </c>
      <c r="E25" s="17" t="s">
        <v>272</v>
      </c>
      <c r="F25" s="17"/>
      <c r="G25" s="34">
        <f>SUM(G26)</f>
        <v>358</v>
      </c>
      <c r="H25" s="34">
        <v>358</v>
      </c>
      <c r="I25" s="34">
        <v>358</v>
      </c>
      <c r="J25" s="62"/>
      <c r="K25" s="62"/>
      <c r="L25" s="62"/>
    </row>
    <row r="26" spans="1:12" ht="15.75">
      <c r="A26" s="16" t="s">
        <v>47</v>
      </c>
      <c r="B26" s="17" t="s">
        <v>138</v>
      </c>
      <c r="C26" s="16" t="s">
        <v>106</v>
      </c>
      <c r="D26" s="16" t="s">
        <v>58</v>
      </c>
      <c r="E26" s="17" t="s">
        <v>273</v>
      </c>
      <c r="F26" s="17"/>
      <c r="G26" s="34">
        <f>SUM(G32+G27)</f>
        <v>358</v>
      </c>
      <c r="H26" s="34">
        <v>358</v>
      </c>
      <c r="I26" s="34">
        <v>358</v>
      </c>
      <c r="J26" s="61"/>
      <c r="K26" s="61"/>
      <c r="L26" s="61"/>
    </row>
    <row r="27" spans="1:12" ht="31.5">
      <c r="A27" s="16" t="s">
        <v>806</v>
      </c>
      <c r="B27" s="17" t="s">
        <v>138</v>
      </c>
      <c r="C27" s="16" t="s">
        <v>106</v>
      </c>
      <c r="D27" s="16" t="s">
        <v>58</v>
      </c>
      <c r="E27" s="17" t="s">
        <v>276</v>
      </c>
      <c r="F27" s="17"/>
      <c r="G27" s="34">
        <f>SUM(G28+G30)</f>
        <v>208</v>
      </c>
      <c r="H27" s="34">
        <v>208</v>
      </c>
      <c r="I27" s="34">
        <v>208</v>
      </c>
      <c r="J27" s="61"/>
      <c r="K27" s="61"/>
      <c r="L27" s="61"/>
    </row>
    <row r="28" spans="1:12" ht="31.5">
      <c r="A28" s="16" t="s">
        <v>130</v>
      </c>
      <c r="B28" s="17" t="s">
        <v>138</v>
      </c>
      <c r="C28" s="16" t="s">
        <v>106</v>
      </c>
      <c r="D28" s="16" t="s">
        <v>58</v>
      </c>
      <c r="E28" s="17" t="s">
        <v>277</v>
      </c>
      <c r="F28" s="17"/>
      <c r="G28" s="34">
        <f>SUM(G29)</f>
        <v>158</v>
      </c>
      <c r="H28" s="34">
        <v>158</v>
      </c>
      <c r="I28" s="34">
        <v>158</v>
      </c>
      <c r="J28" s="61"/>
      <c r="K28" s="61"/>
      <c r="L28" s="61"/>
    </row>
    <row r="29" spans="1:12" ht="31.5">
      <c r="A29" s="16" t="s">
        <v>37</v>
      </c>
      <c r="B29" s="17" t="s">
        <v>138</v>
      </c>
      <c r="C29" s="16" t="s">
        <v>106</v>
      </c>
      <c r="D29" s="16" t="s">
        <v>58</v>
      </c>
      <c r="E29" s="17" t="s">
        <v>277</v>
      </c>
      <c r="F29" s="17" t="s">
        <v>38</v>
      </c>
      <c r="G29" s="34">
        <v>158</v>
      </c>
      <c r="H29" s="34">
        <v>158</v>
      </c>
      <c r="I29" s="34">
        <v>158</v>
      </c>
      <c r="J29" s="61"/>
      <c r="K29" s="61"/>
      <c r="L29" s="61"/>
    </row>
    <row r="30" spans="1:12" ht="31.5">
      <c r="A30" s="16" t="s">
        <v>51</v>
      </c>
      <c r="B30" s="17" t="s">
        <v>138</v>
      </c>
      <c r="C30" s="16" t="s">
        <v>106</v>
      </c>
      <c r="D30" s="16" t="s">
        <v>58</v>
      </c>
      <c r="E30" s="17" t="s">
        <v>278</v>
      </c>
      <c r="F30" s="17"/>
      <c r="G30" s="34">
        <f>SUM(G31)</f>
        <v>50</v>
      </c>
      <c r="H30" s="34">
        <v>50</v>
      </c>
      <c r="I30" s="34">
        <v>50</v>
      </c>
      <c r="J30" s="61"/>
      <c r="K30" s="61"/>
      <c r="L30" s="61"/>
    </row>
    <row r="31" spans="1:12" ht="47.25">
      <c r="A31" s="16" t="s">
        <v>165</v>
      </c>
      <c r="B31" s="17" t="s">
        <v>138</v>
      </c>
      <c r="C31" s="16" t="s">
        <v>106</v>
      </c>
      <c r="D31" s="16" t="s">
        <v>58</v>
      </c>
      <c r="E31" s="17" t="s">
        <v>278</v>
      </c>
      <c r="F31" s="17" t="s">
        <v>91</v>
      </c>
      <c r="G31" s="34">
        <v>50</v>
      </c>
      <c r="H31" s="34">
        <v>50</v>
      </c>
      <c r="I31" s="34">
        <v>50</v>
      </c>
      <c r="J31" s="62"/>
      <c r="K31" s="62"/>
      <c r="L31" s="62"/>
    </row>
    <row r="32" spans="1:12" ht="63">
      <c r="A32" s="16" t="s">
        <v>73</v>
      </c>
      <c r="B32" s="17" t="s">
        <v>138</v>
      </c>
      <c r="C32" s="16" t="s">
        <v>106</v>
      </c>
      <c r="D32" s="16" t="s">
        <v>58</v>
      </c>
      <c r="E32" s="17" t="s">
        <v>279</v>
      </c>
      <c r="F32" s="17"/>
      <c r="G32" s="34">
        <f>SUM(G33)</f>
        <v>150</v>
      </c>
      <c r="H32" s="34">
        <v>150</v>
      </c>
      <c r="I32" s="34">
        <v>150</v>
      </c>
      <c r="J32" s="61"/>
      <c r="K32" s="61"/>
      <c r="L32" s="61"/>
    </row>
    <row r="33" spans="1:12" ht="47.25">
      <c r="A33" s="16" t="s">
        <v>165</v>
      </c>
      <c r="B33" s="17" t="s">
        <v>138</v>
      </c>
      <c r="C33" s="16" t="s">
        <v>106</v>
      </c>
      <c r="D33" s="16" t="s">
        <v>58</v>
      </c>
      <c r="E33" s="17" t="s">
        <v>279</v>
      </c>
      <c r="F33" s="17" t="s">
        <v>91</v>
      </c>
      <c r="G33" s="34">
        <v>150</v>
      </c>
      <c r="H33" s="34">
        <v>150</v>
      </c>
      <c r="I33" s="34">
        <v>150</v>
      </c>
      <c r="J33" s="62"/>
      <c r="K33" s="62"/>
      <c r="L33" s="62"/>
    </row>
    <row r="34" spans="1:12" ht="31.5">
      <c r="A34" s="79" t="s">
        <v>151</v>
      </c>
      <c r="B34" s="9" t="s">
        <v>139</v>
      </c>
      <c r="C34" s="79"/>
      <c r="D34" s="79"/>
      <c r="E34" s="9"/>
      <c r="F34" s="9"/>
      <c r="G34" s="48">
        <f>SUM(G35+G51+G57+G87+G102+G107)</f>
        <v>243884.5</v>
      </c>
      <c r="H34" s="48">
        <v>162669.6</v>
      </c>
      <c r="I34" s="48">
        <v>164067.1</v>
      </c>
      <c r="J34" s="61"/>
      <c r="K34" s="61"/>
      <c r="L34" s="61"/>
    </row>
    <row r="35" spans="1:12" ht="15.75">
      <c r="A35" s="16" t="s">
        <v>842</v>
      </c>
      <c r="B35" s="17" t="s">
        <v>139</v>
      </c>
      <c r="C35" s="16" t="s">
        <v>106</v>
      </c>
      <c r="D35" s="16"/>
      <c r="E35" s="17"/>
      <c r="F35" s="17"/>
      <c r="G35" s="34">
        <f>SUM(G47+G36)</f>
        <v>23214.100000000002</v>
      </c>
      <c r="H35" s="34">
        <v>21670.5</v>
      </c>
      <c r="I35" s="34">
        <v>21670.5</v>
      </c>
      <c r="J35" s="62"/>
      <c r="K35" s="62"/>
      <c r="L35" s="62"/>
    </row>
    <row r="36" spans="1:12" ht="63">
      <c r="A36" s="16" t="s">
        <v>774</v>
      </c>
      <c r="B36" s="17" t="s">
        <v>139</v>
      </c>
      <c r="C36" s="16" t="s">
        <v>106</v>
      </c>
      <c r="D36" s="16" t="s">
        <v>112</v>
      </c>
      <c r="E36" s="17" t="s">
        <v>280</v>
      </c>
      <c r="F36" s="17"/>
      <c r="G36" s="34">
        <f>SUM(G37+G43)</f>
        <v>22935.9</v>
      </c>
      <c r="H36" s="34">
        <v>21670.5</v>
      </c>
      <c r="I36" s="34">
        <v>21670.5</v>
      </c>
      <c r="J36" s="61"/>
      <c r="K36" s="61"/>
      <c r="L36" s="61"/>
    </row>
    <row r="37" spans="1:12" ht="47.25">
      <c r="A37" s="16" t="s">
        <v>55</v>
      </c>
      <c r="B37" s="17" t="s">
        <v>139</v>
      </c>
      <c r="C37" s="16" t="s">
        <v>106</v>
      </c>
      <c r="D37" s="16" t="s">
        <v>112</v>
      </c>
      <c r="E37" s="17" t="s">
        <v>281</v>
      </c>
      <c r="F37" s="17"/>
      <c r="G37" s="34">
        <f>SUM(G38)</f>
        <v>22635.9</v>
      </c>
      <c r="H37" s="34">
        <v>21370.5</v>
      </c>
      <c r="I37" s="34">
        <v>21370.5</v>
      </c>
      <c r="J37" s="61"/>
      <c r="K37" s="61"/>
      <c r="L37" s="61"/>
    </row>
    <row r="38" spans="1:12" ht="15.75">
      <c r="A38" s="16" t="s">
        <v>47</v>
      </c>
      <c r="B38" s="17" t="s">
        <v>139</v>
      </c>
      <c r="C38" s="16" t="s">
        <v>106</v>
      </c>
      <c r="D38" s="16" t="s">
        <v>112</v>
      </c>
      <c r="E38" s="17" t="s">
        <v>282</v>
      </c>
      <c r="F38" s="17"/>
      <c r="G38" s="34">
        <f>SUM(G39)</f>
        <v>22635.9</v>
      </c>
      <c r="H38" s="34">
        <v>21370.5</v>
      </c>
      <c r="I38" s="34">
        <v>21370.5</v>
      </c>
      <c r="J38" s="61"/>
      <c r="K38" s="61"/>
      <c r="L38" s="61"/>
    </row>
    <row r="39" spans="1:12" ht="31.5">
      <c r="A39" s="16" t="s">
        <v>217</v>
      </c>
      <c r="B39" s="17" t="s">
        <v>139</v>
      </c>
      <c r="C39" s="16" t="s">
        <v>106</v>
      </c>
      <c r="D39" s="16" t="s">
        <v>112</v>
      </c>
      <c r="E39" s="17" t="s">
        <v>283</v>
      </c>
      <c r="F39" s="17"/>
      <c r="G39" s="34">
        <f>SUM(G40:G42)</f>
        <v>22635.9</v>
      </c>
      <c r="H39" s="34">
        <v>21370.5</v>
      </c>
      <c r="I39" s="34">
        <v>21370.5</v>
      </c>
      <c r="J39" s="61"/>
      <c r="K39" s="61"/>
      <c r="L39" s="61"/>
    </row>
    <row r="40" spans="1:12" ht="94.5">
      <c r="A40" s="16" t="s">
        <v>36</v>
      </c>
      <c r="B40" s="17" t="s">
        <v>139</v>
      </c>
      <c r="C40" s="16" t="s">
        <v>106</v>
      </c>
      <c r="D40" s="16" t="s">
        <v>112</v>
      </c>
      <c r="E40" s="17" t="s">
        <v>283</v>
      </c>
      <c r="F40" s="17" t="s">
        <v>40</v>
      </c>
      <c r="G40" s="34">
        <v>20287.400000000001</v>
      </c>
      <c r="H40" s="34">
        <v>19022.5</v>
      </c>
      <c r="I40" s="34">
        <v>19022.5</v>
      </c>
      <c r="J40" s="61"/>
      <c r="K40" s="61"/>
      <c r="L40" s="61"/>
    </row>
    <row r="41" spans="1:12" ht="47.25">
      <c r="A41" s="16" t="s">
        <v>165</v>
      </c>
      <c r="B41" s="17" t="s">
        <v>139</v>
      </c>
      <c r="C41" s="16" t="s">
        <v>106</v>
      </c>
      <c r="D41" s="16" t="s">
        <v>112</v>
      </c>
      <c r="E41" s="17" t="s">
        <v>283</v>
      </c>
      <c r="F41" s="17" t="s">
        <v>91</v>
      </c>
      <c r="G41" s="34">
        <v>2340.1</v>
      </c>
      <c r="H41" s="34">
        <v>2340</v>
      </c>
      <c r="I41" s="34">
        <v>2340</v>
      </c>
      <c r="J41" s="61"/>
      <c r="K41" s="61"/>
      <c r="L41" s="61"/>
    </row>
    <row r="42" spans="1:12" ht="15.75">
      <c r="A42" s="16" t="s">
        <v>160</v>
      </c>
      <c r="B42" s="17" t="s">
        <v>139</v>
      </c>
      <c r="C42" s="16" t="s">
        <v>106</v>
      </c>
      <c r="D42" s="16" t="s">
        <v>112</v>
      </c>
      <c r="E42" s="17" t="s">
        <v>283</v>
      </c>
      <c r="F42" s="17" t="s">
        <v>161</v>
      </c>
      <c r="G42" s="34">
        <v>8.4</v>
      </c>
      <c r="H42" s="34">
        <v>8</v>
      </c>
      <c r="I42" s="34">
        <v>8</v>
      </c>
      <c r="J42" s="61"/>
      <c r="K42" s="61"/>
      <c r="L42" s="61"/>
    </row>
    <row r="43" spans="1:12" ht="78.75">
      <c r="A43" s="16" t="s">
        <v>775</v>
      </c>
      <c r="B43" s="17" t="s">
        <v>139</v>
      </c>
      <c r="C43" s="16" t="s">
        <v>106</v>
      </c>
      <c r="D43" s="16" t="s">
        <v>112</v>
      </c>
      <c r="E43" s="17" t="s">
        <v>284</v>
      </c>
      <c r="F43" s="17"/>
      <c r="G43" s="34">
        <f>SUM(G44)</f>
        <v>300</v>
      </c>
      <c r="H43" s="34">
        <v>300</v>
      </c>
      <c r="I43" s="34">
        <v>300</v>
      </c>
      <c r="J43" s="62"/>
      <c r="K43" s="62"/>
      <c r="L43" s="62"/>
    </row>
    <row r="44" spans="1:12" ht="15.75">
      <c r="A44" s="16" t="s">
        <v>47</v>
      </c>
      <c r="B44" s="17" t="s">
        <v>139</v>
      </c>
      <c r="C44" s="16" t="s">
        <v>106</v>
      </c>
      <c r="D44" s="16" t="s">
        <v>112</v>
      </c>
      <c r="E44" s="17" t="s">
        <v>285</v>
      </c>
      <c r="F44" s="17"/>
      <c r="G44" s="34">
        <f>SUM(G45)</f>
        <v>300</v>
      </c>
      <c r="H44" s="34">
        <v>300</v>
      </c>
      <c r="I44" s="34">
        <v>300</v>
      </c>
      <c r="J44" s="62"/>
      <c r="K44" s="62"/>
      <c r="L44" s="62"/>
    </row>
    <row r="45" spans="1:12" ht="31.5">
      <c r="A45" s="16" t="s">
        <v>217</v>
      </c>
      <c r="B45" s="17" t="s">
        <v>139</v>
      </c>
      <c r="C45" s="16" t="s">
        <v>106</v>
      </c>
      <c r="D45" s="16" t="s">
        <v>112</v>
      </c>
      <c r="E45" s="17" t="s">
        <v>286</v>
      </c>
      <c r="F45" s="17"/>
      <c r="G45" s="34">
        <f>SUM(G46)</f>
        <v>300</v>
      </c>
      <c r="H45" s="34">
        <v>300</v>
      </c>
      <c r="I45" s="34">
        <v>300</v>
      </c>
      <c r="J45" s="62"/>
      <c r="K45" s="62"/>
      <c r="L45" s="62"/>
    </row>
    <row r="46" spans="1:12" ht="47.25">
      <c r="A46" s="16" t="s">
        <v>165</v>
      </c>
      <c r="B46" s="17" t="s">
        <v>139</v>
      </c>
      <c r="C46" s="16" t="s">
        <v>106</v>
      </c>
      <c r="D46" s="16" t="s">
        <v>112</v>
      </c>
      <c r="E46" s="17" t="s">
        <v>286</v>
      </c>
      <c r="F46" s="17" t="s">
        <v>91</v>
      </c>
      <c r="G46" s="34">
        <v>300</v>
      </c>
      <c r="H46" s="34">
        <v>300</v>
      </c>
      <c r="I46" s="34">
        <v>300</v>
      </c>
      <c r="J46" s="61"/>
      <c r="K46" s="61"/>
      <c r="L46" s="61"/>
    </row>
    <row r="47" spans="1:12" ht="15.75">
      <c r="A47" s="16" t="s">
        <v>48</v>
      </c>
      <c r="B47" s="17" t="s">
        <v>139</v>
      </c>
      <c r="C47" s="16" t="s">
        <v>106</v>
      </c>
      <c r="D47" s="16" t="s">
        <v>81</v>
      </c>
      <c r="E47" s="17" t="s">
        <v>272</v>
      </c>
      <c r="F47" s="17"/>
      <c r="G47" s="34">
        <f>SUM(G48)</f>
        <v>278.2</v>
      </c>
      <c r="H47" s="34"/>
      <c r="I47" s="34"/>
      <c r="J47" s="61"/>
      <c r="K47" s="61"/>
      <c r="L47" s="61"/>
    </row>
    <row r="48" spans="1:12" ht="15.75">
      <c r="A48" s="16" t="s">
        <v>47</v>
      </c>
      <c r="B48" s="17" t="s">
        <v>139</v>
      </c>
      <c r="C48" s="16" t="s">
        <v>106</v>
      </c>
      <c r="D48" s="16" t="s">
        <v>81</v>
      </c>
      <c r="E48" s="17" t="s">
        <v>273</v>
      </c>
      <c r="F48" s="17"/>
      <c r="G48" s="34">
        <f>SUM(G49)</f>
        <v>278.2</v>
      </c>
      <c r="H48" s="34"/>
      <c r="I48" s="34"/>
      <c r="J48" s="61"/>
      <c r="K48" s="61"/>
      <c r="L48" s="61"/>
    </row>
    <row r="49" spans="1:12" ht="31.5">
      <c r="A49" s="16" t="s">
        <v>132</v>
      </c>
      <c r="B49" s="17" t="s">
        <v>139</v>
      </c>
      <c r="C49" s="16" t="s">
        <v>106</v>
      </c>
      <c r="D49" s="16" t="s">
        <v>81</v>
      </c>
      <c r="E49" s="17" t="s">
        <v>287</v>
      </c>
      <c r="F49" s="17"/>
      <c r="G49" s="34">
        <f>SUM(G50)</f>
        <v>278.2</v>
      </c>
      <c r="H49" s="34"/>
      <c r="I49" s="34"/>
      <c r="J49" s="62"/>
      <c r="K49" s="62"/>
      <c r="L49" s="62"/>
    </row>
    <row r="50" spans="1:12" ht="15.75">
      <c r="A50" s="16" t="s">
        <v>160</v>
      </c>
      <c r="B50" s="17" t="s">
        <v>139</v>
      </c>
      <c r="C50" s="16" t="s">
        <v>106</v>
      </c>
      <c r="D50" s="16" t="s">
        <v>81</v>
      </c>
      <c r="E50" s="17" t="s">
        <v>287</v>
      </c>
      <c r="F50" s="17" t="s">
        <v>161</v>
      </c>
      <c r="G50" s="34">
        <v>278.2</v>
      </c>
      <c r="H50" s="34"/>
      <c r="I50" s="34"/>
      <c r="J50" s="61"/>
      <c r="K50" s="61"/>
      <c r="L50" s="61"/>
    </row>
    <row r="51" spans="1:12" ht="15.75">
      <c r="A51" s="16" t="s">
        <v>843</v>
      </c>
      <c r="B51" s="17" t="s">
        <v>139</v>
      </c>
      <c r="C51" s="16" t="s">
        <v>107</v>
      </c>
      <c r="D51" s="16"/>
      <c r="E51" s="17"/>
      <c r="F51" s="17"/>
      <c r="G51" s="34">
        <f>SUM(G52)</f>
        <v>3622.7</v>
      </c>
      <c r="H51" s="34">
        <v>3786.5</v>
      </c>
      <c r="I51" s="34">
        <v>3920.4</v>
      </c>
      <c r="J51" s="61"/>
      <c r="K51" s="61"/>
      <c r="L51" s="61"/>
    </row>
    <row r="52" spans="1:12" ht="47.25">
      <c r="A52" s="16" t="s">
        <v>700</v>
      </c>
      <c r="B52" s="17" t="s">
        <v>139</v>
      </c>
      <c r="C52" s="16" t="s">
        <v>107</v>
      </c>
      <c r="D52" s="16" t="s">
        <v>108</v>
      </c>
      <c r="E52" s="17" t="s">
        <v>289</v>
      </c>
      <c r="F52" s="17"/>
      <c r="G52" s="34">
        <f>SUM(G53)</f>
        <v>3622.7</v>
      </c>
      <c r="H52" s="34">
        <v>3786.5</v>
      </c>
      <c r="I52" s="34">
        <v>3920.4</v>
      </c>
      <c r="J52" s="61"/>
      <c r="K52" s="61"/>
      <c r="L52" s="61"/>
    </row>
    <row r="53" spans="1:12" ht="47.25">
      <c r="A53" s="16" t="s">
        <v>701</v>
      </c>
      <c r="B53" s="17" t="s">
        <v>139</v>
      </c>
      <c r="C53" s="16" t="s">
        <v>107</v>
      </c>
      <c r="D53" s="16" t="s">
        <v>108</v>
      </c>
      <c r="E53" s="17" t="s">
        <v>290</v>
      </c>
      <c r="F53" s="17"/>
      <c r="G53" s="34">
        <f>SUM(G54)</f>
        <v>3622.7</v>
      </c>
      <c r="H53" s="34">
        <v>3786.5</v>
      </c>
      <c r="I53" s="34">
        <v>3920.4</v>
      </c>
      <c r="J53" s="61"/>
      <c r="K53" s="61"/>
      <c r="L53" s="61"/>
    </row>
    <row r="54" spans="1:12" ht="141.75">
      <c r="A54" s="78" t="s">
        <v>46</v>
      </c>
      <c r="B54" s="17" t="s">
        <v>139</v>
      </c>
      <c r="C54" s="16" t="s">
        <v>107</v>
      </c>
      <c r="D54" s="16" t="s">
        <v>108</v>
      </c>
      <c r="E54" s="17" t="s">
        <v>291</v>
      </c>
      <c r="F54" s="17"/>
      <c r="G54" s="34">
        <f>SUM(G55)</f>
        <v>3622.7</v>
      </c>
      <c r="H54" s="34">
        <v>3786.5</v>
      </c>
      <c r="I54" s="34">
        <v>3920.4</v>
      </c>
      <c r="J54" s="61"/>
      <c r="K54" s="61"/>
      <c r="L54" s="61"/>
    </row>
    <row r="55" spans="1:12" ht="47.25">
      <c r="A55" s="16" t="s">
        <v>50</v>
      </c>
      <c r="B55" s="17" t="s">
        <v>139</v>
      </c>
      <c r="C55" s="16" t="s">
        <v>107</v>
      </c>
      <c r="D55" s="16" t="s">
        <v>108</v>
      </c>
      <c r="E55" s="17" t="s">
        <v>191</v>
      </c>
      <c r="F55" s="17"/>
      <c r="G55" s="34">
        <f>SUM(G56)</f>
        <v>3622.7</v>
      </c>
      <c r="H55" s="34">
        <v>3786.5</v>
      </c>
      <c r="I55" s="34">
        <v>3920.4</v>
      </c>
      <c r="J55" s="62"/>
      <c r="K55" s="62"/>
      <c r="L55" s="62"/>
    </row>
    <row r="56" spans="1:12" ht="15.75">
      <c r="A56" s="16" t="s">
        <v>90</v>
      </c>
      <c r="B56" s="17" t="s">
        <v>139</v>
      </c>
      <c r="C56" s="16" t="s">
        <v>107</v>
      </c>
      <c r="D56" s="16" t="s">
        <v>108</v>
      </c>
      <c r="E56" s="17" t="s">
        <v>191</v>
      </c>
      <c r="F56" s="17" t="s">
        <v>136</v>
      </c>
      <c r="G56" s="34">
        <v>3622.7</v>
      </c>
      <c r="H56" s="34">
        <v>3786.5</v>
      </c>
      <c r="I56" s="34">
        <v>3920.4</v>
      </c>
      <c r="J56" s="61"/>
      <c r="K56" s="61"/>
      <c r="L56" s="61"/>
    </row>
    <row r="57" spans="1:12" ht="15.75">
      <c r="A57" s="16" t="s">
        <v>844</v>
      </c>
      <c r="B57" s="17" t="s">
        <v>139</v>
      </c>
      <c r="C57" s="16" t="s">
        <v>110</v>
      </c>
      <c r="D57" s="16"/>
      <c r="E57" s="17"/>
      <c r="F57" s="17"/>
      <c r="G57" s="34">
        <f>SUM(G62+G58)</f>
        <v>63423.200000000004</v>
      </c>
      <c r="H57" s="34">
        <v>92309.6</v>
      </c>
      <c r="I57" s="34">
        <v>93573.2</v>
      </c>
      <c r="J57" s="61"/>
      <c r="K57" s="61"/>
      <c r="L57" s="61"/>
    </row>
    <row r="58" spans="1:12" ht="15.75">
      <c r="A58" s="16" t="s">
        <v>48</v>
      </c>
      <c r="B58" s="17" t="s">
        <v>139</v>
      </c>
      <c r="C58" s="16" t="s">
        <v>110</v>
      </c>
      <c r="D58" s="16" t="s">
        <v>106</v>
      </c>
      <c r="E58" s="17" t="s">
        <v>272</v>
      </c>
      <c r="F58" s="17"/>
      <c r="G58" s="34">
        <f>SUM(G59)</f>
        <v>500</v>
      </c>
      <c r="H58" s="34"/>
      <c r="I58" s="34"/>
      <c r="J58" s="61"/>
      <c r="K58" s="61"/>
      <c r="L58" s="61"/>
    </row>
    <row r="59" spans="1:12" ht="15.75">
      <c r="A59" s="16" t="s">
        <v>47</v>
      </c>
      <c r="B59" s="17" t="s">
        <v>139</v>
      </c>
      <c r="C59" s="16" t="s">
        <v>110</v>
      </c>
      <c r="D59" s="16" t="s">
        <v>106</v>
      </c>
      <c r="E59" s="17" t="s">
        <v>273</v>
      </c>
      <c r="F59" s="17"/>
      <c r="G59" s="34">
        <f>SUM(G60)</f>
        <v>500</v>
      </c>
      <c r="H59" s="34"/>
      <c r="I59" s="34"/>
      <c r="J59" s="61"/>
      <c r="K59" s="61"/>
      <c r="L59" s="61"/>
    </row>
    <row r="60" spans="1:12" ht="15.75">
      <c r="A60" s="16" t="s">
        <v>135</v>
      </c>
      <c r="B60" s="17" t="s">
        <v>139</v>
      </c>
      <c r="C60" s="16" t="s">
        <v>110</v>
      </c>
      <c r="D60" s="16" t="s">
        <v>106</v>
      </c>
      <c r="E60" s="17" t="s">
        <v>292</v>
      </c>
      <c r="F60" s="17"/>
      <c r="G60" s="34">
        <f>SUM(G61)</f>
        <v>500</v>
      </c>
      <c r="H60" s="34"/>
      <c r="I60" s="34"/>
      <c r="J60" s="61"/>
      <c r="K60" s="61"/>
      <c r="L60" s="61"/>
    </row>
    <row r="61" spans="1:12" ht="15.75">
      <c r="A61" s="16" t="s">
        <v>160</v>
      </c>
      <c r="B61" s="17" t="s">
        <v>139</v>
      </c>
      <c r="C61" s="16" t="s">
        <v>110</v>
      </c>
      <c r="D61" s="16" t="s">
        <v>106</v>
      </c>
      <c r="E61" s="17" t="s">
        <v>292</v>
      </c>
      <c r="F61" s="17" t="s">
        <v>161</v>
      </c>
      <c r="G61" s="34">
        <v>500</v>
      </c>
      <c r="H61" s="34"/>
      <c r="I61" s="34"/>
      <c r="J61" s="61"/>
      <c r="K61" s="61"/>
      <c r="L61" s="61"/>
    </row>
    <row r="62" spans="1:12" ht="47.25">
      <c r="A62" s="16" t="s">
        <v>704</v>
      </c>
      <c r="B62" s="17" t="s">
        <v>139</v>
      </c>
      <c r="C62" s="16" t="s">
        <v>110</v>
      </c>
      <c r="D62" s="16" t="s">
        <v>75</v>
      </c>
      <c r="E62" s="17" t="s">
        <v>293</v>
      </c>
      <c r="F62" s="17"/>
      <c r="G62" s="34">
        <f>SUM(G63+G67+G71+G75+G81)</f>
        <v>62923.200000000004</v>
      </c>
      <c r="H62" s="34">
        <v>92309.6</v>
      </c>
      <c r="I62" s="34">
        <v>93573.2</v>
      </c>
      <c r="J62" s="62"/>
      <c r="K62" s="62"/>
      <c r="L62" s="62"/>
    </row>
    <row r="63" spans="1:12" ht="63">
      <c r="A63" s="16" t="s">
        <v>94</v>
      </c>
      <c r="B63" s="17" t="s">
        <v>139</v>
      </c>
      <c r="C63" s="16" t="s">
        <v>110</v>
      </c>
      <c r="D63" s="16" t="s">
        <v>75</v>
      </c>
      <c r="E63" s="17" t="s">
        <v>294</v>
      </c>
      <c r="F63" s="17"/>
      <c r="G63" s="34">
        <f>SUM(G64)</f>
        <v>4665.8999999999996</v>
      </c>
      <c r="H63" s="34">
        <v>4832.6000000000004</v>
      </c>
      <c r="I63" s="34">
        <v>4999.2</v>
      </c>
      <c r="J63" s="61"/>
      <c r="K63" s="61"/>
      <c r="L63" s="61"/>
    </row>
    <row r="64" spans="1:12" ht="15.75">
      <c r="A64" s="16" t="s">
        <v>18</v>
      </c>
      <c r="B64" s="17" t="s">
        <v>139</v>
      </c>
      <c r="C64" s="16" t="s">
        <v>110</v>
      </c>
      <c r="D64" s="16" t="s">
        <v>75</v>
      </c>
      <c r="E64" s="17" t="s">
        <v>295</v>
      </c>
      <c r="F64" s="17"/>
      <c r="G64" s="34">
        <f>SUM(G65)</f>
        <v>4665.8999999999996</v>
      </c>
      <c r="H64" s="34">
        <v>4832.6000000000004</v>
      </c>
      <c r="I64" s="34">
        <v>4999.2</v>
      </c>
      <c r="J64" s="61"/>
      <c r="K64" s="61"/>
      <c r="L64" s="61"/>
    </row>
    <row r="65" spans="1:12" ht="47.25">
      <c r="A65" s="16" t="s">
        <v>705</v>
      </c>
      <c r="B65" s="17" t="s">
        <v>139</v>
      </c>
      <c r="C65" s="16" t="s">
        <v>110</v>
      </c>
      <c r="D65" s="16" t="s">
        <v>75</v>
      </c>
      <c r="E65" s="17" t="s">
        <v>296</v>
      </c>
      <c r="F65" s="17"/>
      <c r="G65" s="34">
        <f>SUM(G66)</f>
        <v>4665.8999999999996</v>
      </c>
      <c r="H65" s="34">
        <v>4832.6000000000004</v>
      </c>
      <c r="I65" s="34">
        <v>4999.2</v>
      </c>
      <c r="J65" s="61"/>
      <c r="K65" s="61"/>
      <c r="L65" s="61"/>
    </row>
    <row r="66" spans="1:12" ht="15.75">
      <c r="A66" s="16" t="s">
        <v>90</v>
      </c>
      <c r="B66" s="17" t="s">
        <v>139</v>
      </c>
      <c r="C66" s="16" t="s">
        <v>110</v>
      </c>
      <c r="D66" s="16" t="s">
        <v>75</v>
      </c>
      <c r="E66" s="17" t="s">
        <v>296</v>
      </c>
      <c r="F66" s="17" t="s">
        <v>136</v>
      </c>
      <c r="G66" s="34">
        <v>4665.8999999999996</v>
      </c>
      <c r="H66" s="34">
        <v>4832.6000000000004</v>
      </c>
      <c r="I66" s="34">
        <v>4999.2</v>
      </c>
      <c r="J66" s="61"/>
      <c r="K66" s="61"/>
      <c r="L66" s="61"/>
    </row>
    <row r="67" spans="1:12" ht="47.25">
      <c r="A67" s="16" t="s">
        <v>162</v>
      </c>
      <c r="B67" s="17" t="s">
        <v>139</v>
      </c>
      <c r="C67" s="16" t="s">
        <v>110</v>
      </c>
      <c r="D67" s="16" t="s">
        <v>75</v>
      </c>
      <c r="E67" s="17" t="s">
        <v>297</v>
      </c>
      <c r="F67" s="17"/>
      <c r="G67" s="34">
        <f>SUM(G68)</f>
        <v>1903.7</v>
      </c>
      <c r="H67" s="34">
        <v>1600</v>
      </c>
      <c r="I67" s="34">
        <v>1600</v>
      </c>
      <c r="J67" s="61"/>
      <c r="K67" s="61"/>
      <c r="L67" s="61"/>
    </row>
    <row r="68" spans="1:12" ht="15.75">
      <c r="A68" s="16" t="s">
        <v>18</v>
      </c>
      <c r="B68" s="17" t="s">
        <v>139</v>
      </c>
      <c r="C68" s="16" t="s">
        <v>110</v>
      </c>
      <c r="D68" s="16" t="s">
        <v>75</v>
      </c>
      <c r="E68" s="17" t="s">
        <v>193</v>
      </c>
      <c r="F68" s="17"/>
      <c r="G68" s="34">
        <f>SUM(G69)</f>
        <v>1903.7</v>
      </c>
      <c r="H68" s="34">
        <v>1600</v>
      </c>
      <c r="I68" s="34">
        <v>1600</v>
      </c>
      <c r="J68" s="62"/>
      <c r="K68" s="62"/>
      <c r="L68" s="62"/>
    </row>
    <row r="69" spans="1:12" ht="47.25">
      <c r="A69" s="16" t="s">
        <v>619</v>
      </c>
      <c r="B69" s="17" t="s">
        <v>139</v>
      </c>
      <c r="C69" s="16" t="s">
        <v>110</v>
      </c>
      <c r="D69" s="16" t="s">
        <v>75</v>
      </c>
      <c r="E69" s="17" t="s">
        <v>620</v>
      </c>
      <c r="F69" s="17"/>
      <c r="G69" s="34">
        <f>SUM(G70)</f>
        <v>1903.7</v>
      </c>
      <c r="H69" s="34">
        <v>1600</v>
      </c>
      <c r="I69" s="34">
        <v>1600</v>
      </c>
      <c r="J69" s="61"/>
      <c r="K69" s="61"/>
      <c r="L69" s="61"/>
    </row>
    <row r="70" spans="1:12" ht="15.75">
      <c r="A70" s="16" t="s">
        <v>90</v>
      </c>
      <c r="B70" s="17" t="s">
        <v>139</v>
      </c>
      <c r="C70" s="16" t="s">
        <v>110</v>
      </c>
      <c r="D70" s="16" t="s">
        <v>75</v>
      </c>
      <c r="E70" s="17" t="s">
        <v>620</v>
      </c>
      <c r="F70" s="17" t="s">
        <v>136</v>
      </c>
      <c r="G70" s="34">
        <v>1903.7</v>
      </c>
      <c r="H70" s="34">
        <v>1600</v>
      </c>
      <c r="I70" s="34">
        <v>1600</v>
      </c>
      <c r="J70" s="61"/>
      <c r="K70" s="61"/>
      <c r="L70" s="61"/>
    </row>
    <row r="71" spans="1:12" ht="63">
      <c r="A71" s="16" t="s">
        <v>5</v>
      </c>
      <c r="B71" s="17" t="s">
        <v>139</v>
      </c>
      <c r="C71" s="16" t="s">
        <v>110</v>
      </c>
      <c r="D71" s="16" t="s">
        <v>75</v>
      </c>
      <c r="E71" s="17" t="s">
        <v>298</v>
      </c>
      <c r="F71" s="17"/>
      <c r="G71" s="34">
        <f>SUM(G72)</f>
        <v>15737.6</v>
      </c>
      <c r="H71" s="34">
        <v>16280.3</v>
      </c>
      <c r="I71" s="34">
        <v>16823</v>
      </c>
      <c r="J71" s="61"/>
      <c r="K71" s="61"/>
      <c r="L71" s="61"/>
    </row>
    <row r="72" spans="1:12" ht="15.75">
      <c r="A72" s="16" t="s">
        <v>18</v>
      </c>
      <c r="B72" s="17" t="s">
        <v>139</v>
      </c>
      <c r="C72" s="16" t="s">
        <v>110</v>
      </c>
      <c r="D72" s="16" t="s">
        <v>75</v>
      </c>
      <c r="E72" s="17" t="s">
        <v>194</v>
      </c>
      <c r="F72" s="17"/>
      <c r="G72" s="34">
        <f>SUM(G73)</f>
        <v>15737.6</v>
      </c>
      <c r="H72" s="34">
        <v>16280.3</v>
      </c>
      <c r="I72" s="34">
        <v>16823</v>
      </c>
      <c r="J72" s="61"/>
      <c r="K72" s="61"/>
      <c r="L72" s="61"/>
    </row>
    <row r="73" spans="1:12" ht="47.25">
      <c r="A73" s="16" t="s">
        <v>706</v>
      </c>
      <c r="B73" s="17" t="s">
        <v>139</v>
      </c>
      <c r="C73" s="16" t="s">
        <v>110</v>
      </c>
      <c r="D73" s="16" t="s">
        <v>75</v>
      </c>
      <c r="E73" s="17" t="s">
        <v>195</v>
      </c>
      <c r="F73" s="17"/>
      <c r="G73" s="34">
        <f>SUM(G74)</f>
        <v>15737.6</v>
      </c>
      <c r="H73" s="34">
        <v>16280.3</v>
      </c>
      <c r="I73" s="34">
        <v>16823</v>
      </c>
      <c r="J73" s="61"/>
      <c r="K73" s="61"/>
      <c r="L73" s="61"/>
    </row>
    <row r="74" spans="1:12" ht="15.75">
      <c r="A74" s="16" t="s">
        <v>90</v>
      </c>
      <c r="B74" s="17" t="s">
        <v>139</v>
      </c>
      <c r="C74" s="16" t="s">
        <v>110</v>
      </c>
      <c r="D74" s="16" t="s">
        <v>75</v>
      </c>
      <c r="E74" s="17" t="s">
        <v>195</v>
      </c>
      <c r="F74" s="17" t="s">
        <v>136</v>
      </c>
      <c r="G74" s="34">
        <v>15737.6</v>
      </c>
      <c r="H74" s="34">
        <v>16280.3</v>
      </c>
      <c r="I74" s="34">
        <v>16823</v>
      </c>
      <c r="J74" s="62"/>
      <c r="K74" s="62"/>
      <c r="L74" s="62"/>
    </row>
    <row r="75" spans="1:12" ht="63">
      <c r="A75" s="16" t="s">
        <v>707</v>
      </c>
      <c r="B75" s="17" t="s">
        <v>139</v>
      </c>
      <c r="C75" s="16" t="s">
        <v>110</v>
      </c>
      <c r="D75" s="16" t="s">
        <v>75</v>
      </c>
      <c r="E75" s="17" t="s">
        <v>299</v>
      </c>
      <c r="F75" s="17"/>
      <c r="G75" s="34">
        <f>SUM(G76)</f>
        <v>5638.2</v>
      </c>
      <c r="H75" s="34">
        <v>2000</v>
      </c>
      <c r="I75" s="34">
        <v>2000</v>
      </c>
      <c r="J75" s="61"/>
      <c r="K75" s="61"/>
      <c r="L75" s="61"/>
    </row>
    <row r="76" spans="1:12" ht="15.75">
      <c r="A76" s="16" t="s">
        <v>18</v>
      </c>
      <c r="B76" s="17" t="s">
        <v>139</v>
      </c>
      <c r="C76" s="16" t="s">
        <v>110</v>
      </c>
      <c r="D76" s="16" t="s">
        <v>75</v>
      </c>
      <c r="E76" s="17" t="s">
        <v>196</v>
      </c>
      <c r="F76" s="17"/>
      <c r="G76" s="34">
        <f>SUM(G79+G77)</f>
        <v>5638.2</v>
      </c>
      <c r="H76" s="34">
        <v>2000</v>
      </c>
      <c r="I76" s="34">
        <v>2000</v>
      </c>
      <c r="J76" s="61"/>
      <c r="K76" s="61"/>
      <c r="L76" s="61"/>
    </row>
    <row r="77" spans="1:12" ht="63">
      <c r="A77" s="16" t="s">
        <v>708</v>
      </c>
      <c r="B77" s="17" t="s">
        <v>139</v>
      </c>
      <c r="C77" s="16" t="s">
        <v>110</v>
      </c>
      <c r="D77" s="16" t="s">
        <v>75</v>
      </c>
      <c r="E77" s="17" t="s">
        <v>197</v>
      </c>
      <c r="F77" s="17"/>
      <c r="G77" s="34">
        <f>SUM(G78)</f>
        <v>3550.7</v>
      </c>
      <c r="H77" s="34">
        <v>2000</v>
      </c>
      <c r="I77" s="34">
        <v>2000</v>
      </c>
      <c r="J77" s="61"/>
      <c r="K77" s="61"/>
      <c r="L77" s="61"/>
    </row>
    <row r="78" spans="1:12" ht="15.75">
      <c r="A78" s="16" t="s">
        <v>90</v>
      </c>
      <c r="B78" s="17" t="s">
        <v>139</v>
      </c>
      <c r="C78" s="16" t="s">
        <v>110</v>
      </c>
      <c r="D78" s="16" t="s">
        <v>75</v>
      </c>
      <c r="E78" s="17" t="s">
        <v>197</v>
      </c>
      <c r="F78" s="17" t="s">
        <v>136</v>
      </c>
      <c r="G78" s="34">
        <v>3550.7</v>
      </c>
      <c r="H78" s="34">
        <v>2000</v>
      </c>
      <c r="I78" s="34">
        <v>2000</v>
      </c>
      <c r="J78" s="62"/>
      <c r="K78" s="62"/>
      <c r="L78" s="62"/>
    </row>
    <row r="79" spans="1:12" ht="47.25">
      <c r="A79" s="16" t="s">
        <v>95</v>
      </c>
      <c r="B79" s="17" t="s">
        <v>139</v>
      </c>
      <c r="C79" s="16" t="s">
        <v>110</v>
      </c>
      <c r="D79" s="16" t="s">
        <v>75</v>
      </c>
      <c r="E79" s="17" t="s">
        <v>885</v>
      </c>
      <c r="F79" s="17"/>
      <c r="G79" s="34">
        <f>SUM(G80)</f>
        <v>2087.5</v>
      </c>
      <c r="H79" s="34"/>
      <c r="I79" s="34"/>
      <c r="J79" s="61"/>
      <c r="K79" s="61"/>
      <c r="L79" s="61"/>
    </row>
    <row r="80" spans="1:12" ht="15.75">
      <c r="A80" s="16" t="s">
        <v>90</v>
      </c>
      <c r="B80" s="17" t="s">
        <v>139</v>
      </c>
      <c r="C80" s="16" t="s">
        <v>110</v>
      </c>
      <c r="D80" s="16" t="s">
        <v>75</v>
      </c>
      <c r="E80" s="17" t="s">
        <v>885</v>
      </c>
      <c r="F80" s="17" t="s">
        <v>136</v>
      </c>
      <c r="G80" s="34">
        <v>2087.5</v>
      </c>
      <c r="H80" s="34"/>
      <c r="I80" s="34"/>
      <c r="J80" s="61"/>
      <c r="K80" s="61"/>
      <c r="L80" s="61"/>
    </row>
    <row r="81" spans="1:12" ht="63">
      <c r="A81" s="16" t="s">
        <v>21</v>
      </c>
      <c r="B81" s="17" t="s">
        <v>139</v>
      </c>
      <c r="C81" s="16" t="s">
        <v>110</v>
      </c>
      <c r="D81" s="16" t="s">
        <v>75</v>
      </c>
      <c r="E81" s="17" t="s">
        <v>300</v>
      </c>
      <c r="F81" s="17"/>
      <c r="G81" s="34">
        <f>SUM(G82)</f>
        <v>34977.800000000003</v>
      </c>
      <c r="H81" s="34">
        <v>67596.7</v>
      </c>
      <c r="I81" s="34">
        <v>68151</v>
      </c>
      <c r="J81" s="61"/>
      <c r="K81" s="61"/>
      <c r="L81" s="61"/>
    </row>
    <row r="82" spans="1:12" ht="15.75">
      <c r="A82" s="16" t="s">
        <v>18</v>
      </c>
      <c r="B82" s="17" t="s">
        <v>139</v>
      </c>
      <c r="C82" s="16" t="s">
        <v>110</v>
      </c>
      <c r="D82" s="16" t="s">
        <v>75</v>
      </c>
      <c r="E82" s="17" t="s">
        <v>198</v>
      </c>
      <c r="F82" s="17"/>
      <c r="G82" s="34">
        <f>SUM(G85+G83)</f>
        <v>34977.800000000003</v>
      </c>
      <c r="H82" s="34">
        <v>67596.7</v>
      </c>
      <c r="I82" s="34">
        <v>68151</v>
      </c>
      <c r="J82" s="62"/>
      <c r="K82" s="62"/>
      <c r="L82" s="62"/>
    </row>
    <row r="83" spans="1:12" ht="63">
      <c r="A83" s="16" t="s">
        <v>61</v>
      </c>
      <c r="B83" s="17" t="s">
        <v>139</v>
      </c>
      <c r="C83" s="16" t="s">
        <v>110</v>
      </c>
      <c r="D83" s="16" t="s">
        <v>75</v>
      </c>
      <c r="E83" s="17" t="s">
        <v>199</v>
      </c>
      <c r="F83" s="17"/>
      <c r="G83" s="34">
        <f>SUM(G84)</f>
        <v>19409.3</v>
      </c>
      <c r="H83" s="34">
        <v>18561.2</v>
      </c>
      <c r="I83" s="34">
        <v>19168.599999999999</v>
      </c>
      <c r="J83" s="61"/>
      <c r="K83" s="61"/>
      <c r="L83" s="61"/>
    </row>
    <row r="84" spans="1:12" ht="15.75">
      <c r="A84" s="16" t="s">
        <v>90</v>
      </c>
      <c r="B84" s="17" t="s">
        <v>139</v>
      </c>
      <c r="C84" s="16" t="s">
        <v>110</v>
      </c>
      <c r="D84" s="16" t="s">
        <v>75</v>
      </c>
      <c r="E84" s="17" t="s">
        <v>199</v>
      </c>
      <c r="F84" s="17" t="s">
        <v>136</v>
      </c>
      <c r="G84" s="34">
        <v>19409.3</v>
      </c>
      <c r="H84" s="34">
        <v>18561.2</v>
      </c>
      <c r="I84" s="34">
        <v>19168.599999999999</v>
      </c>
      <c r="J84" s="61"/>
      <c r="K84" s="61"/>
      <c r="L84" s="61"/>
    </row>
    <row r="85" spans="1:12" ht="47.25">
      <c r="A85" s="16" t="s">
        <v>95</v>
      </c>
      <c r="B85" s="17" t="s">
        <v>139</v>
      </c>
      <c r="C85" s="16" t="s">
        <v>110</v>
      </c>
      <c r="D85" s="16" t="s">
        <v>75</v>
      </c>
      <c r="E85" s="17" t="s">
        <v>622</v>
      </c>
      <c r="F85" s="17"/>
      <c r="G85" s="34">
        <f>SUM(G86)</f>
        <v>15568.5</v>
      </c>
      <c r="H85" s="34">
        <v>49035.5</v>
      </c>
      <c r="I85" s="34">
        <v>48982.400000000001</v>
      </c>
      <c r="J85" s="61"/>
      <c r="K85" s="61"/>
      <c r="L85" s="61"/>
    </row>
    <row r="86" spans="1:12" ht="15.75">
      <c r="A86" s="16" t="s">
        <v>90</v>
      </c>
      <c r="B86" s="17" t="s">
        <v>139</v>
      </c>
      <c r="C86" s="16" t="s">
        <v>110</v>
      </c>
      <c r="D86" s="16" t="s">
        <v>75</v>
      </c>
      <c r="E86" s="17" t="s">
        <v>622</v>
      </c>
      <c r="F86" s="17" t="s">
        <v>136</v>
      </c>
      <c r="G86" s="34">
        <v>15568.5</v>
      </c>
      <c r="H86" s="34">
        <v>49035.5</v>
      </c>
      <c r="I86" s="34">
        <v>48982.400000000001</v>
      </c>
      <c r="J86" s="62"/>
      <c r="K86" s="62"/>
      <c r="L86" s="62"/>
    </row>
    <row r="87" spans="1:12" ht="31.5">
      <c r="A87" s="16" t="s">
        <v>845</v>
      </c>
      <c r="B87" s="17" t="s">
        <v>139</v>
      </c>
      <c r="C87" s="16" t="s">
        <v>111</v>
      </c>
      <c r="D87" s="16"/>
      <c r="E87" s="17"/>
      <c r="F87" s="17"/>
      <c r="G87" s="34">
        <f>SUM(G88+G92+G96)</f>
        <v>3500</v>
      </c>
      <c r="H87" s="34">
        <v>3500</v>
      </c>
      <c r="I87" s="34">
        <v>3500</v>
      </c>
      <c r="J87" s="61"/>
      <c r="K87" s="61"/>
      <c r="L87" s="61"/>
    </row>
    <row r="88" spans="1:12" ht="15.75">
      <c r="A88" s="16" t="s">
        <v>48</v>
      </c>
      <c r="B88" s="17" t="s">
        <v>139</v>
      </c>
      <c r="C88" s="16" t="s">
        <v>111</v>
      </c>
      <c r="D88" s="16" t="s">
        <v>106</v>
      </c>
      <c r="E88" s="17" t="s">
        <v>272</v>
      </c>
      <c r="F88" s="17"/>
      <c r="G88" s="34">
        <f>SUM(G89)</f>
        <v>300</v>
      </c>
      <c r="H88" s="34">
        <v>300</v>
      </c>
      <c r="I88" s="34">
        <v>300</v>
      </c>
      <c r="J88" s="61"/>
      <c r="K88" s="61"/>
      <c r="L88" s="61"/>
    </row>
    <row r="89" spans="1:12" ht="15.75">
      <c r="A89" s="16" t="s">
        <v>18</v>
      </c>
      <c r="B89" s="17" t="s">
        <v>139</v>
      </c>
      <c r="C89" s="16" t="s">
        <v>111</v>
      </c>
      <c r="D89" s="16" t="s">
        <v>106</v>
      </c>
      <c r="E89" s="17" t="s">
        <v>302</v>
      </c>
      <c r="F89" s="17"/>
      <c r="G89" s="34">
        <f>SUM(G90)</f>
        <v>300</v>
      </c>
      <c r="H89" s="34">
        <v>300</v>
      </c>
      <c r="I89" s="34">
        <v>300</v>
      </c>
      <c r="J89" s="61"/>
      <c r="K89" s="61"/>
      <c r="L89" s="61"/>
    </row>
    <row r="90" spans="1:12" ht="157.5">
      <c r="A90" s="78" t="s">
        <v>248</v>
      </c>
      <c r="B90" s="17" t="s">
        <v>139</v>
      </c>
      <c r="C90" s="16" t="s">
        <v>111</v>
      </c>
      <c r="D90" s="16" t="s">
        <v>106</v>
      </c>
      <c r="E90" s="17" t="s">
        <v>303</v>
      </c>
      <c r="F90" s="17"/>
      <c r="G90" s="34">
        <f>SUM(G91)</f>
        <v>300</v>
      </c>
      <c r="H90" s="34">
        <v>300</v>
      </c>
      <c r="I90" s="34">
        <v>300</v>
      </c>
      <c r="J90" s="62"/>
      <c r="K90" s="62"/>
      <c r="L90" s="62"/>
    </row>
    <row r="91" spans="1:12" ht="15.75">
      <c r="A91" s="16" t="s">
        <v>90</v>
      </c>
      <c r="B91" s="17" t="s">
        <v>139</v>
      </c>
      <c r="C91" s="16" t="s">
        <v>111</v>
      </c>
      <c r="D91" s="16" t="s">
        <v>106</v>
      </c>
      <c r="E91" s="17" t="s">
        <v>303</v>
      </c>
      <c r="F91" s="17" t="s">
        <v>136</v>
      </c>
      <c r="G91" s="34">
        <v>300</v>
      </c>
      <c r="H91" s="34">
        <v>300</v>
      </c>
      <c r="I91" s="34">
        <v>300</v>
      </c>
      <c r="J91" s="61"/>
      <c r="K91" s="61"/>
      <c r="L91" s="61"/>
    </row>
    <row r="92" spans="1:12" ht="15.75">
      <c r="A92" s="16" t="s">
        <v>48</v>
      </c>
      <c r="B92" s="17" t="s">
        <v>139</v>
      </c>
      <c r="C92" s="16" t="s">
        <v>111</v>
      </c>
      <c r="D92" s="16" t="s">
        <v>107</v>
      </c>
      <c r="E92" s="17" t="s">
        <v>272</v>
      </c>
      <c r="F92" s="17"/>
      <c r="G92" s="34">
        <f>SUM(G93)</f>
        <v>1000</v>
      </c>
      <c r="H92" s="34">
        <v>1000</v>
      </c>
      <c r="I92" s="34">
        <v>1000</v>
      </c>
      <c r="J92" s="62"/>
      <c r="K92" s="62"/>
      <c r="L92" s="62"/>
    </row>
    <row r="93" spans="1:12" ht="15.75">
      <c r="A93" s="16" t="s">
        <v>18</v>
      </c>
      <c r="B93" s="17" t="s">
        <v>139</v>
      </c>
      <c r="C93" s="16" t="s">
        <v>111</v>
      </c>
      <c r="D93" s="16" t="s">
        <v>107</v>
      </c>
      <c r="E93" s="17" t="s">
        <v>302</v>
      </c>
      <c r="F93" s="17"/>
      <c r="G93" s="34">
        <f>SUM(G94)</f>
        <v>1000</v>
      </c>
      <c r="H93" s="34">
        <v>1000</v>
      </c>
      <c r="I93" s="34">
        <v>1000</v>
      </c>
      <c r="J93" s="61"/>
      <c r="K93" s="61"/>
      <c r="L93" s="61"/>
    </row>
    <row r="94" spans="1:12" ht="94.5">
      <c r="A94" s="16" t="s">
        <v>249</v>
      </c>
      <c r="B94" s="17" t="s">
        <v>139</v>
      </c>
      <c r="C94" s="16" t="s">
        <v>111</v>
      </c>
      <c r="D94" s="16" t="s">
        <v>107</v>
      </c>
      <c r="E94" s="17" t="s">
        <v>304</v>
      </c>
      <c r="F94" s="17"/>
      <c r="G94" s="34">
        <f>SUM(G95)</f>
        <v>1000</v>
      </c>
      <c r="H94" s="34">
        <v>1000</v>
      </c>
      <c r="I94" s="34">
        <v>1000</v>
      </c>
      <c r="J94" s="61"/>
      <c r="K94" s="61"/>
      <c r="L94" s="61"/>
    </row>
    <row r="95" spans="1:12" ht="15.75">
      <c r="A95" s="16" t="s">
        <v>90</v>
      </c>
      <c r="B95" s="17" t="s">
        <v>139</v>
      </c>
      <c r="C95" s="16" t="s">
        <v>111</v>
      </c>
      <c r="D95" s="16" t="s">
        <v>107</v>
      </c>
      <c r="E95" s="17" t="s">
        <v>304</v>
      </c>
      <c r="F95" s="17" t="s">
        <v>136</v>
      </c>
      <c r="G95" s="34">
        <v>1000</v>
      </c>
      <c r="H95" s="34">
        <v>1000</v>
      </c>
      <c r="I95" s="34">
        <v>1000</v>
      </c>
      <c r="J95" s="61"/>
      <c r="K95" s="61"/>
      <c r="L95" s="61"/>
    </row>
    <row r="96" spans="1:12" ht="15.75">
      <c r="A96" s="16" t="s">
        <v>48</v>
      </c>
      <c r="B96" s="17" t="s">
        <v>139</v>
      </c>
      <c r="C96" s="16" t="s">
        <v>111</v>
      </c>
      <c r="D96" s="16" t="s">
        <v>108</v>
      </c>
      <c r="E96" s="17" t="s">
        <v>272</v>
      </c>
      <c r="F96" s="17"/>
      <c r="G96" s="34">
        <f>SUM(G97)</f>
        <v>2200</v>
      </c>
      <c r="H96" s="34">
        <v>2200</v>
      </c>
      <c r="I96" s="34">
        <v>2200</v>
      </c>
      <c r="J96" s="61"/>
      <c r="K96" s="61"/>
      <c r="L96" s="61"/>
    </row>
    <row r="97" spans="1:12" ht="15.75">
      <c r="A97" s="16" t="s">
        <v>18</v>
      </c>
      <c r="B97" s="17" t="s">
        <v>139</v>
      </c>
      <c r="C97" s="16" t="s">
        <v>111</v>
      </c>
      <c r="D97" s="16" t="s">
        <v>108</v>
      </c>
      <c r="E97" s="17" t="s">
        <v>302</v>
      </c>
      <c r="F97" s="17"/>
      <c r="G97" s="34">
        <f>SUM(G100+G98)</f>
        <v>2200</v>
      </c>
      <c r="H97" s="34">
        <v>2200</v>
      </c>
      <c r="I97" s="34">
        <v>2200</v>
      </c>
      <c r="J97" s="61"/>
      <c r="K97" s="61"/>
      <c r="L97" s="61"/>
    </row>
    <row r="98" spans="1:12" ht="47.25">
      <c r="A98" s="16" t="s">
        <v>250</v>
      </c>
      <c r="B98" s="17" t="s">
        <v>139</v>
      </c>
      <c r="C98" s="16" t="s">
        <v>111</v>
      </c>
      <c r="D98" s="16" t="s">
        <v>108</v>
      </c>
      <c r="E98" s="17" t="s">
        <v>305</v>
      </c>
      <c r="F98" s="17"/>
      <c r="G98" s="34">
        <f>SUM(G99)</f>
        <v>1500</v>
      </c>
      <c r="H98" s="34">
        <v>1500</v>
      </c>
      <c r="I98" s="34">
        <v>1500</v>
      </c>
      <c r="J98" s="62"/>
      <c r="K98" s="62"/>
      <c r="L98" s="62"/>
    </row>
    <row r="99" spans="1:12" ht="15.75">
      <c r="A99" s="16" t="s">
        <v>90</v>
      </c>
      <c r="B99" s="17" t="s">
        <v>139</v>
      </c>
      <c r="C99" s="16" t="s">
        <v>111</v>
      </c>
      <c r="D99" s="16" t="s">
        <v>108</v>
      </c>
      <c r="E99" s="17" t="s">
        <v>305</v>
      </c>
      <c r="F99" s="17" t="s">
        <v>136</v>
      </c>
      <c r="G99" s="34">
        <v>1500</v>
      </c>
      <c r="H99" s="34">
        <v>1500</v>
      </c>
      <c r="I99" s="34">
        <v>1500</v>
      </c>
      <c r="J99" s="61"/>
      <c r="K99" s="61"/>
      <c r="L99" s="61"/>
    </row>
    <row r="100" spans="1:12" ht="31.5">
      <c r="A100" s="16" t="s">
        <v>22</v>
      </c>
      <c r="B100" s="17" t="s">
        <v>139</v>
      </c>
      <c r="C100" s="16" t="s">
        <v>111</v>
      </c>
      <c r="D100" s="16" t="s">
        <v>108</v>
      </c>
      <c r="E100" s="17" t="s">
        <v>306</v>
      </c>
      <c r="F100" s="17"/>
      <c r="G100" s="34">
        <f>SUM(G101)</f>
        <v>700</v>
      </c>
      <c r="H100" s="34">
        <v>700</v>
      </c>
      <c r="I100" s="34">
        <v>700</v>
      </c>
      <c r="J100" s="61"/>
      <c r="K100" s="61"/>
      <c r="L100" s="61"/>
    </row>
    <row r="101" spans="1:12" ht="15.75">
      <c r="A101" s="16" t="s">
        <v>90</v>
      </c>
      <c r="B101" s="17" t="s">
        <v>139</v>
      </c>
      <c r="C101" s="16" t="s">
        <v>111</v>
      </c>
      <c r="D101" s="16" t="s">
        <v>108</v>
      </c>
      <c r="E101" s="17" t="s">
        <v>306</v>
      </c>
      <c r="F101" s="17" t="s">
        <v>136</v>
      </c>
      <c r="G101" s="34">
        <v>700</v>
      </c>
      <c r="H101" s="34">
        <v>700</v>
      </c>
      <c r="I101" s="34">
        <v>700</v>
      </c>
      <c r="J101" s="61"/>
      <c r="K101" s="61"/>
      <c r="L101" s="61"/>
    </row>
    <row r="102" spans="1:12" ht="15.75">
      <c r="A102" s="16" t="s">
        <v>846</v>
      </c>
      <c r="B102" s="17" t="s">
        <v>139</v>
      </c>
      <c r="C102" s="16" t="s">
        <v>76</v>
      </c>
      <c r="D102" s="16"/>
      <c r="E102" s="17"/>
      <c r="F102" s="17"/>
      <c r="G102" s="34">
        <f>SUM(G103)</f>
        <v>24111.200000000001</v>
      </c>
      <c r="H102" s="34">
        <v>16569.8</v>
      </c>
      <c r="I102" s="34">
        <v>16569.8</v>
      </c>
      <c r="J102" s="61"/>
      <c r="K102" s="61"/>
      <c r="L102" s="61"/>
    </row>
    <row r="103" spans="1:12" ht="15.75">
      <c r="A103" s="16" t="s">
        <v>48</v>
      </c>
      <c r="B103" s="17" t="s">
        <v>139</v>
      </c>
      <c r="C103" s="16" t="s">
        <v>76</v>
      </c>
      <c r="D103" s="16" t="s">
        <v>108</v>
      </c>
      <c r="E103" s="17" t="s">
        <v>272</v>
      </c>
      <c r="F103" s="17"/>
      <c r="G103" s="34">
        <f>SUM(G104)</f>
        <v>24111.200000000001</v>
      </c>
      <c r="H103" s="34">
        <v>16569.8</v>
      </c>
      <c r="I103" s="34">
        <v>16569.8</v>
      </c>
      <c r="J103" s="62"/>
      <c r="K103" s="62"/>
      <c r="L103" s="62"/>
    </row>
    <row r="104" spans="1:12" ht="31.5">
      <c r="A104" s="16" t="s">
        <v>69</v>
      </c>
      <c r="B104" s="17" t="s">
        <v>139</v>
      </c>
      <c r="C104" s="16" t="s">
        <v>76</v>
      </c>
      <c r="D104" s="16" t="s">
        <v>108</v>
      </c>
      <c r="E104" s="17" t="s">
        <v>307</v>
      </c>
      <c r="F104" s="17"/>
      <c r="G104" s="34">
        <f>SUM(G105)</f>
        <v>24111.200000000001</v>
      </c>
      <c r="H104" s="34">
        <v>16569.8</v>
      </c>
      <c r="I104" s="34">
        <v>16569.8</v>
      </c>
      <c r="J104" s="61"/>
      <c r="K104" s="61"/>
      <c r="L104" s="61"/>
    </row>
    <row r="105" spans="1:12" ht="47.25">
      <c r="A105" s="16" t="s">
        <v>808</v>
      </c>
      <c r="B105" s="17" t="s">
        <v>139</v>
      </c>
      <c r="C105" s="16" t="s">
        <v>76</v>
      </c>
      <c r="D105" s="16" t="s">
        <v>108</v>
      </c>
      <c r="E105" s="17" t="s">
        <v>308</v>
      </c>
      <c r="F105" s="17"/>
      <c r="G105" s="34">
        <f>SUM(G106)</f>
        <v>24111.200000000001</v>
      </c>
      <c r="H105" s="34">
        <v>16569.8</v>
      </c>
      <c r="I105" s="34">
        <v>16569.8</v>
      </c>
      <c r="J105" s="61"/>
      <c r="K105" s="61"/>
      <c r="L105" s="61"/>
    </row>
    <row r="106" spans="1:12" ht="94.5">
      <c r="A106" s="16" t="s">
        <v>36</v>
      </c>
      <c r="B106" s="17" t="s">
        <v>139</v>
      </c>
      <c r="C106" s="16" t="s">
        <v>76</v>
      </c>
      <c r="D106" s="16" t="s">
        <v>108</v>
      </c>
      <c r="E106" s="17" t="s">
        <v>308</v>
      </c>
      <c r="F106" s="17" t="s">
        <v>40</v>
      </c>
      <c r="G106" s="34">
        <v>24111.200000000001</v>
      </c>
      <c r="H106" s="34">
        <v>16569.8</v>
      </c>
      <c r="I106" s="34">
        <v>16569.8</v>
      </c>
      <c r="J106" s="61"/>
      <c r="K106" s="61"/>
      <c r="L106" s="61"/>
    </row>
    <row r="107" spans="1:12" ht="63">
      <c r="A107" s="16" t="s">
        <v>847</v>
      </c>
      <c r="B107" s="17" t="s">
        <v>139</v>
      </c>
      <c r="C107" s="16" t="s">
        <v>33</v>
      </c>
      <c r="D107" s="16"/>
      <c r="E107" s="17"/>
      <c r="F107" s="17"/>
      <c r="G107" s="34">
        <f>SUM(G108+G113+G118)</f>
        <v>126013.3</v>
      </c>
      <c r="H107" s="34">
        <v>24833.200000000001</v>
      </c>
      <c r="I107" s="34">
        <v>24833.200000000001</v>
      </c>
      <c r="J107" s="61"/>
      <c r="K107" s="61"/>
      <c r="L107" s="61"/>
    </row>
    <row r="108" spans="1:12" ht="63">
      <c r="A108" s="16" t="s">
        <v>774</v>
      </c>
      <c r="B108" s="17" t="s">
        <v>139</v>
      </c>
      <c r="C108" s="16" t="s">
        <v>33</v>
      </c>
      <c r="D108" s="16" t="s">
        <v>106</v>
      </c>
      <c r="E108" s="17" t="s">
        <v>280</v>
      </c>
      <c r="F108" s="17"/>
      <c r="G108" s="34">
        <f>SUM(G109)</f>
        <v>31041.5</v>
      </c>
      <c r="H108" s="34">
        <v>24833.200000000001</v>
      </c>
      <c r="I108" s="34">
        <v>24833.200000000001</v>
      </c>
      <c r="J108" s="62"/>
      <c r="K108" s="62"/>
      <c r="L108" s="62"/>
    </row>
    <row r="109" spans="1:12" ht="31.5">
      <c r="A109" s="16" t="s">
        <v>27</v>
      </c>
      <c r="B109" s="17" t="s">
        <v>139</v>
      </c>
      <c r="C109" s="16" t="s">
        <v>33</v>
      </c>
      <c r="D109" s="16" t="s">
        <v>106</v>
      </c>
      <c r="E109" s="17" t="s">
        <v>309</v>
      </c>
      <c r="F109" s="17"/>
      <c r="G109" s="34">
        <f>SUM(G110)</f>
        <v>31041.5</v>
      </c>
      <c r="H109" s="34">
        <v>24833.200000000001</v>
      </c>
      <c r="I109" s="34">
        <v>24833.200000000001</v>
      </c>
      <c r="J109" s="61"/>
      <c r="K109" s="61"/>
      <c r="L109" s="61"/>
    </row>
    <row r="110" spans="1:12" ht="15.75">
      <c r="A110" s="16" t="s">
        <v>128</v>
      </c>
      <c r="B110" s="17" t="s">
        <v>139</v>
      </c>
      <c r="C110" s="16" t="s">
        <v>33</v>
      </c>
      <c r="D110" s="16" t="s">
        <v>106</v>
      </c>
      <c r="E110" s="17" t="s">
        <v>310</v>
      </c>
      <c r="F110" s="17"/>
      <c r="G110" s="34">
        <f>SUM(G111)</f>
        <v>31041.5</v>
      </c>
      <c r="H110" s="34">
        <v>24833.200000000001</v>
      </c>
      <c r="I110" s="34">
        <v>24833.200000000001</v>
      </c>
      <c r="J110" s="62"/>
      <c r="K110" s="62"/>
      <c r="L110" s="62"/>
    </row>
    <row r="111" spans="1:12" ht="94.5">
      <c r="A111" s="16" t="s">
        <v>776</v>
      </c>
      <c r="B111" s="17" t="s">
        <v>139</v>
      </c>
      <c r="C111" s="16" t="s">
        <v>33</v>
      </c>
      <c r="D111" s="16" t="s">
        <v>106</v>
      </c>
      <c r="E111" s="17" t="s">
        <v>487</v>
      </c>
      <c r="F111" s="17"/>
      <c r="G111" s="34">
        <f>SUM(G112)</f>
        <v>31041.5</v>
      </c>
      <c r="H111" s="34">
        <v>24833.200000000001</v>
      </c>
      <c r="I111" s="34">
        <v>24833.200000000001</v>
      </c>
      <c r="J111" s="61"/>
      <c r="K111" s="61"/>
      <c r="L111" s="61"/>
    </row>
    <row r="112" spans="1:12" ht="15.75">
      <c r="A112" s="16" t="s">
        <v>90</v>
      </c>
      <c r="B112" s="17" t="s">
        <v>139</v>
      </c>
      <c r="C112" s="16" t="s">
        <v>33</v>
      </c>
      <c r="D112" s="16" t="s">
        <v>106</v>
      </c>
      <c r="E112" s="17" t="s">
        <v>487</v>
      </c>
      <c r="F112" s="17" t="s">
        <v>136</v>
      </c>
      <c r="G112" s="34">
        <v>31041.5</v>
      </c>
      <c r="H112" s="34">
        <v>24833.200000000001</v>
      </c>
      <c r="I112" s="34">
        <v>24833.200000000001</v>
      </c>
      <c r="J112" s="61"/>
      <c r="K112" s="61"/>
      <c r="L112" s="61"/>
    </row>
    <row r="113" spans="1:12" ht="63">
      <c r="A113" s="16" t="s">
        <v>774</v>
      </c>
      <c r="B113" s="17" t="s">
        <v>139</v>
      </c>
      <c r="C113" s="16" t="s">
        <v>33</v>
      </c>
      <c r="D113" s="16" t="s">
        <v>108</v>
      </c>
      <c r="E113" s="17" t="s">
        <v>280</v>
      </c>
      <c r="F113" s="17"/>
      <c r="G113" s="34">
        <f>SUM(G114)</f>
        <v>93550</v>
      </c>
      <c r="H113" s="34"/>
      <c r="I113" s="34"/>
      <c r="J113" s="61"/>
      <c r="K113" s="61"/>
      <c r="L113" s="61"/>
    </row>
    <row r="114" spans="1:12" ht="31.5">
      <c r="A114" s="16" t="s">
        <v>27</v>
      </c>
      <c r="B114" s="17" t="s">
        <v>139</v>
      </c>
      <c r="C114" s="16" t="s">
        <v>33</v>
      </c>
      <c r="D114" s="16" t="s">
        <v>108</v>
      </c>
      <c r="E114" s="17" t="s">
        <v>309</v>
      </c>
      <c r="F114" s="17"/>
      <c r="G114" s="34">
        <f>SUM(G115)</f>
        <v>93550</v>
      </c>
      <c r="H114" s="34"/>
      <c r="I114" s="34"/>
      <c r="J114" s="61"/>
      <c r="K114" s="61"/>
      <c r="L114" s="61"/>
    </row>
    <row r="115" spans="1:12" ht="94.5">
      <c r="A115" s="16" t="s">
        <v>192</v>
      </c>
      <c r="B115" s="17" t="s">
        <v>139</v>
      </c>
      <c r="C115" s="16" t="s">
        <v>33</v>
      </c>
      <c r="D115" s="16" t="s">
        <v>108</v>
      </c>
      <c r="E115" s="17" t="s">
        <v>311</v>
      </c>
      <c r="F115" s="17"/>
      <c r="G115" s="34">
        <f>SUM(G116)</f>
        <v>93550</v>
      </c>
      <c r="H115" s="34"/>
      <c r="I115" s="34"/>
      <c r="J115" s="61"/>
      <c r="K115" s="61"/>
      <c r="L115" s="61"/>
    </row>
    <row r="116" spans="1:12" ht="126">
      <c r="A116" s="16" t="s">
        <v>168</v>
      </c>
      <c r="B116" s="17" t="s">
        <v>139</v>
      </c>
      <c r="C116" s="16" t="s">
        <v>33</v>
      </c>
      <c r="D116" s="16" t="s">
        <v>108</v>
      </c>
      <c r="E116" s="17" t="s">
        <v>312</v>
      </c>
      <c r="F116" s="17"/>
      <c r="G116" s="34">
        <f>SUM(G117)</f>
        <v>93550</v>
      </c>
      <c r="H116" s="34"/>
      <c r="I116" s="34"/>
      <c r="J116" s="62"/>
      <c r="K116" s="62"/>
      <c r="L116" s="62"/>
    </row>
    <row r="117" spans="1:12" ht="15.75">
      <c r="A117" s="16" t="s">
        <v>90</v>
      </c>
      <c r="B117" s="17" t="s">
        <v>139</v>
      </c>
      <c r="C117" s="16" t="s">
        <v>33</v>
      </c>
      <c r="D117" s="16" t="s">
        <v>108</v>
      </c>
      <c r="E117" s="17" t="s">
        <v>312</v>
      </c>
      <c r="F117" s="17" t="s">
        <v>136</v>
      </c>
      <c r="G117" s="34">
        <v>93550</v>
      </c>
      <c r="H117" s="34"/>
      <c r="I117" s="34"/>
      <c r="J117" s="61"/>
      <c r="K117" s="61"/>
      <c r="L117" s="61"/>
    </row>
    <row r="118" spans="1:12" ht="15.75">
      <c r="A118" s="16" t="s">
        <v>48</v>
      </c>
      <c r="B118" s="17" t="s">
        <v>139</v>
      </c>
      <c r="C118" s="16" t="s">
        <v>33</v>
      </c>
      <c r="D118" s="16" t="s">
        <v>108</v>
      </c>
      <c r="E118" s="17" t="s">
        <v>272</v>
      </c>
      <c r="F118" s="17"/>
      <c r="G118" s="34">
        <f>SUM(G119)</f>
        <v>1421.8</v>
      </c>
      <c r="H118" s="34"/>
      <c r="I118" s="34"/>
      <c r="J118" s="61"/>
      <c r="K118" s="61"/>
      <c r="L118" s="61"/>
    </row>
    <row r="119" spans="1:12" ht="15.75">
      <c r="A119" s="16" t="s">
        <v>18</v>
      </c>
      <c r="B119" s="17" t="s">
        <v>139</v>
      </c>
      <c r="C119" s="16" t="s">
        <v>33</v>
      </c>
      <c r="D119" s="16" t="s">
        <v>108</v>
      </c>
      <c r="E119" s="17" t="s">
        <v>302</v>
      </c>
      <c r="F119" s="17"/>
      <c r="G119" s="34">
        <f>SUM(G120)</f>
        <v>1421.8</v>
      </c>
      <c r="H119" s="34"/>
      <c r="I119" s="34"/>
      <c r="J119" s="61"/>
      <c r="K119" s="61"/>
      <c r="L119" s="61"/>
    </row>
    <row r="120" spans="1:12" ht="31.5">
      <c r="A120" s="16" t="s">
        <v>132</v>
      </c>
      <c r="B120" s="17" t="s">
        <v>139</v>
      </c>
      <c r="C120" s="16" t="s">
        <v>33</v>
      </c>
      <c r="D120" s="16" t="s">
        <v>108</v>
      </c>
      <c r="E120" s="17" t="s">
        <v>658</v>
      </c>
      <c r="F120" s="17"/>
      <c r="G120" s="34">
        <f>SUM(G121)</f>
        <v>1421.8</v>
      </c>
      <c r="H120" s="34"/>
      <c r="I120" s="34"/>
      <c r="J120" s="61"/>
      <c r="K120" s="61"/>
      <c r="L120" s="61"/>
    </row>
    <row r="121" spans="1:12" ht="15.75">
      <c r="A121" s="16" t="s">
        <v>90</v>
      </c>
      <c r="B121" s="17" t="s">
        <v>139</v>
      </c>
      <c r="C121" s="16" t="s">
        <v>33</v>
      </c>
      <c r="D121" s="16" t="s">
        <v>108</v>
      </c>
      <c r="E121" s="17" t="s">
        <v>658</v>
      </c>
      <c r="F121" s="17" t="s">
        <v>136</v>
      </c>
      <c r="G121" s="34">
        <v>1421.8</v>
      </c>
      <c r="H121" s="34"/>
      <c r="I121" s="34"/>
      <c r="J121" s="61"/>
      <c r="K121" s="61"/>
      <c r="L121" s="61"/>
    </row>
    <row r="122" spans="1:12" ht="31.5">
      <c r="A122" s="79" t="s">
        <v>848</v>
      </c>
      <c r="B122" s="9" t="s">
        <v>158</v>
      </c>
      <c r="C122" s="79"/>
      <c r="D122" s="79"/>
      <c r="E122" s="9"/>
      <c r="F122" s="9"/>
      <c r="G122" s="48">
        <f>SUM(G123+G131)</f>
        <v>3562.7999999999997</v>
      </c>
      <c r="H122" s="48">
        <v>3467.3</v>
      </c>
      <c r="I122" s="48">
        <v>3467.3</v>
      </c>
      <c r="J122" s="61"/>
      <c r="K122" s="61"/>
      <c r="L122" s="61"/>
    </row>
    <row r="123" spans="1:12" ht="15.75">
      <c r="A123" s="16" t="s">
        <v>842</v>
      </c>
      <c r="B123" s="17" t="s">
        <v>158</v>
      </c>
      <c r="C123" s="16" t="s">
        <v>106</v>
      </c>
      <c r="D123" s="16"/>
      <c r="E123" s="17"/>
      <c r="F123" s="17"/>
      <c r="G123" s="34">
        <f>SUM(G124)</f>
        <v>3556.7999999999997</v>
      </c>
      <c r="H123" s="34">
        <v>3467.3</v>
      </c>
      <c r="I123" s="34">
        <v>3467.3</v>
      </c>
      <c r="J123" s="62"/>
      <c r="K123" s="62"/>
      <c r="L123" s="62"/>
    </row>
    <row r="124" spans="1:12" ht="15.75">
      <c r="A124" s="16" t="s">
        <v>48</v>
      </c>
      <c r="B124" s="17" t="s">
        <v>158</v>
      </c>
      <c r="C124" s="16" t="s">
        <v>106</v>
      </c>
      <c r="D124" s="16" t="s">
        <v>112</v>
      </c>
      <c r="E124" s="17" t="s">
        <v>272</v>
      </c>
      <c r="F124" s="17"/>
      <c r="G124" s="34">
        <f>SUM(G125)</f>
        <v>3556.7999999999997</v>
      </c>
      <c r="H124" s="34">
        <v>3467.3</v>
      </c>
      <c r="I124" s="34">
        <v>3467.3</v>
      </c>
      <c r="J124" s="61"/>
      <c r="K124" s="61"/>
      <c r="L124" s="61"/>
    </row>
    <row r="125" spans="1:12" ht="15.75">
      <c r="A125" s="16" t="s">
        <v>47</v>
      </c>
      <c r="B125" s="17" t="s">
        <v>158</v>
      </c>
      <c r="C125" s="16" t="s">
        <v>106</v>
      </c>
      <c r="D125" s="16" t="s">
        <v>112</v>
      </c>
      <c r="E125" s="17" t="s">
        <v>273</v>
      </c>
      <c r="F125" s="17"/>
      <c r="G125" s="34">
        <f>SUM(G129+G126)</f>
        <v>3556.7999999999997</v>
      </c>
      <c r="H125" s="34">
        <v>3467.3</v>
      </c>
      <c r="I125" s="34">
        <v>3467.3</v>
      </c>
      <c r="J125" s="61"/>
      <c r="K125" s="61"/>
      <c r="L125" s="61"/>
    </row>
    <row r="126" spans="1:12" ht="47.25">
      <c r="A126" s="16" t="s">
        <v>62</v>
      </c>
      <c r="B126" s="17" t="s">
        <v>158</v>
      </c>
      <c r="C126" s="16" t="s">
        <v>106</v>
      </c>
      <c r="D126" s="16" t="s">
        <v>112</v>
      </c>
      <c r="E126" s="17" t="s">
        <v>313</v>
      </c>
      <c r="F126" s="17"/>
      <c r="G126" s="34">
        <f>SUM(G127:G128)</f>
        <v>2265.6999999999998</v>
      </c>
      <c r="H126" s="34">
        <v>2409.8000000000002</v>
      </c>
      <c r="I126" s="34">
        <v>2409.8000000000002</v>
      </c>
      <c r="J126" s="61"/>
      <c r="K126" s="61"/>
      <c r="L126" s="61"/>
    </row>
    <row r="127" spans="1:12" ht="94.5">
      <c r="A127" s="16" t="s">
        <v>36</v>
      </c>
      <c r="B127" s="17" t="s">
        <v>158</v>
      </c>
      <c r="C127" s="16" t="s">
        <v>106</v>
      </c>
      <c r="D127" s="16" t="s">
        <v>112</v>
      </c>
      <c r="E127" s="17" t="s">
        <v>313</v>
      </c>
      <c r="F127" s="17" t="s">
        <v>40</v>
      </c>
      <c r="G127" s="34">
        <v>2132</v>
      </c>
      <c r="H127" s="34">
        <v>2276.8000000000002</v>
      </c>
      <c r="I127" s="34">
        <v>2276.8000000000002</v>
      </c>
      <c r="J127" s="61"/>
      <c r="K127" s="61"/>
      <c r="L127" s="61"/>
    </row>
    <row r="128" spans="1:12" ht="47.25">
      <c r="A128" s="16" t="s">
        <v>165</v>
      </c>
      <c r="B128" s="17" t="s">
        <v>158</v>
      </c>
      <c r="C128" s="16" t="s">
        <v>106</v>
      </c>
      <c r="D128" s="16" t="s">
        <v>112</v>
      </c>
      <c r="E128" s="17" t="s">
        <v>313</v>
      </c>
      <c r="F128" s="17" t="s">
        <v>91</v>
      </c>
      <c r="G128" s="34">
        <v>133.69999999999999</v>
      </c>
      <c r="H128" s="34">
        <v>133</v>
      </c>
      <c r="I128" s="34">
        <v>133</v>
      </c>
      <c r="J128" s="61"/>
      <c r="K128" s="61"/>
      <c r="L128" s="61"/>
    </row>
    <row r="129" spans="1:12" ht="47.25">
      <c r="A129" s="16" t="s">
        <v>30</v>
      </c>
      <c r="B129" s="17" t="s">
        <v>158</v>
      </c>
      <c r="C129" s="16" t="s">
        <v>106</v>
      </c>
      <c r="D129" s="16" t="s">
        <v>112</v>
      </c>
      <c r="E129" s="17" t="s">
        <v>314</v>
      </c>
      <c r="F129" s="17"/>
      <c r="G129" s="34">
        <f>SUM(G130)</f>
        <v>1291.0999999999999</v>
      </c>
      <c r="H129" s="34">
        <v>1057.5</v>
      </c>
      <c r="I129" s="34">
        <v>1057.5</v>
      </c>
      <c r="J129" s="62"/>
      <c r="K129" s="62"/>
      <c r="L129" s="62"/>
    </row>
    <row r="130" spans="1:12" ht="94.5">
      <c r="A130" s="16" t="s">
        <v>36</v>
      </c>
      <c r="B130" s="17" t="s">
        <v>158</v>
      </c>
      <c r="C130" s="16" t="s">
        <v>106</v>
      </c>
      <c r="D130" s="16" t="s">
        <v>112</v>
      </c>
      <c r="E130" s="17" t="s">
        <v>314</v>
      </c>
      <c r="F130" s="17" t="s">
        <v>40</v>
      </c>
      <c r="G130" s="34">
        <v>1291.0999999999999</v>
      </c>
      <c r="H130" s="34">
        <v>1057.5</v>
      </c>
      <c r="I130" s="34">
        <v>1057.5</v>
      </c>
      <c r="J130" s="61"/>
      <c r="K130" s="61"/>
      <c r="L130" s="61"/>
    </row>
    <row r="131" spans="1:12" ht="15.75">
      <c r="A131" s="16" t="s">
        <v>850</v>
      </c>
      <c r="B131" s="17" t="s">
        <v>158</v>
      </c>
      <c r="C131" s="16" t="s">
        <v>113</v>
      </c>
      <c r="D131" s="16"/>
      <c r="E131" s="17"/>
      <c r="F131" s="17"/>
      <c r="G131" s="34">
        <f t="shared" ref="G131" si="0">SUM(G132)</f>
        <v>6</v>
      </c>
      <c r="H131" s="34"/>
      <c r="I131" s="34"/>
      <c r="J131" s="61"/>
      <c r="K131" s="61"/>
      <c r="L131" s="61"/>
    </row>
    <row r="132" spans="1:12" ht="47.25">
      <c r="A132" s="16" t="s">
        <v>771</v>
      </c>
      <c r="B132" s="17" t="s">
        <v>158</v>
      </c>
      <c r="C132" s="16" t="s">
        <v>113</v>
      </c>
      <c r="D132" s="16" t="s">
        <v>111</v>
      </c>
      <c r="E132" s="17" t="s">
        <v>395</v>
      </c>
      <c r="F132" s="17"/>
      <c r="G132" s="34">
        <f t="shared" ref="G132" si="1">SUM(G133)</f>
        <v>6</v>
      </c>
      <c r="H132" s="34"/>
      <c r="I132" s="34"/>
      <c r="J132" s="61"/>
      <c r="K132" s="61"/>
      <c r="L132" s="61"/>
    </row>
    <row r="133" spans="1:12" ht="47.25">
      <c r="A133" s="16" t="s">
        <v>772</v>
      </c>
      <c r="B133" s="17" t="s">
        <v>158</v>
      </c>
      <c r="C133" s="16" t="s">
        <v>113</v>
      </c>
      <c r="D133" s="16" t="s">
        <v>111</v>
      </c>
      <c r="E133" s="17" t="s">
        <v>456</v>
      </c>
      <c r="F133" s="17"/>
      <c r="G133" s="34">
        <f t="shared" ref="G133" si="2">SUM(G134)</f>
        <v>6</v>
      </c>
      <c r="H133" s="34"/>
      <c r="I133" s="34"/>
      <c r="J133" s="61"/>
      <c r="K133" s="61"/>
      <c r="L133" s="61"/>
    </row>
    <row r="134" spans="1:12" ht="15.75">
      <c r="A134" s="16" t="s">
        <v>47</v>
      </c>
      <c r="B134" s="17" t="s">
        <v>158</v>
      </c>
      <c r="C134" s="16" t="s">
        <v>113</v>
      </c>
      <c r="D134" s="16" t="s">
        <v>111</v>
      </c>
      <c r="E134" s="17" t="s">
        <v>457</v>
      </c>
      <c r="F134" s="17"/>
      <c r="G134" s="34">
        <f t="shared" ref="G134" si="3">SUM(G135)</f>
        <v>6</v>
      </c>
      <c r="H134" s="34"/>
      <c r="I134" s="34"/>
      <c r="J134" s="61"/>
      <c r="K134" s="61"/>
      <c r="L134" s="61"/>
    </row>
    <row r="135" spans="1:12" ht="31.5">
      <c r="A135" s="16" t="s">
        <v>862</v>
      </c>
      <c r="B135" s="17" t="s">
        <v>158</v>
      </c>
      <c r="C135" s="16" t="s">
        <v>113</v>
      </c>
      <c r="D135" s="16" t="s">
        <v>111</v>
      </c>
      <c r="E135" s="17" t="s">
        <v>458</v>
      </c>
      <c r="F135" s="17"/>
      <c r="G135" s="34">
        <f t="shared" ref="G135" si="4">SUM(G136)</f>
        <v>6</v>
      </c>
      <c r="H135" s="34"/>
      <c r="I135" s="34"/>
      <c r="J135" s="61"/>
      <c r="K135" s="61"/>
      <c r="L135" s="61"/>
    </row>
    <row r="136" spans="1:12" ht="47.25">
      <c r="A136" s="16" t="s">
        <v>165</v>
      </c>
      <c r="B136" s="17" t="s">
        <v>158</v>
      </c>
      <c r="C136" s="16" t="s">
        <v>113</v>
      </c>
      <c r="D136" s="16" t="s">
        <v>111</v>
      </c>
      <c r="E136" s="17" t="s">
        <v>458</v>
      </c>
      <c r="F136" s="17" t="s">
        <v>91</v>
      </c>
      <c r="G136" s="34">
        <v>6</v>
      </c>
      <c r="H136" s="34"/>
      <c r="I136" s="34"/>
      <c r="J136" s="61"/>
      <c r="K136" s="61"/>
      <c r="L136" s="61"/>
    </row>
    <row r="137" spans="1:12" ht="31.5">
      <c r="A137" s="79" t="s">
        <v>849</v>
      </c>
      <c r="B137" s="9" t="s">
        <v>123</v>
      </c>
      <c r="C137" s="79"/>
      <c r="D137" s="79"/>
      <c r="E137" s="9"/>
      <c r="F137" s="9"/>
      <c r="G137" s="48">
        <f>SUM(G138+G302)</f>
        <v>1118210.5</v>
      </c>
      <c r="H137" s="48">
        <f t="shared" ref="H137:I137" si="5">SUM(H138+H302)</f>
        <v>980795.10000000021</v>
      </c>
      <c r="I137" s="48">
        <f t="shared" si="5"/>
        <v>1005254.9000000003</v>
      </c>
      <c r="J137" s="61"/>
      <c r="K137" s="61"/>
      <c r="L137" s="61"/>
    </row>
    <row r="138" spans="1:12" ht="15.75">
      <c r="A138" s="16" t="s">
        <v>850</v>
      </c>
      <c r="B138" s="17" t="s">
        <v>123</v>
      </c>
      <c r="C138" s="16" t="s">
        <v>113</v>
      </c>
      <c r="D138" s="16"/>
      <c r="E138" s="17"/>
      <c r="F138" s="17"/>
      <c r="G138" s="59">
        <f>SUM(G143+G176+G246+G266+G270+G139+G163+G172+G241+G168)</f>
        <v>1069252.3</v>
      </c>
      <c r="H138" s="59">
        <f t="shared" ref="H138:I138" si="6">SUM(H143+H176+H246+H266+H270+H139+H163+H172+H241+H168)</f>
        <v>959421.80000000016</v>
      </c>
      <c r="I138" s="59">
        <f t="shared" si="6"/>
        <v>983881.60000000021</v>
      </c>
      <c r="J138" s="61"/>
      <c r="K138" s="61"/>
      <c r="L138" s="61"/>
    </row>
    <row r="139" spans="1:12" ht="63">
      <c r="A139" s="16" t="s">
        <v>702</v>
      </c>
      <c r="B139" s="17" t="s">
        <v>123</v>
      </c>
      <c r="C139" s="16" t="s">
        <v>113</v>
      </c>
      <c r="D139" s="16" t="s">
        <v>106</v>
      </c>
      <c r="E139" s="17" t="s">
        <v>315</v>
      </c>
      <c r="F139" s="17"/>
      <c r="G139" s="34">
        <f>SUM(G140)</f>
        <v>1093.9000000000001</v>
      </c>
      <c r="H139" s="34"/>
      <c r="I139" s="34"/>
      <c r="J139" s="62"/>
      <c r="K139" s="62"/>
      <c r="L139" s="62"/>
    </row>
    <row r="140" spans="1:12" ht="31.5">
      <c r="A140" s="16" t="s">
        <v>14</v>
      </c>
      <c r="B140" s="17" t="s">
        <v>123</v>
      </c>
      <c r="C140" s="16" t="s">
        <v>113</v>
      </c>
      <c r="D140" s="16" t="s">
        <v>106</v>
      </c>
      <c r="E140" s="17" t="s">
        <v>883</v>
      </c>
      <c r="F140" s="17"/>
      <c r="G140" s="34">
        <f>SUM(G141)</f>
        <v>1093.9000000000001</v>
      </c>
      <c r="H140" s="34"/>
      <c r="I140" s="34"/>
      <c r="J140" s="61"/>
      <c r="K140" s="61"/>
      <c r="L140" s="61"/>
    </row>
    <row r="141" spans="1:12" ht="47.25">
      <c r="A141" s="16" t="s">
        <v>703</v>
      </c>
      <c r="B141" s="17" t="s">
        <v>123</v>
      </c>
      <c r="C141" s="16" t="s">
        <v>113</v>
      </c>
      <c r="D141" s="16" t="s">
        <v>106</v>
      </c>
      <c r="E141" s="17" t="s">
        <v>884</v>
      </c>
      <c r="F141" s="17"/>
      <c r="G141" s="34">
        <f>SUM(G142)</f>
        <v>1093.9000000000001</v>
      </c>
      <c r="H141" s="34"/>
      <c r="I141" s="34"/>
      <c r="J141" s="61"/>
      <c r="K141" s="61"/>
      <c r="L141" s="61"/>
    </row>
    <row r="142" spans="1:12" ht="47.25">
      <c r="A142" s="16" t="s">
        <v>156</v>
      </c>
      <c r="B142" s="17" t="s">
        <v>123</v>
      </c>
      <c r="C142" s="16" t="s">
        <v>113</v>
      </c>
      <c r="D142" s="16" t="s">
        <v>106</v>
      </c>
      <c r="E142" s="17" t="s">
        <v>884</v>
      </c>
      <c r="F142" s="17" t="s">
        <v>4</v>
      </c>
      <c r="G142" s="34">
        <v>1093.9000000000001</v>
      </c>
      <c r="H142" s="34"/>
      <c r="I142" s="34"/>
      <c r="J142" s="61"/>
      <c r="K142" s="61"/>
      <c r="L142" s="61"/>
    </row>
    <row r="143" spans="1:12" ht="47.25">
      <c r="A143" s="16" t="s">
        <v>709</v>
      </c>
      <c r="B143" s="17" t="s">
        <v>123</v>
      </c>
      <c r="C143" s="16" t="s">
        <v>113</v>
      </c>
      <c r="D143" s="16" t="s">
        <v>106</v>
      </c>
      <c r="E143" s="17" t="s">
        <v>316</v>
      </c>
      <c r="F143" s="17"/>
      <c r="G143" s="34">
        <f>SUM(G144+G157)</f>
        <v>231688.19999999998</v>
      </c>
      <c r="H143" s="34">
        <f t="shared" ref="H143:I143" si="7">SUM(H144+H157)</f>
        <v>211397.80000000002</v>
      </c>
      <c r="I143" s="34">
        <f t="shared" si="7"/>
        <v>212630.30000000002</v>
      </c>
      <c r="J143" s="61"/>
      <c r="K143" s="61"/>
      <c r="L143" s="61"/>
    </row>
    <row r="144" spans="1:12" ht="47.25">
      <c r="A144" s="16" t="s">
        <v>710</v>
      </c>
      <c r="B144" s="17" t="s">
        <v>123</v>
      </c>
      <c r="C144" s="16" t="s">
        <v>113</v>
      </c>
      <c r="D144" s="16" t="s">
        <v>106</v>
      </c>
      <c r="E144" s="17" t="s">
        <v>317</v>
      </c>
      <c r="F144" s="17"/>
      <c r="G144" s="34">
        <f>SUM(G145+G150)</f>
        <v>223137.9</v>
      </c>
      <c r="H144" s="34">
        <f t="shared" ref="H144:I144" si="8">SUM(H145+H150)</f>
        <v>211397.80000000002</v>
      </c>
      <c r="I144" s="34">
        <f t="shared" si="8"/>
        <v>212630.30000000002</v>
      </c>
      <c r="J144" s="61"/>
      <c r="K144" s="61"/>
      <c r="L144" s="61"/>
    </row>
    <row r="145" spans="1:12" ht="47.25">
      <c r="A145" s="16" t="s">
        <v>150</v>
      </c>
      <c r="B145" s="17" t="s">
        <v>123</v>
      </c>
      <c r="C145" s="16" t="s">
        <v>113</v>
      </c>
      <c r="D145" s="16" t="s">
        <v>106</v>
      </c>
      <c r="E145" s="17" t="s">
        <v>318</v>
      </c>
      <c r="F145" s="17"/>
      <c r="G145" s="34">
        <f>SUM(G146+G148)</f>
        <v>221759</v>
      </c>
      <c r="H145" s="34">
        <f t="shared" ref="H145:I145" si="9">SUM(H146+H148)</f>
        <v>210660.1</v>
      </c>
      <c r="I145" s="34">
        <f t="shared" si="9"/>
        <v>211892.6</v>
      </c>
      <c r="J145" s="61"/>
      <c r="K145" s="61"/>
      <c r="L145" s="61"/>
    </row>
    <row r="146" spans="1:12" ht="94.5">
      <c r="A146" s="16" t="s">
        <v>201</v>
      </c>
      <c r="B146" s="17" t="s">
        <v>123</v>
      </c>
      <c r="C146" s="16" t="s">
        <v>113</v>
      </c>
      <c r="D146" s="16" t="s">
        <v>106</v>
      </c>
      <c r="E146" s="17" t="s">
        <v>319</v>
      </c>
      <c r="F146" s="17"/>
      <c r="G146" s="34">
        <f>SUM(G147)</f>
        <v>122581.5</v>
      </c>
      <c r="H146" s="34">
        <f t="shared" ref="H146:I146" si="10">SUM(H147)</f>
        <v>113779.5</v>
      </c>
      <c r="I146" s="34">
        <f t="shared" si="10"/>
        <v>113932.6</v>
      </c>
      <c r="J146" s="62"/>
      <c r="K146" s="62"/>
      <c r="L146" s="62"/>
    </row>
    <row r="147" spans="1:12" ht="47.25">
      <c r="A147" s="16" t="s">
        <v>156</v>
      </c>
      <c r="B147" s="17" t="s">
        <v>123</v>
      </c>
      <c r="C147" s="16" t="s">
        <v>113</v>
      </c>
      <c r="D147" s="16" t="s">
        <v>106</v>
      </c>
      <c r="E147" s="17" t="s">
        <v>319</v>
      </c>
      <c r="F147" s="17" t="s">
        <v>4</v>
      </c>
      <c r="G147" s="34">
        <v>122581.5</v>
      </c>
      <c r="H147" s="34">
        <v>113779.5</v>
      </c>
      <c r="I147" s="34">
        <v>113932.6</v>
      </c>
      <c r="J147" s="62"/>
      <c r="K147" s="62"/>
      <c r="L147" s="62"/>
    </row>
    <row r="148" spans="1:12" ht="15.75">
      <c r="A148" s="16" t="s">
        <v>149</v>
      </c>
      <c r="B148" s="17" t="s">
        <v>123</v>
      </c>
      <c r="C148" s="16" t="s">
        <v>113</v>
      </c>
      <c r="D148" s="16" t="s">
        <v>106</v>
      </c>
      <c r="E148" s="17" t="s">
        <v>320</v>
      </c>
      <c r="F148" s="17"/>
      <c r="G148" s="34">
        <f>SUM(G149)</f>
        <v>99177.5</v>
      </c>
      <c r="H148" s="34">
        <f t="shared" ref="H148:I148" si="11">SUM(H149)</f>
        <v>96880.6</v>
      </c>
      <c r="I148" s="34">
        <f t="shared" si="11"/>
        <v>97960</v>
      </c>
      <c r="J148" s="61"/>
      <c r="K148" s="61"/>
      <c r="L148" s="61"/>
    </row>
    <row r="149" spans="1:12" ht="47.25">
      <c r="A149" s="16" t="s">
        <v>156</v>
      </c>
      <c r="B149" s="17" t="s">
        <v>123</v>
      </c>
      <c r="C149" s="16" t="s">
        <v>113</v>
      </c>
      <c r="D149" s="16" t="s">
        <v>106</v>
      </c>
      <c r="E149" s="17" t="s">
        <v>320</v>
      </c>
      <c r="F149" s="17" t="s">
        <v>4</v>
      </c>
      <c r="G149" s="34">
        <v>99177.5</v>
      </c>
      <c r="H149" s="34">
        <v>96880.6</v>
      </c>
      <c r="I149" s="34">
        <v>97960</v>
      </c>
      <c r="J149" s="62"/>
      <c r="K149" s="62"/>
      <c r="L149" s="62"/>
    </row>
    <row r="150" spans="1:12" ht="31.5">
      <c r="A150" s="16" t="s">
        <v>14</v>
      </c>
      <c r="B150" s="17" t="s">
        <v>123</v>
      </c>
      <c r="C150" s="16" t="s">
        <v>113</v>
      </c>
      <c r="D150" s="16" t="s">
        <v>106</v>
      </c>
      <c r="E150" s="17" t="s">
        <v>618</v>
      </c>
      <c r="F150" s="17"/>
      <c r="G150" s="34">
        <f>SUM(G153+G155+G151)</f>
        <v>1378.9</v>
      </c>
      <c r="H150" s="34">
        <f t="shared" ref="H150:I150" si="12">SUM(H153+H155+H151)</f>
        <v>737.7</v>
      </c>
      <c r="I150" s="34">
        <f t="shared" si="12"/>
        <v>737.7</v>
      </c>
      <c r="J150" s="61"/>
      <c r="K150" s="61"/>
      <c r="L150" s="61"/>
    </row>
    <row r="151" spans="1:12" ht="126">
      <c r="A151" s="78" t="s">
        <v>963</v>
      </c>
      <c r="B151" s="17" t="s">
        <v>123</v>
      </c>
      <c r="C151" s="16" t="s">
        <v>113</v>
      </c>
      <c r="D151" s="16" t="s">
        <v>106</v>
      </c>
      <c r="E151" s="17" t="s">
        <v>943</v>
      </c>
      <c r="F151" s="17"/>
      <c r="G151" s="34">
        <f t="shared" ref="G151" si="13">SUM(G152)</f>
        <v>180</v>
      </c>
      <c r="H151" s="34"/>
      <c r="I151" s="34"/>
      <c r="J151" s="61"/>
      <c r="K151" s="61"/>
      <c r="L151" s="61"/>
    </row>
    <row r="152" spans="1:12" ht="47.25">
      <c r="A152" s="16" t="s">
        <v>156</v>
      </c>
      <c r="B152" s="17" t="s">
        <v>123</v>
      </c>
      <c r="C152" s="16" t="s">
        <v>113</v>
      </c>
      <c r="D152" s="16" t="s">
        <v>106</v>
      </c>
      <c r="E152" s="17" t="s">
        <v>943</v>
      </c>
      <c r="F152" s="17" t="s">
        <v>4</v>
      </c>
      <c r="G152" s="34">
        <v>180</v>
      </c>
      <c r="H152" s="34"/>
      <c r="I152" s="34"/>
      <c r="J152" s="61"/>
      <c r="K152" s="61"/>
      <c r="L152" s="61"/>
    </row>
    <row r="153" spans="1:12" ht="15.75">
      <c r="A153" s="16" t="s">
        <v>149</v>
      </c>
      <c r="B153" s="17" t="s">
        <v>123</v>
      </c>
      <c r="C153" s="16" t="s">
        <v>113</v>
      </c>
      <c r="D153" s="16" t="s">
        <v>106</v>
      </c>
      <c r="E153" s="17" t="s">
        <v>659</v>
      </c>
      <c r="F153" s="17"/>
      <c r="G153" s="34">
        <f>SUM(G154)</f>
        <v>461.2</v>
      </c>
      <c r="H153" s="34"/>
      <c r="I153" s="34"/>
      <c r="J153" s="61"/>
      <c r="K153" s="61"/>
      <c r="L153" s="61"/>
    </row>
    <row r="154" spans="1:12" ht="47.25">
      <c r="A154" s="16" t="s">
        <v>156</v>
      </c>
      <c r="B154" s="17" t="s">
        <v>123</v>
      </c>
      <c r="C154" s="16" t="s">
        <v>113</v>
      </c>
      <c r="D154" s="16" t="s">
        <v>106</v>
      </c>
      <c r="E154" s="17" t="s">
        <v>659</v>
      </c>
      <c r="F154" s="17" t="s">
        <v>4</v>
      </c>
      <c r="G154" s="34">
        <v>461.2</v>
      </c>
      <c r="H154" s="34"/>
      <c r="I154" s="34"/>
      <c r="J154" s="61"/>
      <c r="K154" s="61"/>
      <c r="L154" s="61"/>
    </row>
    <row r="155" spans="1:12" ht="78.75">
      <c r="A155" s="16" t="s">
        <v>583</v>
      </c>
      <c r="B155" s="17" t="s">
        <v>123</v>
      </c>
      <c r="C155" s="16" t="s">
        <v>113</v>
      </c>
      <c r="D155" s="16" t="s">
        <v>106</v>
      </c>
      <c r="E155" s="17" t="s">
        <v>632</v>
      </c>
      <c r="F155" s="17"/>
      <c r="G155" s="34">
        <f>SUM(G156)</f>
        <v>737.7</v>
      </c>
      <c r="H155" s="34">
        <v>737.7</v>
      </c>
      <c r="I155" s="34">
        <v>737.7</v>
      </c>
      <c r="J155" s="61"/>
      <c r="K155" s="61"/>
      <c r="L155" s="61"/>
    </row>
    <row r="156" spans="1:12" ht="47.25">
      <c r="A156" s="16" t="s">
        <v>156</v>
      </c>
      <c r="B156" s="17" t="s">
        <v>123</v>
      </c>
      <c r="C156" s="16" t="s">
        <v>113</v>
      </c>
      <c r="D156" s="16" t="s">
        <v>106</v>
      </c>
      <c r="E156" s="17" t="s">
        <v>632</v>
      </c>
      <c r="F156" s="17" t="s">
        <v>4</v>
      </c>
      <c r="G156" s="34">
        <v>737.7</v>
      </c>
      <c r="H156" s="34">
        <v>737.7</v>
      </c>
      <c r="I156" s="34">
        <v>737.7</v>
      </c>
      <c r="J156" s="61"/>
      <c r="K156" s="61"/>
      <c r="L156" s="61"/>
    </row>
    <row r="157" spans="1:12" ht="47.25">
      <c r="A157" s="16" t="s">
        <v>725</v>
      </c>
      <c r="B157" s="17" t="s">
        <v>123</v>
      </c>
      <c r="C157" s="16" t="s">
        <v>113</v>
      </c>
      <c r="D157" s="16" t="s">
        <v>106</v>
      </c>
      <c r="E157" s="17" t="s">
        <v>321</v>
      </c>
      <c r="F157" s="17"/>
      <c r="G157" s="34">
        <f>SUM(G158)</f>
        <v>8550.2999999999993</v>
      </c>
      <c r="H157" s="34"/>
      <c r="I157" s="34"/>
      <c r="J157" s="61"/>
      <c r="K157" s="61"/>
      <c r="L157" s="61"/>
    </row>
    <row r="158" spans="1:12" ht="31.5">
      <c r="A158" s="16" t="s">
        <v>14</v>
      </c>
      <c r="B158" s="17" t="s">
        <v>123</v>
      </c>
      <c r="C158" s="16" t="s">
        <v>113</v>
      </c>
      <c r="D158" s="16" t="s">
        <v>106</v>
      </c>
      <c r="E158" s="17" t="s">
        <v>322</v>
      </c>
      <c r="F158" s="17"/>
      <c r="G158" s="34">
        <f>SUM(G159+G161)</f>
        <v>8550.2999999999993</v>
      </c>
      <c r="H158" s="34"/>
      <c r="I158" s="34"/>
      <c r="J158" s="61"/>
      <c r="K158" s="61"/>
      <c r="L158" s="61"/>
    </row>
    <row r="159" spans="1:12" ht="31.5">
      <c r="A159" s="16" t="s">
        <v>219</v>
      </c>
      <c r="B159" s="17" t="s">
        <v>123</v>
      </c>
      <c r="C159" s="16" t="s">
        <v>113</v>
      </c>
      <c r="D159" s="16" t="s">
        <v>106</v>
      </c>
      <c r="E159" s="17" t="s">
        <v>323</v>
      </c>
      <c r="F159" s="17"/>
      <c r="G159" s="34">
        <f>SUM(G160)</f>
        <v>7982.2</v>
      </c>
      <c r="H159" s="34"/>
      <c r="I159" s="34"/>
      <c r="J159" s="62"/>
      <c r="K159" s="62"/>
      <c r="L159" s="62"/>
    </row>
    <row r="160" spans="1:12" ht="47.25">
      <c r="A160" s="16" t="s">
        <v>156</v>
      </c>
      <c r="B160" s="17" t="s">
        <v>123</v>
      </c>
      <c r="C160" s="16" t="s">
        <v>113</v>
      </c>
      <c r="D160" s="16" t="s">
        <v>106</v>
      </c>
      <c r="E160" s="17" t="s">
        <v>323</v>
      </c>
      <c r="F160" s="17" t="s">
        <v>4</v>
      </c>
      <c r="G160" s="34">
        <v>7982.2</v>
      </c>
      <c r="H160" s="34"/>
      <c r="I160" s="34"/>
      <c r="J160" s="61"/>
      <c r="K160" s="61"/>
      <c r="L160" s="61"/>
    </row>
    <row r="161" spans="1:12" ht="15.75">
      <c r="A161" s="16" t="s">
        <v>257</v>
      </c>
      <c r="B161" s="17" t="s">
        <v>123</v>
      </c>
      <c r="C161" s="16" t="s">
        <v>113</v>
      </c>
      <c r="D161" s="16" t="s">
        <v>106</v>
      </c>
      <c r="E161" s="17" t="s">
        <v>825</v>
      </c>
      <c r="F161" s="17"/>
      <c r="G161" s="34">
        <f>SUM(G162)</f>
        <v>568.1</v>
      </c>
      <c r="H161" s="34"/>
      <c r="I161" s="34"/>
      <c r="J161" s="62"/>
      <c r="K161" s="62"/>
      <c r="L161" s="62"/>
    </row>
    <row r="162" spans="1:12" ht="47.25">
      <c r="A162" s="16" t="s">
        <v>156</v>
      </c>
      <c r="B162" s="17" t="s">
        <v>123</v>
      </c>
      <c r="C162" s="16" t="s">
        <v>113</v>
      </c>
      <c r="D162" s="16" t="s">
        <v>106</v>
      </c>
      <c r="E162" s="17" t="s">
        <v>825</v>
      </c>
      <c r="F162" s="17" t="s">
        <v>4</v>
      </c>
      <c r="G162" s="34">
        <v>568.1</v>
      </c>
      <c r="H162" s="34"/>
      <c r="I162" s="34"/>
      <c r="J162" s="61"/>
      <c r="K162" s="61"/>
      <c r="L162" s="61"/>
    </row>
    <row r="163" spans="1:12" ht="47.25">
      <c r="A163" s="16" t="s">
        <v>726</v>
      </c>
      <c r="B163" s="17" t="s">
        <v>123</v>
      </c>
      <c r="C163" s="16" t="s">
        <v>113</v>
      </c>
      <c r="D163" s="16" t="s">
        <v>106</v>
      </c>
      <c r="E163" s="17" t="s">
        <v>376</v>
      </c>
      <c r="F163" s="17"/>
      <c r="G163" s="34">
        <f>SUM(G164)</f>
        <v>155.6</v>
      </c>
      <c r="H163" s="34"/>
      <c r="I163" s="34"/>
      <c r="J163" s="61"/>
      <c r="K163" s="61"/>
      <c r="L163" s="61"/>
    </row>
    <row r="164" spans="1:12" ht="15.75">
      <c r="A164" s="16" t="s">
        <v>746</v>
      </c>
      <c r="B164" s="17" t="s">
        <v>123</v>
      </c>
      <c r="C164" s="16" t="s">
        <v>113</v>
      </c>
      <c r="D164" s="16" t="s">
        <v>106</v>
      </c>
      <c r="E164" s="17" t="s">
        <v>384</v>
      </c>
      <c r="F164" s="17"/>
      <c r="G164" s="34">
        <f>SUM(G165)</f>
        <v>155.6</v>
      </c>
      <c r="H164" s="34"/>
      <c r="I164" s="34"/>
      <c r="J164" s="62"/>
      <c r="K164" s="62"/>
      <c r="L164" s="62"/>
    </row>
    <row r="165" spans="1:12" ht="31.5">
      <c r="A165" s="16" t="s">
        <v>14</v>
      </c>
      <c r="B165" s="17" t="s">
        <v>123</v>
      </c>
      <c r="C165" s="16" t="s">
        <v>113</v>
      </c>
      <c r="D165" s="16" t="s">
        <v>106</v>
      </c>
      <c r="E165" s="17" t="s">
        <v>890</v>
      </c>
      <c r="F165" s="17"/>
      <c r="G165" s="34">
        <f>SUM(G166)</f>
        <v>155.6</v>
      </c>
      <c r="H165" s="34"/>
      <c r="I165" s="34"/>
      <c r="J165" s="61"/>
      <c r="K165" s="61"/>
      <c r="L165" s="61"/>
    </row>
    <row r="166" spans="1:12" ht="94.5">
      <c r="A166" s="16" t="s">
        <v>221</v>
      </c>
      <c r="B166" s="17" t="s">
        <v>123</v>
      </c>
      <c r="C166" s="16" t="s">
        <v>113</v>
      </c>
      <c r="D166" s="16" t="s">
        <v>106</v>
      </c>
      <c r="E166" s="17" t="s">
        <v>891</v>
      </c>
      <c r="F166" s="17"/>
      <c r="G166" s="34">
        <f>SUM(G167)</f>
        <v>155.6</v>
      </c>
      <c r="H166" s="34"/>
      <c r="I166" s="34"/>
      <c r="J166" s="62"/>
      <c r="K166" s="62"/>
      <c r="L166" s="62"/>
    </row>
    <row r="167" spans="1:12" ht="47.25">
      <c r="A167" s="16" t="s">
        <v>156</v>
      </c>
      <c r="B167" s="17" t="s">
        <v>123</v>
      </c>
      <c r="C167" s="16" t="s">
        <v>113</v>
      </c>
      <c r="D167" s="16" t="s">
        <v>106</v>
      </c>
      <c r="E167" s="17" t="s">
        <v>891</v>
      </c>
      <c r="F167" s="17" t="s">
        <v>4</v>
      </c>
      <c r="G167" s="34">
        <v>155.6</v>
      </c>
      <c r="H167" s="34"/>
      <c r="I167" s="34"/>
      <c r="J167" s="61"/>
      <c r="K167" s="61"/>
      <c r="L167" s="61"/>
    </row>
    <row r="168" spans="1:12" ht="47.25">
      <c r="A168" s="16" t="s">
        <v>802</v>
      </c>
      <c r="B168" s="17" t="s">
        <v>123</v>
      </c>
      <c r="C168" s="16" t="s">
        <v>113</v>
      </c>
      <c r="D168" s="16" t="s">
        <v>106</v>
      </c>
      <c r="E168" s="17" t="s">
        <v>628</v>
      </c>
      <c r="F168" s="17"/>
      <c r="G168" s="34">
        <f t="shared" ref="G168" si="14">SUM(G169)</f>
        <v>40</v>
      </c>
      <c r="H168" s="34"/>
      <c r="I168" s="34"/>
      <c r="J168" s="61"/>
      <c r="K168" s="61"/>
      <c r="L168" s="61"/>
    </row>
    <row r="169" spans="1:12" ht="31.5">
      <c r="A169" s="16" t="s">
        <v>14</v>
      </c>
      <c r="B169" s="17" t="s">
        <v>123</v>
      </c>
      <c r="C169" s="16" t="s">
        <v>113</v>
      </c>
      <c r="D169" s="16" t="s">
        <v>106</v>
      </c>
      <c r="E169" s="17" t="s">
        <v>980</v>
      </c>
      <c r="F169" s="17"/>
      <c r="G169" s="34">
        <f t="shared" ref="G169" si="15">SUM(G170)</f>
        <v>40</v>
      </c>
      <c r="H169" s="34"/>
      <c r="I169" s="34"/>
      <c r="J169" s="61"/>
      <c r="K169" s="61"/>
      <c r="L169" s="61"/>
    </row>
    <row r="170" spans="1:12" ht="15.75">
      <c r="A170" s="16" t="s">
        <v>803</v>
      </c>
      <c r="B170" s="17" t="s">
        <v>123</v>
      </c>
      <c r="C170" s="16" t="s">
        <v>113</v>
      </c>
      <c r="D170" s="16" t="s">
        <v>106</v>
      </c>
      <c r="E170" s="17" t="s">
        <v>981</v>
      </c>
      <c r="F170" s="17"/>
      <c r="G170" s="34">
        <f t="shared" ref="G170" si="16">SUM(G171)</f>
        <v>40</v>
      </c>
      <c r="H170" s="34"/>
      <c r="I170" s="34"/>
      <c r="J170" s="61"/>
      <c r="K170" s="61"/>
      <c r="L170" s="61"/>
    </row>
    <row r="171" spans="1:12" ht="47.25">
      <c r="A171" s="16" t="s">
        <v>156</v>
      </c>
      <c r="B171" s="17" t="s">
        <v>123</v>
      </c>
      <c r="C171" s="16" t="s">
        <v>113</v>
      </c>
      <c r="D171" s="16" t="s">
        <v>106</v>
      </c>
      <c r="E171" s="17" t="s">
        <v>981</v>
      </c>
      <c r="F171" s="17" t="s">
        <v>4</v>
      </c>
      <c r="G171" s="34">
        <v>40</v>
      </c>
      <c r="H171" s="34"/>
      <c r="I171" s="34"/>
      <c r="J171" s="61"/>
      <c r="K171" s="61"/>
      <c r="L171" s="61"/>
    </row>
    <row r="172" spans="1:12" ht="63">
      <c r="A172" s="16" t="s">
        <v>702</v>
      </c>
      <c r="B172" s="17" t="s">
        <v>123</v>
      </c>
      <c r="C172" s="16" t="s">
        <v>113</v>
      </c>
      <c r="D172" s="16" t="s">
        <v>107</v>
      </c>
      <c r="E172" s="17" t="s">
        <v>315</v>
      </c>
      <c r="F172" s="17"/>
      <c r="G172" s="34">
        <f>SUM(G173)</f>
        <v>114.5</v>
      </c>
      <c r="H172" s="34"/>
      <c r="I172" s="34"/>
      <c r="J172" s="61"/>
      <c r="K172" s="61"/>
      <c r="L172" s="61"/>
    </row>
    <row r="173" spans="1:12" ht="31.5">
      <c r="A173" s="16" t="s">
        <v>14</v>
      </c>
      <c r="B173" s="17" t="s">
        <v>123</v>
      </c>
      <c r="C173" s="16" t="s">
        <v>113</v>
      </c>
      <c r="D173" s="16" t="s">
        <v>107</v>
      </c>
      <c r="E173" s="17" t="s">
        <v>883</v>
      </c>
      <c r="F173" s="17"/>
      <c r="G173" s="34">
        <f>SUM(G174)</f>
        <v>114.5</v>
      </c>
      <c r="H173" s="34"/>
      <c r="I173" s="34"/>
      <c r="J173" s="61"/>
      <c r="K173" s="61"/>
      <c r="L173" s="61"/>
    </row>
    <row r="174" spans="1:12" ht="47.25">
      <c r="A174" s="16" t="s">
        <v>703</v>
      </c>
      <c r="B174" s="17" t="s">
        <v>123</v>
      </c>
      <c r="C174" s="16" t="s">
        <v>113</v>
      </c>
      <c r="D174" s="16" t="s">
        <v>107</v>
      </c>
      <c r="E174" s="17" t="s">
        <v>884</v>
      </c>
      <c r="F174" s="17"/>
      <c r="G174" s="34">
        <f>SUM(G175)</f>
        <v>114.5</v>
      </c>
      <c r="H174" s="34"/>
      <c r="I174" s="34"/>
      <c r="J174" s="61"/>
      <c r="K174" s="61"/>
      <c r="L174" s="61"/>
    </row>
    <row r="175" spans="1:12" ht="47.25">
      <c r="A175" s="16" t="s">
        <v>156</v>
      </c>
      <c r="B175" s="17" t="s">
        <v>123</v>
      </c>
      <c r="C175" s="16" t="s">
        <v>113</v>
      </c>
      <c r="D175" s="16" t="s">
        <v>107</v>
      </c>
      <c r="E175" s="17" t="s">
        <v>884</v>
      </c>
      <c r="F175" s="17" t="s">
        <v>4</v>
      </c>
      <c r="G175" s="34">
        <v>114.5</v>
      </c>
      <c r="H175" s="34"/>
      <c r="I175" s="34"/>
      <c r="J175" s="61"/>
      <c r="K175" s="61"/>
      <c r="L175" s="61"/>
    </row>
    <row r="176" spans="1:12" ht="47.25">
      <c r="A176" s="16" t="s">
        <v>709</v>
      </c>
      <c r="B176" s="17" t="s">
        <v>123</v>
      </c>
      <c r="C176" s="16" t="s">
        <v>113</v>
      </c>
      <c r="D176" s="16" t="s">
        <v>107</v>
      </c>
      <c r="E176" s="17" t="s">
        <v>316</v>
      </c>
      <c r="F176" s="17"/>
      <c r="G176" s="34">
        <f>SUM(G177+G233)</f>
        <v>761487.20000000007</v>
      </c>
      <c r="H176" s="34">
        <f t="shared" ref="H176:I176" si="17">SUM(H177+H233)</f>
        <v>675741.70000000007</v>
      </c>
      <c r="I176" s="34">
        <f t="shared" si="17"/>
        <v>699696.70000000019</v>
      </c>
      <c r="J176" s="61"/>
      <c r="K176" s="61"/>
      <c r="L176" s="61"/>
    </row>
    <row r="177" spans="1:12" ht="47.25">
      <c r="A177" s="16" t="s">
        <v>711</v>
      </c>
      <c r="B177" s="17" t="s">
        <v>123</v>
      </c>
      <c r="C177" s="16" t="s">
        <v>113</v>
      </c>
      <c r="D177" s="16" t="s">
        <v>107</v>
      </c>
      <c r="E177" s="17" t="s">
        <v>324</v>
      </c>
      <c r="F177" s="17"/>
      <c r="G177" s="34">
        <f>SUM(G178+G181+G192+G211+G222+G227+G230)</f>
        <v>739261.70000000007</v>
      </c>
      <c r="H177" s="34">
        <f t="shared" ref="H177:I177" si="18">SUM(H178+H181+H192+H211+H222+H227+H230)</f>
        <v>674598.10000000009</v>
      </c>
      <c r="I177" s="34">
        <f t="shared" si="18"/>
        <v>698476.80000000016</v>
      </c>
      <c r="J177" s="61"/>
      <c r="K177" s="61"/>
      <c r="L177" s="61"/>
    </row>
    <row r="178" spans="1:12" ht="94.5">
      <c r="A178" s="16" t="s">
        <v>192</v>
      </c>
      <c r="B178" s="17" t="s">
        <v>123</v>
      </c>
      <c r="C178" s="16" t="s">
        <v>113</v>
      </c>
      <c r="D178" s="16" t="s">
        <v>107</v>
      </c>
      <c r="E178" s="17" t="s">
        <v>660</v>
      </c>
      <c r="F178" s="17"/>
      <c r="G178" s="34">
        <f>SUM(G179)</f>
        <v>1251</v>
      </c>
      <c r="H178" s="34"/>
      <c r="I178" s="34"/>
      <c r="J178" s="62"/>
      <c r="K178" s="62"/>
      <c r="L178" s="62"/>
    </row>
    <row r="179" spans="1:12" ht="15.75">
      <c r="A179" s="16" t="s">
        <v>166</v>
      </c>
      <c r="B179" s="17" t="s">
        <v>123</v>
      </c>
      <c r="C179" s="16" t="s">
        <v>113</v>
      </c>
      <c r="D179" s="16" t="s">
        <v>107</v>
      </c>
      <c r="E179" s="17" t="s">
        <v>661</v>
      </c>
      <c r="F179" s="17"/>
      <c r="G179" s="34">
        <f>SUM(G180)</f>
        <v>1251</v>
      </c>
      <c r="H179" s="34"/>
      <c r="I179" s="34"/>
      <c r="J179" s="61"/>
      <c r="K179" s="61"/>
      <c r="L179" s="61"/>
    </row>
    <row r="180" spans="1:12" ht="15.75">
      <c r="A180" s="16" t="s">
        <v>90</v>
      </c>
      <c r="B180" s="17" t="s">
        <v>123</v>
      </c>
      <c r="C180" s="16" t="s">
        <v>113</v>
      </c>
      <c r="D180" s="16" t="s">
        <v>107</v>
      </c>
      <c r="E180" s="17" t="s">
        <v>661</v>
      </c>
      <c r="F180" s="17" t="s">
        <v>136</v>
      </c>
      <c r="G180" s="34">
        <v>1251</v>
      </c>
      <c r="H180" s="34"/>
      <c r="I180" s="34"/>
      <c r="J180" s="61"/>
      <c r="K180" s="61"/>
      <c r="L180" s="61"/>
    </row>
    <row r="181" spans="1:12" ht="31.5">
      <c r="A181" s="16" t="s">
        <v>127</v>
      </c>
      <c r="B181" s="17" t="s">
        <v>123</v>
      </c>
      <c r="C181" s="16" t="s">
        <v>113</v>
      </c>
      <c r="D181" s="16" t="s">
        <v>107</v>
      </c>
      <c r="E181" s="17" t="s">
        <v>325</v>
      </c>
      <c r="F181" s="17"/>
      <c r="G181" s="34">
        <f>SUM(G182+G184+G188)</f>
        <v>39269.4</v>
      </c>
      <c r="H181" s="34">
        <f t="shared" ref="H181:I181" si="19">SUM(H182+H184+H188)</f>
        <v>35488.5</v>
      </c>
      <c r="I181" s="34">
        <f t="shared" si="19"/>
        <v>35488.5</v>
      </c>
      <c r="J181" s="61"/>
      <c r="K181" s="61"/>
      <c r="L181" s="61"/>
    </row>
    <row r="182" spans="1:12" ht="15.75">
      <c r="A182" s="16" t="s">
        <v>166</v>
      </c>
      <c r="B182" s="17" t="s">
        <v>123</v>
      </c>
      <c r="C182" s="16" t="s">
        <v>113</v>
      </c>
      <c r="D182" s="16" t="s">
        <v>107</v>
      </c>
      <c r="E182" s="17" t="s">
        <v>326</v>
      </c>
      <c r="F182" s="17"/>
      <c r="G182" s="34">
        <f>SUM(G183)</f>
        <v>38637.699999999997</v>
      </c>
      <c r="H182" s="34">
        <f t="shared" ref="H182:I182" si="20">SUM(H183)</f>
        <v>35000</v>
      </c>
      <c r="I182" s="34">
        <f t="shared" si="20"/>
        <v>35000</v>
      </c>
      <c r="J182" s="61"/>
      <c r="K182" s="61"/>
      <c r="L182" s="61"/>
    </row>
    <row r="183" spans="1:12" ht="47.25">
      <c r="A183" s="16" t="s">
        <v>165</v>
      </c>
      <c r="B183" s="17" t="s">
        <v>123</v>
      </c>
      <c r="C183" s="16" t="s">
        <v>113</v>
      </c>
      <c r="D183" s="16" t="s">
        <v>107</v>
      </c>
      <c r="E183" s="17" t="s">
        <v>326</v>
      </c>
      <c r="F183" s="17" t="s">
        <v>91</v>
      </c>
      <c r="G183" s="34">
        <v>38637.699999999997</v>
      </c>
      <c r="H183" s="34">
        <v>35000</v>
      </c>
      <c r="I183" s="34">
        <v>35000</v>
      </c>
      <c r="J183" s="61"/>
      <c r="K183" s="61"/>
      <c r="L183" s="61"/>
    </row>
    <row r="184" spans="1:12" ht="31.5">
      <c r="A184" s="16" t="s">
        <v>204</v>
      </c>
      <c r="B184" s="17" t="s">
        <v>123</v>
      </c>
      <c r="C184" s="16" t="s">
        <v>113</v>
      </c>
      <c r="D184" s="16" t="s">
        <v>107</v>
      </c>
      <c r="E184" s="17" t="s">
        <v>327</v>
      </c>
      <c r="F184" s="17"/>
      <c r="G184" s="34">
        <f>SUM(G185:G187)</f>
        <v>384.40000000000003</v>
      </c>
      <c r="H184" s="34">
        <f t="shared" ref="H184:I184" si="21">SUM(H185:H187)</f>
        <v>274.5</v>
      </c>
      <c r="I184" s="34">
        <f t="shared" si="21"/>
        <v>274.5</v>
      </c>
      <c r="J184" s="62"/>
      <c r="K184" s="62"/>
      <c r="L184" s="62"/>
    </row>
    <row r="185" spans="1:12" ht="94.5">
      <c r="A185" s="16" t="s">
        <v>36</v>
      </c>
      <c r="B185" s="17" t="s">
        <v>123</v>
      </c>
      <c r="C185" s="16" t="s">
        <v>113</v>
      </c>
      <c r="D185" s="16" t="s">
        <v>107</v>
      </c>
      <c r="E185" s="17" t="s">
        <v>327</v>
      </c>
      <c r="F185" s="17" t="s">
        <v>40</v>
      </c>
      <c r="G185" s="34">
        <v>27.3</v>
      </c>
      <c r="H185" s="34"/>
      <c r="I185" s="34"/>
      <c r="J185" s="61"/>
      <c r="K185" s="61"/>
      <c r="L185" s="61"/>
    </row>
    <row r="186" spans="1:12" ht="47.25">
      <c r="A186" s="16" t="s">
        <v>165</v>
      </c>
      <c r="B186" s="17" t="s">
        <v>123</v>
      </c>
      <c r="C186" s="16" t="s">
        <v>113</v>
      </c>
      <c r="D186" s="16" t="s">
        <v>107</v>
      </c>
      <c r="E186" s="17" t="s">
        <v>327</v>
      </c>
      <c r="F186" s="17" t="s">
        <v>91</v>
      </c>
      <c r="G186" s="34">
        <v>176.3</v>
      </c>
      <c r="H186" s="34">
        <v>274.5</v>
      </c>
      <c r="I186" s="34">
        <v>274.5</v>
      </c>
      <c r="J186" s="61"/>
      <c r="K186" s="61"/>
      <c r="L186" s="61"/>
    </row>
    <row r="187" spans="1:12" ht="31.5">
      <c r="A187" s="16" t="s">
        <v>37</v>
      </c>
      <c r="B187" s="17" t="s">
        <v>123</v>
      </c>
      <c r="C187" s="16" t="s">
        <v>113</v>
      </c>
      <c r="D187" s="16" t="s">
        <v>107</v>
      </c>
      <c r="E187" s="17" t="s">
        <v>327</v>
      </c>
      <c r="F187" s="17" t="s">
        <v>38</v>
      </c>
      <c r="G187" s="34">
        <v>180.8</v>
      </c>
      <c r="H187" s="34"/>
      <c r="I187" s="34"/>
      <c r="J187" s="62"/>
      <c r="K187" s="62"/>
      <c r="L187" s="62"/>
    </row>
    <row r="188" spans="1:12" ht="31.5">
      <c r="A188" s="16" t="s">
        <v>712</v>
      </c>
      <c r="B188" s="17" t="s">
        <v>123</v>
      </c>
      <c r="C188" s="16" t="s">
        <v>113</v>
      </c>
      <c r="D188" s="16" t="s">
        <v>107</v>
      </c>
      <c r="E188" s="17" t="s">
        <v>328</v>
      </c>
      <c r="F188" s="17"/>
      <c r="G188" s="34">
        <f>SUM(G189:G191)</f>
        <v>247.3</v>
      </c>
      <c r="H188" s="34">
        <f t="shared" ref="H188:I188" si="22">SUM(H189:H191)</f>
        <v>214</v>
      </c>
      <c r="I188" s="34">
        <f t="shared" si="22"/>
        <v>214</v>
      </c>
      <c r="J188" s="61"/>
      <c r="K188" s="61"/>
      <c r="L188" s="61"/>
    </row>
    <row r="189" spans="1:12" ht="94.5">
      <c r="A189" s="16" t="s">
        <v>36</v>
      </c>
      <c r="B189" s="17" t="s">
        <v>123</v>
      </c>
      <c r="C189" s="16" t="s">
        <v>113</v>
      </c>
      <c r="D189" s="16" t="s">
        <v>107</v>
      </c>
      <c r="E189" s="17" t="s">
        <v>328</v>
      </c>
      <c r="F189" s="17" t="s">
        <v>40</v>
      </c>
      <c r="G189" s="34">
        <v>36</v>
      </c>
      <c r="H189" s="34"/>
      <c r="I189" s="34"/>
      <c r="J189" s="61"/>
      <c r="K189" s="61"/>
      <c r="L189" s="61"/>
    </row>
    <row r="190" spans="1:12" ht="47.25">
      <c r="A190" s="16" t="s">
        <v>165</v>
      </c>
      <c r="B190" s="17" t="s">
        <v>123</v>
      </c>
      <c r="C190" s="16" t="s">
        <v>113</v>
      </c>
      <c r="D190" s="16" t="s">
        <v>107</v>
      </c>
      <c r="E190" s="17" t="s">
        <v>328</v>
      </c>
      <c r="F190" s="17" t="s">
        <v>91</v>
      </c>
      <c r="G190" s="34">
        <v>50.8</v>
      </c>
      <c r="H190" s="34">
        <v>214</v>
      </c>
      <c r="I190" s="34">
        <v>214</v>
      </c>
      <c r="J190" s="62"/>
      <c r="K190" s="62"/>
      <c r="L190" s="62"/>
    </row>
    <row r="191" spans="1:12" ht="31.5">
      <c r="A191" s="16" t="s">
        <v>37</v>
      </c>
      <c r="B191" s="17" t="s">
        <v>123</v>
      </c>
      <c r="C191" s="16" t="s">
        <v>113</v>
      </c>
      <c r="D191" s="16" t="s">
        <v>107</v>
      </c>
      <c r="E191" s="17" t="s">
        <v>328</v>
      </c>
      <c r="F191" s="17" t="s">
        <v>38</v>
      </c>
      <c r="G191" s="34">
        <v>160.5</v>
      </c>
      <c r="H191" s="34"/>
      <c r="I191" s="34"/>
      <c r="J191" s="62"/>
      <c r="K191" s="62"/>
      <c r="L191" s="62"/>
    </row>
    <row r="192" spans="1:12" ht="47.25">
      <c r="A192" s="16" t="s">
        <v>150</v>
      </c>
      <c r="B192" s="17" t="s">
        <v>123</v>
      </c>
      <c r="C192" s="16" t="s">
        <v>113</v>
      </c>
      <c r="D192" s="16" t="s">
        <v>107</v>
      </c>
      <c r="E192" s="17" t="s">
        <v>329</v>
      </c>
      <c r="F192" s="17"/>
      <c r="G192" s="34">
        <f>SUM(G193+G195+G197+G199+G201+G203+G205+G207+G209)</f>
        <v>690432.5</v>
      </c>
      <c r="H192" s="34">
        <f t="shared" ref="H192:I192" si="23">SUM(H193+H195+H197+H199+H201+H203+H205+H207+H209)</f>
        <v>620201.10000000009</v>
      </c>
      <c r="I192" s="34">
        <f t="shared" si="23"/>
        <v>659948.30000000016</v>
      </c>
      <c r="J192" s="61"/>
      <c r="K192" s="61"/>
      <c r="L192" s="61"/>
    </row>
    <row r="193" spans="1:12" ht="157.5">
      <c r="A193" s="78" t="s">
        <v>7</v>
      </c>
      <c r="B193" s="17" t="s">
        <v>123</v>
      </c>
      <c r="C193" s="16" t="s">
        <v>113</v>
      </c>
      <c r="D193" s="16" t="s">
        <v>107</v>
      </c>
      <c r="E193" s="17" t="s">
        <v>205</v>
      </c>
      <c r="F193" s="17"/>
      <c r="G193" s="34">
        <f>SUM(G194)</f>
        <v>22118</v>
      </c>
      <c r="H193" s="34">
        <f t="shared" ref="H193:I193" si="24">SUM(H194)</f>
        <v>20808.900000000001</v>
      </c>
      <c r="I193" s="34">
        <f t="shared" si="24"/>
        <v>20810.5</v>
      </c>
      <c r="J193" s="62"/>
      <c r="K193" s="62"/>
      <c r="L193" s="62"/>
    </row>
    <row r="194" spans="1:12" ht="47.25">
      <c r="A194" s="16" t="s">
        <v>156</v>
      </c>
      <c r="B194" s="17" t="s">
        <v>123</v>
      </c>
      <c r="C194" s="16" t="s">
        <v>113</v>
      </c>
      <c r="D194" s="16" t="s">
        <v>107</v>
      </c>
      <c r="E194" s="17" t="s">
        <v>205</v>
      </c>
      <c r="F194" s="17" t="s">
        <v>4</v>
      </c>
      <c r="G194" s="34">
        <v>22118</v>
      </c>
      <c r="H194" s="34">
        <v>20808.900000000001</v>
      </c>
      <c r="I194" s="34">
        <v>20810.5</v>
      </c>
      <c r="J194" s="62"/>
      <c r="K194" s="62"/>
      <c r="L194" s="62"/>
    </row>
    <row r="195" spans="1:12" ht="141.75">
      <c r="A195" s="78" t="s">
        <v>206</v>
      </c>
      <c r="B195" s="17" t="s">
        <v>123</v>
      </c>
      <c r="C195" s="16" t="s">
        <v>113</v>
      </c>
      <c r="D195" s="16" t="s">
        <v>107</v>
      </c>
      <c r="E195" s="17" t="s">
        <v>330</v>
      </c>
      <c r="F195" s="17"/>
      <c r="G195" s="34">
        <f>SUM(G196)</f>
        <v>393461.7</v>
      </c>
      <c r="H195" s="34">
        <f t="shared" ref="H195:I195" si="25">SUM(H196)</f>
        <v>370381.8</v>
      </c>
      <c r="I195" s="34">
        <f t="shared" si="25"/>
        <v>371537.9</v>
      </c>
      <c r="J195" s="61"/>
      <c r="K195" s="61"/>
      <c r="L195" s="61"/>
    </row>
    <row r="196" spans="1:12" ht="47.25">
      <c r="A196" s="16" t="s">
        <v>156</v>
      </c>
      <c r="B196" s="17" t="s">
        <v>123</v>
      </c>
      <c r="C196" s="16" t="s">
        <v>113</v>
      </c>
      <c r="D196" s="16" t="s">
        <v>107</v>
      </c>
      <c r="E196" s="17" t="s">
        <v>330</v>
      </c>
      <c r="F196" s="17" t="s">
        <v>4</v>
      </c>
      <c r="G196" s="34">
        <v>393461.7</v>
      </c>
      <c r="H196" s="34">
        <v>370381.8</v>
      </c>
      <c r="I196" s="34">
        <v>371537.9</v>
      </c>
      <c r="J196" s="61"/>
      <c r="K196" s="61"/>
      <c r="L196" s="61"/>
    </row>
    <row r="197" spans="1:12" ht="173.25">
      <c r="A197" s="78" t="s">
        <v>713</v>
      </c>
      <c r="B197" s="17" t="s">
        <v>123</v>
      </c>
      <c r="C197" s="16" t="s">
        <v>113</v>
      </c>
      <c r="D197" s="16" t="s">
        <v>107</v>
      </c>
      <c r="E197" s="17" t="s">
        <v>662</v>
      </c>
      <c r="F197" s="17"/>
      <c r="G197" s="34">
        <f>SUM(G198)</f>
        <v>1633.4</v>
      </c>
      <c r="H197" s="34"/>
      <c r="I197" s="34"/>
      <c r="J197" s="62"/>
      <c r="K197" s="62"/>
      <c r="L197" s="62"/>
    </row>
    <row r="198" spans="1:12" ht="47.25">
      <c r="A198" s="16" t="s">
        <v>156</v>
      </c>
      <c r="B198" s="17" t="s">
        <v>123</v>
      </c>
      <c r="C198" s="16" t="s">
        <v>113</v>
      </c>
      <c r="D198" s="16" t="s">
        <v>107</v>
      </c>
      <c r="E198" s="17" t="s">
        <v>662</v>
      </c>
      <c r="F198" s="17" t="s">
        <v>4</v>
      </c>
      <c r="G198" s="34">
        <v>1633.4</v>
      </c>
      <c r="H198" s="34"/>
      <c r="I198" s="34"/>
      <c r="J198" s="61"/>
      <c r="K198" s="61"/>
      <c r="L198" s="61"/>
    </row>
    <row r="199" spans="1:12" ht="15.75">
      <c r="A199" s="16" t="s">
        <v>207</v>
      </c>
      <c r="B199" s="17" t="s">
        <v>123</v>
      </c>
      <c r="C199" s="16" t="s">
        <v>113</v>
      </c>
      <c r="D199" s="16" t="s">
        <v>107</v>
      </c>
      <c r="E199" s="17" t="s">
        <v>331</v>
      </c>
      <c r="F199" s="17"/>
      <c r="G199" s="34">
        <f>SUM(G200)</f>
        <v>169982.9</v>
      </c>
      <c r="H199" s="34">
        <f t="shared" ref="H199:I199" si="26">SUM(H200)</f>
        <v>126271.6</v>
      </c>
      <c r="I199" s="34">
        <f t="shared" si="26"/>
        <v>166226.70000000001</v>
      </c>
      <c r="J199" s="62"/>
      <c r="K199" s="62"/>
      <c r="L199" s="62"/>
    </row>
    <row r="200" spans="1:12" ht="47.25">
      <c r="A200" s="16" t="s">
        <v>156</v>
      </c>
      <c r="B200" s="17" t="s">
        <v>123</v>
      </c>
      <c r="C200" s="16" t="s">
        <v>113</v>
      </c>
      <c r="D200" s="16" t="s">
        <v>107</v>
      </c>
      <c r="E200" s="17" t="s">
        <v>331</v>
      </c>
      <c r="F200" s="17" t="s">
        <v>4</v>
      </c>
      <c r="G200" s="34">
        <v>169982.9</v>
      </c>
      <c r="H200" s="34">
        <v>126271.6</v>
      </c>
      <c r="I200" s="34">
        <v>166226.70000000001</v>
      </c>
      <c r="J200" s="61"/>
      <c r="K200" s="61"/>
      <c r="L200" s="61"/>
    </row>
    <row r="201" spans="1:12" ht="47.25">
      <c r="A201" s="16" t="s">
        <v>8</v>
      </c>
      <c r="B201" s="17" t="s">
        <v>123</v>
      </c>
      <c r="C201" s="16" t="s">
        <v>113</v>
      </c>
      <c r="D201" s="16" t="s">
        <v>107</v>
      </c>
      <c r="E201" s="17" t="s">
        <v>208</v>
      </c>
      <c r="F201" s="17"/>
      <c r="G201" s="34">
        <f>SUM(G202)</f>
        <v>8101.6</v>
      </c>
      <c r="H201" s="34">
        <f t="shared" ref="H201:I201" si="27">SUM(H202)</f>
        <v>7896.9</v>
      </c>
      <c r="I201" s="34">
        <f t="shared" si="27"/>
        <v>7972.1</v>
      </c>
      <c r="J201" s="62"/>
      <c r="K201" s="62"/>
      <c r="L201" s="62"/>
    </row>
    <row r="202" spans="1:12" ht="47.25">
      <c r="A202" s="16" t="s">
        <v>156</v>
      </c>
      <c r="B202" s="17" t="s">
        <v>123</v>
      </c>
      <c r="C202" s="16" t="s">
        <v>113</v>
      </c>
      <c r="D202" s="16" t="s">
        <v>107</v>
      </c>
      <c r="E202" s="17" t="s">
        <v>208</v>
      </c>
      <c r="F202" s="17" t="s">
        <v>4</v>
      </c>
      <c r="G202" s="34">
        <v>8101.6</v>
      </c>
      <c r="H202" s="34">
        <v>7896.9</v>
      </c>
      <c r="I202" s="34">
        <v>7972.1</v>
      </c>
      <c r="J202" s="61"/>
      <c r="K202" s="61"/>
      <c r="L202" s="61"/>
    </row>
    <row r="203" spans="1:12" ht="78.75">
      <c r="A203" s="16" t="s">
        <v>584</v>
      </c>
      <c r="B203" s="17" t="s">
        <v>123</v>
      </c>
      <c r="C203" s="16" t="s">
        <v>113</v>
      </c>
      <c r="D203" s="16" t="s">
        <v>107</v>
      </c>
      <c r="E203" s="17" t="s">
        <v>209</v>
      </c>
      <c r="F203" s="17"/>
      <c r="G203" s="34">
        <f>SUM(G204)</f>
        <v>31120.5</v>
      </c>
      <c r="H203" s="34">
        <f t="shared" ref="H203:I203" si="28">SUM(H204)</f>
        <v>30827.5</v>
      </c>
      <c r="I203" s="34">
        <f t="shared" si="28"/>
        <v>30827.5</v>
      </c>
      <c r="J203" s="62"/>
      <c r="K203" s="62"/>
      <c r="L203" s="62"/>
    </row>
    <row r="204" spans="1:12" ht="47.25">
      <c r="A204" s="16" t="s">
        <v>156</v>
      </c>
      <c r="B204" s="17" t="s">
        <v>123</v>
      </c>
      <c r="C204" s="16" t="s">
        <v>113</v>
      </c>
      <c r="D204" s="16" t="s">
        <v>107</v>
      </c>
      <c r="E204" s="17" t="s">
        <v>209</v>
      </c>
      <c r="F204" s="17" t="s">
        <v>4</v>
      </c>
      <c r="G204" s="34">
        <v>31120.5</v>
      </c>
      <c r="H204" s="34">
        <v>30827.5</v>
      </c>
      <c r="I204" s="34">
        <v>30827.5</v>
      </c>
      <c r="J204" s="61"/>
      <c r="K204" s="61"/>
      <c r="L204" s="61"/>
    </row>
    <row r="205" spans="1:12" ht="78.75">
      <c r="A205" s="16" t="s">
        <v>210</v>
      </c>
      <c r="B205" s="17" t="s">
        <v>123</v>
      </c>
      <c r="C205" s="16" t="s">
        <v>113</v>
      </c>
      <c r="D205" s="16" t="s">
        <v>107</v>
      </c>
      <c r="E205" s="17" t="s">
        <v>271</v>
      </c>
      <c r="F205" s="17"/>
      <c r="G205" s="34">
        <f>SUM(G206)</f>
        <v>31289.599999999999</v>
      </c>
      <c r="H205" s="34">
        <f t="shared" ref="H205:I205" si="29">SUM(H206)</f>
        <v>31289.599999999999</v>
      </c>
      <c r="I205" s="34">
        <f t="shared" si="29"/>
        <v>29848.799999999999</v>
      </c>
      <c r="J205" s="62"/>
      <c r="K205" s="62"/>
      <c r="L205" s="62"/>
    </row>
    <row r="206" spans="1:12" ht="47.25">
      <c r="A206" s="16" t="s">
        <v>156</v>
      </c>
      <c r="B206" s="17" t="s">
        <v>123</v>
      </c>
      <c r="C206" s="16" t="s">
        <v>113</v>
      </c>
      <c r="D206" s="16" t="s">
        <v>107</v>
      </c>
      <c r="E206" s="17" t="s">
        <v>271</v>
      </c>
      <c r="F206" s="17" t="s">
        <v>4</v>
      </c>
      <c r="G206" s="34">
        <v>31289.599999999999</v>
      </c>
      <c r="H206" s="34">
        <v>31289.599999999999</v>
      </c>
      <c r="I206" s="34">
        <v>29848.799999999999</v>
      </c>
      <c r="J206" s="61"/>
      <c r="K206" s="61"/>
      <c r="L206" s="61"/>
    </row>
    <row r="207" spans="1:12" ht="78.75">
      <c r="A207" s="16" t="s">
        <v>211</v>
      </c>
      <c r="B207" s="17" t="s">
        <v>123</v>
      </c>
      <c r="C207" s="16" t="s">
        <v>113</v>
      </c>
      <c r="D207" s="16" t="s">
        <v>107</v>
      </c>
      <c r="E207" s="17" t="s">
        <v>332</v>
      </c>
      <c r="F207" s="17"/>
      <c r="G207" s="34">
        <f>SUM(G208)</f>
        <v>28839.4</v>
      </c>
      <c r="H207" s="34">
        <f t="shared" ref="H207:I207" si="30">SUM(H208)</f>
        <v>28839.4</v>
      </c>
      <c r="I207" s="34">
        <f t="shared" si="30"/>
        <v>28839.4</v>
      </c>
      <c r="J207" s="62"/>
      <c r="K207" s="62"/>
      <c r="L207" s="62"/>
    </row>
    <row r="208" spans="1:12" ht="47.25">
      <c r="A208" s="16" t="s">
        <v>156</v>
      </c>
      <c r="B208" s="17" t="s">
        <v>123</v>
      </c>
      <c r="C208" s="16" t="s">
        <v>113</v>
      </c>
      <c r="D208" s="16" t="s">
        <v>107</v>
      </c>
      <c r="E208" s="17" t="s">
        <v>332</v>
      </c>
      <c r="F208" s="17" t="s">
        <v>4</v>
      </c>
      <c r="G208" s="34">
        <v>28839.4</v>
      </c>
      <c r="H208" s="34">
        <v>28839.4</v>
      </c>
      <c r="I208" s="34">
        <v>28839.4</v>
      </c>
      <c r="J208" s="61"/>
      <c r="K208" s="61"/>
      <c r="L208" s="61"/>
    </row>
    <row r="209" spans="1:12" ht="78.75">
      <c r="A209" s="16" t="s">
        <v>212</v>
      </c>
      <c r="B209" s="17" t="s">
        <v>123</v>
      </c>
      <c r="C209" s="16" t="s">
        <v>113</v>
      </c>
      <c r="D209" s="16" t="s">
        <v>107</v>
      </c>
      <c r="E209" s="17" t="s">
        <v>333</v>
      </c>
      <c r="F209" s="17"/>
      <c r="G209" s="34">
        <f>SUM(G210)</f>
        <v>3885.4</v>
      </c>
      <c r="H209" s="34">
        <f t="shared" ref="H209:I209" si="31">SUM(H210)</f>
        <v>3885.4</v>
      </c>
      <c r="I209" s="34">
        <f t="shared" si="31"/>
        <v>3885.4</v>
      </c>
      <c r="J209" s="62"/>
      <c r="K209" s="62"/>
      <c r="L209" s="62"/>
    </row>
    <row r="210" spans="1:12" ht="47.25">
      <c r="A210" s="16" t="s">
        <v>156</v>
      </c>
      <c r="B210" s="17" t="s">
        <v>123</v>
      </c>
      <c r="C210" s="16" t="s">
        <v>113</v>
      </c>
      <c r="D210" s="16" t="s">
        <v>107</v>
      </c>
      <c r="E210" s="17" t="s">
        <v>333</v>
      </c>
      <c r="F210" s="17" t="s">
        <v>4</v>
      </c>
      <c r="G210" s="34">
        <v>3885.4</v>
      </c>
      <c r="H210" s="34">
        <v>3885.4</v>
      </c>
      <c r="I210" s="34">
        <v>3885.4</v>
      </c>
      <c r="J210" s="61"/>
      <c r="K210" s="61"/>
      <c r="L210" s="61"/>
    </row>
    <row r="211" spans="1:12" ht="31.5">
      <c r="A211" s="16" t="s">
        <v>14</v>
      </c>
      <c r="B211" s="17" t="s">
        <v>123</v>
      </c>
      <c r="C211" s="16" t="s">
        <v>113</v>
      </c>
      <c r="D211" s="16" t="s">
        <v>107</v>
      </c>
      <c r="E211" s="17" t="s">
        <v>663</v>
      </c>
      <c r="F211" s="17"/>
      <c r="G211" s="34">
        <f>SUM(G212+G214+G216+G218+G220)</f>
        <v>4938.5</v>
      </c>
      <c r="H211" s="34"/>
      <c r="I211" s="34"/>
      <c r="J211" s="62"/>
      <c r="K211" s="62"/>
      <c r="L211" s="62"/>
    </row>
    <row r="212" spans="1:12" ht="141.75">
      <c r="A212" s="78" t="s">
        <v>206</v>
      </c>
      <c r="B212" s="17" t="s">
        <v>123</v>
      </c>
      <c r="C212" s="16" t="s">
        <v>113</v>
      </c>
      <c r="D212" s="16" t="s">
        <v>107</v>
      </c>
      <c r="E212" s="17" t="s">
        <v>664</v>
      </c>
      <c r="F212" s="17"/>
      <c r="G212" s="34">
        <f>SUM(G213)</f>
        <v>3682.5</v>
      </c>
      <c r="H212" s="34"/>
      <c r="I212" s="34"/>
      <c r="J212" s="61"/>
      <c r="K212" s="61"/>
      <c r="L212" s="61"/>
    </row>
    <row r="213" spans="1:12" ht="47.25">
      <c r="A213" s="16" t="s">
        <v>156</v>
      </c>
      <c r="B213" s="17" t="s">
        <v>123</v>
      </c>
      <c r="C213" s="16" t="s">
        <v>113</v>
      </c>
      <c r="D213" s="16" t="s">
        <v>107</v>
      </c>
      <c r="E213" s="17" t="s">
        <v>664</v>
      </c>
      <c r="F213" s="17" t="s">
        <v>4</v>
      </c>
      <c r="G213" s="34">
        <v>3682.5</v>
      </c>
      <c r="H213" s="34"/>
      <c r="I213" s="34"/>
      <c r="J213" s="62"/>
      <c r="K213" s="62"/>
      <c r="L213" s="62"/>
    </row>
    <row r="214" spans="1:12" ht="15.75">
      <c r="A214" s="16" t="s">
        <v>207</v>
      </c>
      <c r="B214" s="17" t="s">
        <v>123</v>
      </c>
      <c r="C214" s="16" t="s">
        <v>113</v>
      </c>
      <c r="D214" s="16" t="s">
        <v>107</v>
      </c>
      <c r="E214" s="17" t="s">
        <v>665</v>
      </c>
      <c r="F214" s="17"/>
      <c r="G214" s="34">
        <f>SUM(G215)</f>
        <v>1165.5</v>
      </c>
      <c r="H214" s="34"/>
      <c r="I214" s="34"/>
      <c r="J214" s="61"/>
      <c r="K214" s="61"/>
      <c r="L214" s="61"/>
    </row>
    <row r="215" spans="1:12" ht="47.25">
      <c r="A215" s="16" t="s">
        <v>156</v>
      </c>
      <c r="B215" s="17" t="s">
        <v>123</v>
      </c>
      <c r="C215" s="16" t="s">
        <v>113</v>
      </c>
      <c r="D215" s="16" t="s">
        <v>107</v>
      </c>
      <c r="E215" s="17" t="s">
        <v>665</v>
      </c>
      <c r="F215" s="17" t="s">
        <v>4</v>
      </c>
      <c r="G215" s="34">
        <v>1165.5</v>
      </c>
      <c r="H215" s="34"/>
      <c r="I215" s="34"/>
      <c r="J215" s="61"/>
      <c r="K215" s="61"/>
      <c r="L215" s="61"/>
    </row>
    <row r="216" spans="1:12" ht="47.25">
      <c r="A216" s="16" t="s">
        <v>8</v>
      </c>
      <c r="B216" s="17" t="s">
        <v>123</v>
      </c>
      <c r="C216" s="16" t="s">
        <v>113</v>
      </c>
      <c r="D216" s="16" t="s">
        <v>107</v>
      </c>
      <c r="E216" s="17" t="s">
        <v>666</v>
      </c>
      <c r="F216" s="17"/>
      <c r="G216" s="34">
        <f>SUM(G217)</f>
        <v>29.2</v>
      </c>
      <c r="H216" s="34"/>
      <c r="I216" s="34"/>
      <c r="J216" s="62"/>
      <c r="K216" s="62"/>
      <c r="L216" s="62"/>
    </row>
    <row r="217" spans="1:12" ht="47.25">
      <c r="A217" s="16" t="s">
        <v>156</v>
      </c>
      <c r="B217" s="17" t="s">
        <v>123</v>
      </c>
      <c r="C217" s="16" t="s">
        <v>113</v>
      </c>
      <c r="D217" s="16" t="s">
        <v>107</v>
      </c>
      <c r="E217" s="17" t="s">
        <v>666</v>
      </c>
      <c r="F217" s="17" t="s">
        <v>4</v>
      </c>
      <c r="G217" s="34">
        <v>29.2</v>
      </c>
      <c r="H217" s="34"/>
      <c r="I217" s="34"/>
      <c r="J217" s="61"/>
      <c r="K217" s="61"/>
      <c r="L217" s="61"/>
    </row>
    <row r="218" spans="1:12" ht="31.5">
      <c r="A218" s="16" t="s">
        <v>204</v>
      </c>
      <c r="B218" s="17" t="s">
        <v>123</v>
      </c>
      <c r="C218" s="16" t="s">
        <v>113</v>
      </c>
      <c r="D218" s="16" t="s">
        <v>107</v>
      </c>
      <c r="E218" s="17" t="s">
        <v>886</v>
      </c>
      <c r="F218" s="17"/>
      <c r="G218" s="34">
        <f>SUM(G219)</f>
        <v>41.3</v>
      </c>
      <c r="H218" s="34"/>
      <c r="I218" s="34"/>
      <c r="J218" s="62"/>
      <c r="K218" s="62"/>
      <c r="L218" s="62"/>
    </row>
    <row r="219" spans="1:12" ht="47.25">
      <c r="A219" s="16" t="s">
        <v>156</v>
      </c>
      <c r="B219" s="17" t="s">
        <v>123</v>
      </c>
      <c r="C219" s="16" t="s">
        <v>113</v>
      </c>
      <c r="D219" s="16" t="s">
        <v>107</v>
      </c>
      <c r="E219" s="17" t="s">
        <v>886</v>
      </c>
      <c r="F219" s="17" t="s">
        <v>4</v>
      </c>
      <c r="G219" s="34">
        <v>41.3</v>
      </c>
      <c r="H219" s="34"/>
      <c r="I219" s="34"/>
      <c r="J219" s="61"/>
      <c r="K219" s="61"/>
      <c r="L219" s="61"/>
    </row>
    <row r="220" spans="1:12" ht="31.5">
      <c r="A220" s="16" t="s">
        <v>712</v>
      </c>
      <c r="B220" s="17" t="s">
        <v>123</v>
      </c>
      <c r="C220" s="16" t="s">
        <v>113</v>
      </c>
      <c r="D220" s="16" t="s">
        <v>107</v>
      </c>
      <c r="E220" s="17" t="s">
        <v>975</v>
      </c>
      <c r="F220" s="17"/>
      <c r="G220" s="34">
        <f>SUM(G221)</f>
        <v>20</v>
      </c>
      <c r="H220" s="34"/>
      <c r="I220" s="34"/>
      <c r="J220" s="61"/>
      <c r="K220" s="61"/>
      <c r="L220" s="61"/>
    </row>
    <row r="221" spans="1:12" ht="47.25">
      <c r="A221" s="16" t="s">
        <v>156</v>
      </c>
      <c r="B221" s="17" t="s">
        <v>123</v>
      </c>
      <c r="C221" s="16" t="s">
        <v>113</v>
      </c>
      <c r="D221" s="16" t="s">
        <v>107</v>
      </c>
      <c r="E221" s="17" t="s">
        <v>975</v>
      </c>
      <c r="F221" s="17" t="s">
        <v>4</v>
      </c>
      <c r="G221" s="34">
        <v>20</v>
      </c>
      <c r="H221" s="34"/>
      <c r="I221" s="34"/>
      <c r="J221" s="61"/>
      <c r="K221" s="61"/>
      <c r="L221" s="61"/>
    </row>
    <row r="222" spans="1:12" ht="31.5">
      <c r="A222" s="16" t="s">
        <v>714</v>
      </c>
      <c r="B222" s="17" t="s">
        <v>123</v>
      </c>
      <c r="C222" s="16" t="s">
        <v>113</v>
      </c>
      <c r="D222" s="16" t="s">
        <v>107</v>
      </c>
      <c r="E222" s="17" t="s">
        <v>523</v>
      </c>
      <c r="F222" s="17"/>
      <c r="G222" s="34">
        <f>SUM(G223+G225)</f>
        <v>286.5</v>
      </c>
      <c r="H222" s="34">
        <f>SUM(H223+H225)</f>
        <v>13554.8</v>
      </c>
      <c r="I222" s="34"/>
      <c r="J222" s="62"/>
      <c r="K222" s="62"/>
      <c r="L222" s="62"/>
    </row>
    <row r="223" spans="1:12" ht="94.5">
      <c r="A223" s="16" t="s">
        <v>213</v>
      </c>
      <c r="B223" s="17" t="s">
        <v>123</v>
      </c>
      <c r="C223" s="16" t="s">
        <v>113</v>
      </c>
      <c r="D223" s="16" t="s">
        <v>107</v>
      </c>
      <c r="E223" s="17" t="s">
        <v>648</v>
      </c>
      <c r="F223" s="17"/>
      <c r="G223" s="34"/>
      <c r="H223" s="34">
        <v>13268.3</v>
      </c>
      <c r="I223" s="34"/>
      <c r="J223" s="61"/>
      <c r="K223" s="61"/>
      <c r="L223" s="61"/>
    </row>
    <row r="224" spans="1:12" ht="47.25">
      <c r="A224" s="16" t="s">
        <v>156</v>
      </c>
      <c r="B224" s="17" t="s">
        <v>123</v>
      </c>
      <c r="C224" s="16" t="s">
        <v>113</v>
      </c>
      <c r="D224" s="16" t="s">
        <v>107</v>
      </c>
      <c r="E224" s="17" t="s">
        <v>648</v>
      </c>
      <c r="F224" s="17" t="s">
        <v>4</v>
      </c>
      <c r="G224" s="34"/>
      <c r="H224" s="34">
        <v>13268.3</v>
      </c>
      <c r="I224" s="34"/>
      <c r="J224" s="61"/>
      <c r="K224" s="61"/>
      <c r="L224" s="61"/>
    </row>
    <row r="225" spans="1:12" ht="63">
      <c r="A225" s="16" t="s">
        <v>715</v>
      </c>
      <c r="B225" s="17" t="s">
        <v>123</v>
      </c>
      <c r="C225" s="16" t="s">
        <v>113</v>
      </c>
      <c r="D225" s="16" t="s">
        <v>107</v>
      </c>
      <c r="E225" s="17" t="s">
        <v>650</v>
      </c>
      <c r="F225" s="17"/>
      <c r="G225" s="34">
        <f>SUM(G226)</f>
        <v>286.5</v>
      </c>
      <c r="H225" s="34">
        <v>286.5</v>
      </c>
      <c r="I225" s="34"/>
      <c r="J225" s="62"/>
      <c r="K225" s="62"/>
      <c r="L225" s="62"/>
    </row>
    <row r="226" spans="1:12" ht="47.25">
      <c r="A226" s="16" t="s">
        <v>156</v>
      </c>
      <c r="B226" s="17" t="s">
        <v>123</v>
      </c>
      <c r="C226" s="16" t="s">
        <v>113</v>
      </c>
      <c r="D226" s="16" t="s">
        <v>107</v>
      </c>
      <c r="E226" s="17" t="s">
        <v>650</v>
      </c>
      <c r="F226" s="17" t="s">
        <v>4</v>
      </c>
      <c r="G226" s="34">
        <v>286.5</v>
      </c>
      <c r="H226" s="34">
        <v>286.5</v>
      </c>
      <c r="I226" s="34"/>
      <c r="J226" s="61"/>
      <c r="K226" s="61"/>
      <c r="L226" s="61"/>
    </row>
    <row r="227" spans="1:12" ht="31.5">
      <c r="A227" s="16" t="s">
        <v>716</v>
      </c>
      <c r="B227" s="17" t="s">
        <v>123</v>
      </c>
      <c r="C227" s="16" t="s">
        <v>113</v>
      </c>
      <c r="D227" s="16" t="s">
        <v>107</v>
      </c>
      <c r="E227" s="17" t="s">
        <v>649</v>
      </c>
      <c r="F227" s="17"/>
      <c r="G227" s="34"/>
      <c r="H227" s="34">
        <v>2313.6999999999998</v>
      </c>
      <c r="I227" s="34"/>
      <c r="J227" s="62"/>
      <c r="K227" s="62"/>
      <c r="L227" s="62"/>
    </row>
    <row r="228" spans="1:12" ht="94.5">
      <c r="A228" s="16" t="s">
        <v>717</v>
      </c>
      <c r="B228" s="17" t="s">
        <v>123</v>
      </c>
      <c r="C228" s="16" t="s">
        <v>113</v>
      </c>
      <c r="D228" s="16" t="s">
        <v>107</v>
      </c>
      <c r="E228" s="17" t="s">
        <v>585</v>
      </c>
      <c r="F228" s="17"/>
      <c r="G228" s="34"/>
      <c r="H228" s="34">
        <v>2313.6999999999998</v>
      </c>
      <c r="I228" s="34"/>
      <c r="J228" s="61"/>
      <c r="K228" s="61"/>
      <c r="L228" s="61"/>
    </row>
    <row r="229" spans="1:12" ht="47.25">
      <c r="A229" s="16" t="s">
        <v>156</v>
      </c>
      <c r="B229" s="17" t="s">
        <v>123</v>
      </c>
      <c r="C229" s="16" t="s">
        <v>113</v>
      </c>
      <c r="D229" s="16" t="s">
        <v>107</v>
      </c>
      <c r="E229" s="17" t="s">
        <v>585</v>
      </c>
      <c r="F229" s="17" t="s">
        <v>4</v>
      </c>
      <c r="G229" s="34"/>
      <c r="H229" s="34">
        <v>2313.6999999999998</v>
      </c>
      <c r="I229" s="34"/>
      <c r="J229" s="61"/>
      <c r="K229" s="61"/>
      <c r="L229" s="61"/>
    </row>
    <row r="230" spans="1:12" ht="47.25">
      <c r="A230" s="16" t="s">
        <v>718</v>
      </c>
      <c r="B230" s="17" t="s">
        <v>123</v>
      </c>
      <c r="C230" s="16" t="s">
        <v>113</v>
      </c>
      <c r="D230" s="16" t="s">
        <v>107</v>
      </c>
      <c r="E230" s="17" t="s">
        <v>651</v>
      </c>
      <c r="F230" s="17"/>
      <c r="G230" s="34">
        <f>SUM(G231)</f>
        <v>3083.8</v>
      </c>
      <c r="H230" s="34">
        <v>3040</v>
      </c>
      <c r="I230" s="34">
        <v>3040</v>
      </c>
      <c r="J230" s="62"/>
      <c r="K230" s="62"/>
      <c r="L230" s="62"/>
    </row>
    <row r="231" spans="1:12" ht="78.75">
      <c r="A231" s="16" t="s">
        <v>719</v>
      </c>
      <c r="B231" s="17" t="s">
        <v>123</v>
      </c>
      <c r="C231" s="16" t="s">
        <v>113</v>
      </c>
      <c r="D231" s="16" t="s">
        <v>107</v>
      </c>
      <c r="E231" s="17" t="s">
        <v>652</v>
      </c>
      <c r="F231" s="17"/>
      <c r="G231" s="34">
        <f>SUM(G232)</f>
        <v>3083.8</v>
      </c>
      <c r="H231" s="34">
        <v>3040</v>
      </c>
      <c r="I231" s="34">
        <v>3040</v>
      </c>
      <c r="J231" s="61"/>
      <c r="K231" s="61"/>
      <c r="L231" s="61"/>
    </row>
    <row r="232" spans="1:12" ht="47.25">
      <c r="A232" s="16" t="s">
        <v>156</v>
      </c>
      <c r="B232" s="17" t="s">
        <v>123</v>
      </c>
      <c r="C232" s="16" t="s">
        <v>113</v>
      </c>
      <c r="D232" s="16" t="s">
        <v>107</v>
      </c>
      <c r="E232" s="17" t="s">
        <v>652</v>
      </c>
      <c r="F232" s="17" t="s">
        <v>4</v>
      </c>
      <c r="G232" s="34">
        <v>3083.8</v>
      </c>
      <c r="H232" s="34">
        <v>3040</v>
      </c>
      <c r="I232" s="34">
        <v>3040</v>
      </c>
      <c r="J232" s="61"/>
      <c r="K232" s="61"/>
      <c r="L232" s="61"/>
    </row>
    <row r="233" spans="1:12" ht="47.25">
      <c r="A233" s="16" t="s">
        <v>725</v>
      </c>
      <c r="B233" s="17" t="s">
        <v>123</v>
      </c>
      <c r="C233" s="16" t="s">
        <v>113</v>
      </c>
      <c r="D233" s="16" t="s">
        <v>107</v>
      </c>
      <c r="E233" s="17" t="s">
        <v>321</v>
      </c>
      <c r="F233" s="17"/>
      <c r="G233" s="34">
        <f>SUM(G234)</f>
        <v>22225.5</v>
      </c>
      <c r="H233" s="34">
        <v>1143.5999999999999</v>
      </c>
      <c r="I233" s="34">
        <v>1219.9000000000001</v>
      </c>
      <c r="J233" s="62"/>
      <c r="K233" s="62"/>
      <c r="L233" s="62"/>
    </row>
    <row r="234" spans="1:12" ht="31.5">
      <c r="A234" s="16" t="s">
        <v>14</v>
      </c>
      <c r="B234" s="17" t="s">
        <v>123</v>
      </c>
      <c r="C234" s="16" t="s">
        <v>113</v>
      </c>
      <c r="D234" s="16" t="s">
        <v>107</v>
      </c>
      <c r="E234" s="17" t="s">
        <v>322</v>
      </c>
      <c r="F234" s="17"/>
      <c r="G234" s="34">
        <f>SUM(G235+G237+G239)</f>
        <v>22225.5</v>
      </c>
      <c r="H234" s="34">
        <v>1143.5999999999999</v>
      </c>
      <c r="I234" s="34">
        <v>1219.9000000000001</v>
      </c>
      <c r="J234" s="61"/>
      <c r="K234" s="61"/>
      <c r="L234" s="61"/>
    </row>
    <row r="235" spans="1:12" ht="31.5">
      <c r="A235" s="16" t="s">
        <v>219</v>
      </c>
      <c r="B235" s="17" t="s">
        <v>123</v>
      </c>
      <c r="C235" s="16" t="s">
        <v>113</v>
      </c>
      <c r="D235" s="16" t="s">
        <v>107</v>
      </c>
      <c r="E235" s="17" t="s">
        <v>323</v>
      </c>
      <c r="F235" s="17"/>
      <c r="G235" s="34">
        <f>SUM(G236)</f>
        <v>13962.9</v>
      </c>
      <c r="H235" s="34"/>
      <c r="I235" s="34"/>
      <c r="J235" s="61"/>
      <c r="K235" s="61"/>
      <c r="L235" s="61"/>
    </row>
    <row r="236" spans="1:12" ht="47.25">
      <c r="A236" s="16" t="s">
        <v>156</v>
      </c>
      <c r="B236" s="17" t="s">
        <v>123</v>
      </c>
      <c r="C236" s="16" t="s">
        <v>113</v>
      </c>
      <c r="D236" s="16" t="s">
        <v>107</v>
      </c>
      <c r="E236" s="17" t="s">
        <v>323</v>
      </c>
      <c r="F236" s="17" t="s">
        <v>4</v>
      </c>
      <c r="G236" s="34">
        <v>13962.9</v>
      </c>
      <c r="H236" s="34"/>
      <c r="I236" s="34"/>
      <c r="J236" s="61"/>
      <c r="K236" s="61"/>
      <c r="L236" s="61"/>
    </row>
    <row r="237" spans="1:12" ht="15.75">
      <c r="A237" s="16" t="s">
        <v>257</v>
      </c>
      <c r="B237" s="17" t="s">
        <v>123</v>
      </c>
      <c r="C237" s="16" t="s">
        <v>113</v>
      </c>
      <c r="D237" s="16" t="s">
        <v>107</v>
      </c>
      <c r="E237" s="17" t="s">
        <v>825</v>
      </c>
      <c r="F237" s="17"/>
      <c r="G237" s="34">
        <f>SUM(G238)</f>
        <v>7242.2</v>
      </c>
      <c r="H237" s="34"/>
      <c r="I237" s="34"/>
      <c r="J237" s="62"/>
      <c r="K237" s="62"/>
      <c r="L237" s="62"/>
    </row>
    <row r="238" spans="1:12" ht="47.25">
      <c r="A238" s="16" t="s">
        <v>156</v>
      </c>
      <c r="B238" s="17" t="s">
        <v>123</v>
      </c>
      <c r="C238" s="16" t="s">
        <v>113</v>
      </c>
      <c r="D238" s="16" t="s">
        <v>107</v>
      </c>
      <c r="E238" s="17" t="s">
        <v>825</v>
      </c>
      <c r="F238" s="17" t="s">
        <v>4</v>
      </c>
      <c r="G238" s="34">
        <v>7242.2</v>
      </c>
      <c r="H238" s="34"/>
      <c r="I238" s="34"/>
      <c r="J238" s="61"/>
      <c r="K238" s="61"/>
      <c r="L238" s="61"/>
    </row>
    <row r="239" spans="1:12" ht="47.25">
      <c r="A239" s="16" t="s">
        <v>220</v>
      </c>
      <c r="B239" s="17" t="s">
        <v>123</v>
      </c>
      <c r="C239" s="16" t="s">
        <v>113</v>
      </c>
      <c r="D239" s="16" t="s">
        <v>107</v>
      </c>
      <c r="E239" s="17" t="s">
        <v>334</v>
      </c>
      <c r="F239" s="17"/>
      <c r="G239" s="34">
        <f>SUM(G240)</f>
        <v>1020.4</v>
      </c>
      <c r="H239" s="34">
        <v>1143.5999999999999</v>
      </c>
      <c r="I239" s="34">
        <v>1219.9000000000001</v>
      </c>
      <c r="J239" s="62"/>
      <c r="K239" s="62"/>
      <c r="L239" s="62"/>
    </row>
    <row r="240" spans="1:12" ht="47.25">
      <c r="A240" s="16" t="s">
        <v>156</v>
      </c>
      <c r="B240" s="17" t="s">
        <v>123</v>
      </c>
      <c r="C240" s="16" t="s">
        <v>113</v>
      </c>
      <c r="D240" s="16" t="s">
        <v>107</v>
      </c>
      <c r="E240" s="17" t="s">
        <v>334</v>
      </c>
      <c r="F240" s="17" t="s">
        <v>4</v>
      </c>
      <c r="G240" s="34">
        <v>1020.4</v>
      </c>
      <c r="H240" s="34">
        <v>1143.5999999999999</v>
      </c>
      <c r="I240" s="34">
        <v>1219.9000000000001</v>
      </c>
      <c r="J240" s="61"/>
      <c r="K240" s="61"/>
      <c r="L240" s="61"/>
    </row>
    <row r="241" spans="1:12" ht="47.25">
      <c r="A241" s="16" t="s">
        <v>760</v>
      </c>
      <c r="B241" s="17" t="s">
        <v>123</v>
      </c>
      <c r="C241" s="16" t="s">
        <v>113</v>
      </c>
      <c r="D241" s="16" t="s">
        <v>107</v>
      </c>
      <c r="E241" s="17" t="s">
        <v>462</v>
      </c>
      <c r="F241" s="17"/>
      <c r="G241" s="34">
        <f t="shared" ref="G241" si="32">SUM(G242)</f>
        <v>100</v>
      </c>
      <c r="H241" s="34"/>
      <c r="I241" s="34"/>
      <c r="J241" s="61"/>
      <c r="K241" s="61"/>
      <c r="L241" s="61"/>
    </row>
    <row r="242" spans="1:12" ht="47.25">
      <c r="A242" s="16" t="s">
        <v>762</v>
      </c>
      <c r="B242" s="17" t="s">
        <v>123</v>
      </c>
      <c r="C242" s="16" t="s">
        <v>113</v>
      </c>
      <c r="D242" s="16" t="s">
        <v>107</v>
      </c>
      <c r="E242" s="17" t="s">
        <v>466</v>
      </c>
      <c r="F242" s="17"/>
      <c r="G242" s="34">
        <f t="shared" ref="G242" si="33">SUM(G243)</f>
        <v>100</v>
      </c>
      <c r="H242" s="34"/>
      <c r="I242" s="34"/>
      <c r="J242" s="61"/>
      <c r="K242" s="61"/>
      <c r="L242" s="61"/>
    </row>
    <row r="243" spans="1:12" ht="47.25">
      <c r="A243" s="16" t="s">
        <v>150</v>
      </c>
      <c r="B243" s="17" t="s">
        <v>123</v>
      </c>
      <c r="C243" s="16" t="s">
        <v>113</v>
      </c>
      <c r="D243" s="16" t="s">
        <v>107</v>
      </c>
      <c r="E243" s="17" t="s">
        <v>952</v>
      </c>
      <c r="F243" s="17"/>
      <c r="G243" s="34">
        <f t="shared" ref="G243" si="34">SUM(G244)</f>
        <v>100</v>
      </c>
      <c r="H243" s="34"/>
      <c r="I243" s="34"/>
      <c r="J243" s="61"/>
      <c r="K243" s="61"/>
      <c r="L243" s="61"/>
    </row>
    <row r="244" spans="1:12" ht="47.25">
      <c r="A244" s="16" t="s">
        <v>765</v>
      </c>
      <c r="B244" s="17" t="s">
        <v>123</v>
      </c>
      <c r="C244" s="16" t="s">
        <v>113</v>
      </c>
      <c r="D244" s="16" t="s">
        <v>107</v>
      </c>
      <c r="E244" s="17" t="s">
        <v>953</v>
      </c>
      <c r="F244" s="17"/>
      <c r="G244" s="34">
        <f t="shared" ref="G244" si="35">SUM(G245)</f>
        <v>100</v>
      </c>
      <c r="H244" s="34"/>
      <c r="I244" s="34"/>
      <c r="J244" s="61"/>
      <c r="K244" s="61"/>
      <c r="L244" s="61"/>
    </row>
    <row r="245" spans="1:12" ht="47.25">
      <c r="A245" s="16" t="s">
        <v>156</v>
      </c>
      <c r="B245" s="17" t="s">
        <v>123</v>
      </c>
      <c r="C245" s="16" t="s">
        <v>113</v>
      </c>
      <c r="D245" s="16" t="s">
        <v>107</v>
      </c>
      <c r="E245" s="17" t="s">
        <v>953</v>
      </c>
      <c r="F245" s="17" t="s">
        <v>4</v>
      </c>
      <c r="G245" s="34">
        <v>100</v>
      </c>
      <c r="H245" s="34"/>
      <c r="I245" s="34"/>
      <c r="J245" s="61"/>
      <c r="K245" s="61"/>
      <c r="L245" s="61"/>
    </row>
    <row r="246" spans="1:12" ht="47.25">
      <c r="A246" s="16" t="s">
        <v>709</v>
      </c>
      <c r="B246" s="17" t="s">
        <v>123</v>
      </c>
      <c r="C246" s="16" t="s">
        <v>113</v>
      </c>
      <c r="D246" s="16" t="s">
        <v>108</v>
      </c>
      <c r="E246" s="17" t="s">
        <v>316</v>
      </c>
      <c r="F246" s="17"/>
      <c r="G246" s="34">
        <f>SUM(G253+G262+G247)</f>
        <v>32473.899999999998</v>
      </c>
      <c r="H246" s="34">
        <f t="shared" ref="H246:I246" si="36">SUM(H253+H262+H247)</f>
        <v>29782.799999999999</v>
      </c>
      <c r="I246" s="34">
        <f t="shared" si="36"/>
        <v>29055</v>
      </c>
      <c r="J246" s="62"/>
      <c r="K246" s="62"/>
      <c r="L246" s="62"/>
    </row>
    <row r="247" spans="1:12" ht="47.25">
      <c r="A247" s="16" t="s">
        <v>711</v>
      </c>
      <c r="B247" s="17" t="s">
        <v>123</v>
      </c>
      <c r="C247" s="16" t="s">
        <v>113</v>
      </c>
      <c r="D247" s="16" t="s">
        <v>108</v>
      </c>
      <c r="E247" s="17" t="s">
        <v>324</v>
      </c>
      <c r="F247" s="17"/>
      <c r="G247" s="34">
        <f t="shared" ref="G247" si="37">SUM(G248)</f>
        <v>785.6</v>
      </c>
      <c r="H247" s="34">
        <f t="shared" ref="H247" si="38">SUM(H248)</f>
        <v>785.6</v>
      </c>
      <c r="I247" s="34"/>
      <c r="J247" s="62"/>
      <c r="K247" s="62"/>
      <c r="L247" s="62"/>
    </row>
    <row r="248" spans="1:12" ht="47.25">
      <c r="A248" s="16" t="s">
        <v>150</v>
      </c>
      <c r="B248" s="17" t="s">
        <v>123</v>
      </c>
      <c r="C248" s="16" t="s">
        <v>113</v>
      </c>
      <c r="D248" s="16" t="s">
        <v>108</v>
      </c>
      <c r="E248" s="17" t="s">
        <v>329</v>
      </c>
      <c r="F248" s="17"/>
      <c r="G248" s="34">
        <f>SUM(G251+G249)</f>
        <v>785.6</v>
      </c>
      <c r="H248" s="34">
        <f t="shared" ref="H248" si="39">SUM(H251)</f>
        <v>785.6</v>
      </c>
      <c r="I248" s="34"/>
      <c r="J248" s="62"/>
      <c r="K248" s="62"/>
      <c r="L248" s="62"/>
    </row>
    <row r="249" spans="1:12" ht="141.75">
      <c r="A249" s="78" t="s">
        <v>206</v>
      </c>
      <c r="B249" s="17" t="s">
        <v>123</v>
      </c>
      <c r="C249" s="16" t="s">
        <v>113</v>
      </c>
      <c r="D249" s="16" t="s">
        <v>108</v>
      </c>
      <c r="E249" s="17" t="s">
        <v>330</v>
      </c>
      <c r="F249" s="17"/>
      <c r="G249" s="34">
        <f t="shared" ref="G249:G251" si="40">SUM(G250)</f>
        <v>523.70000000000005</v>
      </c>
      <c r="H249" s="34"/>
      <c r="I249" s="34"/>
      <c r="J249" s="62"/>
      <c r="K249" s="62"/>
      <c r="L249" s="62"/>
    </row>
    <row r="250" spans="1:12" ht="47.25">
      <c r="A250" s="16" t="s">
        <v>156</v>
      </c>
      <c r="B250" s="17" t="s">
        <v>123</v>
      </c>
      <c r="C250" s="16" t="s">
        <v>113</v>
      </c>
      <c r="D250" s="16" t="s">
        <v>108</v>
      </c>
      <c r="E250" s="17" t="s">
        <v>330</v>
      </c>
      <c r="F250" s="17" t="s">
        <v>4</v>
      </c>
      <c r="G250" s="34">
        <v>523.70000000000005</v>
      </c>
      <c r="H250" s="34"/>
      <c r="I250" s="34"/>
      <c r="J250" s="62"/>
      <c r="K250" s="62"/>
      <c r="L250" s="62"/>
    </row>
    <row r="251" spans="1:12" ht="173.25">
      <c r="A251" s="78" t="s">
        <v>944</v>
      </c>
      <c r="B251" s="17" t="s">
        <v>123</v>
      </c>
      <c r="C251" s="16" t="s">
        <v>113</v>
      </c>
      <c r="D251" s="16" t="s">
        <v>108</v>
      </c>
      <c r="E251" s="17" t="s">
        <v>945</v>
      </c>
      <c r="F251" s="17"/>
      <c r="G251" s="34">
        <f t="shared" si="40"/>
        <v>261.89999999999998</v>
      </c>
      <c r="H251" s="34">
        <f t="shared" ref="H251" si="41">SUM(H252)</f>
        <v>785.6</v>
      </c>
      <c r="I251" s="34"/>
      <c r="J251" s="62"/>
      <c r="K251" s="62"/>
      <c r="L251" s="62"/>
    </row>
    <row r="252" spans="1:12" ht="47.25">
      <c r="A252" s="16" t="s">
        <v>156</v>
      </c>
      <c r="B252" s="17" t="s">
        <v>123</v>
      </c>
      <c r="C252" s="16" t="s">
        <v>113</v>
      </c>
      <c r="D252" s="16" t="s">
        <v>108</v>
      </c>
      <c r="E252" s="17" t="s">
        <v>945</v>
      </c>
      <c r="F252" s="17" t="s">
        <v>4</v>
      </c>
      <c r="G252" s="34">
        <v>261.89999999999998</v>
      </c>
      <c r="H252" s="34">
        <v>785.6</v>
      </c>
      <c r="I252" s="34"/>
      <c r="J252" s="62"/>
      <c r="K252" s="62"/>
      <c r="L252" s="62"/>
    </row>
    <row r="253" spans="1:12" ht="47.25">
      <c r="A253" s="16" t="s">
        <v>720</v>
      </c>
      <c r="B253" s="17" t="s">
        <v>123</v>
      </c>
      <c r="C253" s="16" t="s">
        <v>113</v>
      </c>
      <c r="D253" s="16" t="s">
        <v>108</v>
      </c>
      <c r="E253" s="17" t="s">
        <v>335</v>
      </c>
      <c r="F253" s="17"/>
      <c r="G253" s="34">
        <f>SUM(G254+G259)</f>
        <v>30335.7</v>
      </c>
      <c r="H253" s="34">
        <v>28997.200000000001</v>
      </c>
      <c r="I253" s="34">
        <v>29055</v>
      </c>
      <c r="J253" s="61"/>
      <c r="K253" s="61"/>
      <c r="L253" s="61"/>
    </row>
    <row r="254" spans="1:12" ht="47.25">
      <c r="A254" s="16" t="s">
        <v>150</v>
      </c>
      <c r="B254" s="17" t="s">
        <v>123</v>
      </c>
      <c r="C254" s="16" t="s">
        <v>113</v>
      </c>
      <c r="D254" s="16" t="s">
        <v>108</v>
      </c>
      <c r="E254" s="17" t="s">
        <v>336</v>
      </c>
      <c r="F254" s="17"/>
      <c r="G254" s="34">
        <f>SUM(G255+G257)</f>
        <v>30004.9</v>
      </c>
      <c r="H254" s="34">
        <f t="shared" ref="H254:I254" si="42">SUM(H255+H257)</f>
        <v>32973.4</v>
      </c>
      <c r="I254" s="34">
        <f t="shared" si="42"/>
        <v>29055</v>
      </c>
      <c r="J254" s="61"/>
      <c r="K254" s="61"/>
      <c r="L254" s="61"/>
    </row>
    <row r="255" spans="1:12" ht="31.5">
      <c r="A255" s="16" t="s">
        <v>214</v>
      </c>
      <c r="B255" s="17" t="s">
        <v>123</v>
      </c>
      <c r="C255" s="16" t="s">
        <v>113</v>
      </c>
      <c r="D255" s="16" t="s">
        <v>108</v>
      </c>
      <c r="E255" s="17" t="s">
        <v>337</v>
      </c>
      <c r="F255" s="17"/>
      <c r="G255" s="34">
        <f>SUM(G256)</f>
        <v>27202.400000000001</v>
      </c>
      <c r="H255" s="34">
        <v>28997.200000000001</v>
      </c>
      <c r="I255" s="34">
        <v>29055</v>
      </c>
      <c r="J255" s="61"/>
      <c r="K255" s="61"/>
      <c r="L255" s="61"/>
    </row>
    <row r="256" spans="1:12" ht="47.25">
      <c r="A256" s="16" t="s">
        <v>156</v>
      </c>
      <c r="B256" s="17" t="s">
        <v>123</v>
      </c>
      <c r="C256" s="16" t="s">
        <v>113</v>
      </c>
      <c r="D256" s="16" t="s">
        <v>108</v>
      </c>
      <c r="E256" s="17" t="s">
        <v>337</v>
      </c>
      <c r="F256" s="17" t="s">
        <v>4</v>
      </c>
      <c r="G256" s="34">
        <v>27202.400000000001</v>
      </c>
      <c r="H256" s="34">
        <v>25021</v>
      </c>
      <c r="I256" s="34">
        <v>29055</v>
      </c>
      <c r="J256" s="61"/>
      <c r="K256" s="61"/>
      <c r="L256" s="61"/>
    </row>
    <row r="257" spans="1:12" ht="47.25">
      <c r="A257" s="16" t="s">
        <v>946</v>
      </c>
      <c r="B257" s="17" t="s">
        <v>123</v>
      </c>
      <c r="C257" s="16" t="s">
        <v>113</v>
      </c>
      <c r="D257" s="16" t="s">
        <v>108</v>
      </c>
      <c r="E257" s="17" t="s">
        <v>947</v>
      </c>
      <c r="F257" s="17"/>
      <c r="G257" s="34">
        <f>SUM(G258:G258)</f>
        <v>2802.5</v>
      </c>
      <c r="H257" s="34">
        <f t="shared" ref="H257" si="43">SUM(H258)</f>
        <v>3976.2</v>
      </c>
      <c r="I257" s="34"/>
      <c r="J257" s="61"/>
      <c r="K257" s="61"/>
      <c r="L257" s="61"/>
    </row>
    <row r="258" spans="1:12" ht="47.25">
      <c r="A258" s="16" t="s">
        <v>156</v>
      </c>
      <c r="B258" s="17" t="s">
        <v>123</v>
      </c>
      <c r="C258" s="16" t="s">
        <v>113</v>
      </c>
      <c r="D258" s="16" t="s">
        <v>108</v>
      </c>
      <c r="E258" s="17" t="s">
        <v>947</v>
      </c>
      <c r="F258" s="17" t="s">
        <v>4</v>
      </c>
      <c r="G258" s="34">
        <v>2802.5</v>
      </c>
      <c r="H258" s="34">
        <v>3976.2</v>
      </c>
      <c r="I258" s="34"/>
      <c r="J258" s="61"/>
      <c r="K258" s="61"/>
      <c r="L258" s="61"/>
    </row>
    <row r="259" spans="1:12" ht="31.5">
      <c r="A259" s="16" t="s">
        <v>14</v>
      </c>
      <c r="B259" s="17" t="s">
        <v>123</v>
      </c>
      <c r="C259" s="16" t="s">
        <v>113</v>
      </c>
      <c r="D259" s="16" t="s">
        <v>108</v>
      </c>
      <c r="E259" s="17" t="s">
        <v>669</v>
      </c>
      <c r="F259" s="17"/>
      <c r="G259" s="34">
        <f>SUM(G260)</f>
        <v>330.8</v>
      </c>
      <c r="H259" s="34"/>
      <c r="I259" s="34"/>
      <c r="J259" s="61"/>
      <c r="K259" s="61"/>
      <c r="L259" s="61"/>
    </row>
    <row r="260" spans="1:12" ht="31.5">
      <c r="A260" s="16" t="s">
        <v>214</v>
      </c>
      <c r="B260" s="17" t="s">
        <v>123</v>
      </c>
      <c r="C260" s="16" t="s">
        <v>113</v>
      </c>
      <c r="D260" s="16" t="s">
        <v>108</v>
      </c>
      <c r="E260" s="17" t="s">
        <v>670</v>
      </c>
      <c r="F260" s="17"/>
      <c r="G260" s="34">
        <f>SUM(G261)</f>
        <v>330.8</v>
      </c>
      <c r="H260" s="34"/>
      <c r="I260" s="34"/>
      <c r="J260" s="62"/>
      <c r="K260" s="62"/>
      <c r="L260" s="62"/>
    </row>
    <row r="261" spans="1:12" ht="47.25">
      <c r="A261" s="16" t="s">
        <v>156</v>
      </c>
      <c r="B261" s="17" t="s">
        <v>123</v>
      </c>
      <c r="C261" s="16" t="s">
        <v>113</v>
      </c>
      <c r="D261" s="16" t="s">
        <v>108</v>
      </c>
      <c r="E261" s="17" t="s">
        <v>670</v>
      </c>
      <c r="F261" s="17" t="s">
        <v>4</v>
      </c>
      <c r="G261" s="34">
        <v>330.8</v>
      </c>
      <c r="H261" s="34"/>
      <c r="I261" s="34"/>
      <c r="J261" s="61"/>
      <c r="K261" s="61"/>
      <c r="L261" s="61"/>
    </row>
    <row r="262" spans="1:12" ht="47.25">
      <c r="A262" s="16" t="s">
        <v>725</v>
      </c>
      <c r="B262" s="17" t="s">
        <v>123</v>
      </c>
      <c r="C262" s="16" t="s">
        <v>113</v>
      </c>
      <c r="D262" s="16" t="s">
        <v>108</v>
      </c>
      <c r="E262" s="17" t="s">
        <v>321</v>
      </c>
      <c r="F262" s="17"/>
      <c r="G262" s="34">
        <f t="shared" ref="G262" si="44">SUM(G263)</f>
        <v>1352.6</v>
      </c>
      <c r="H262" s="34"/>
      <c r="I262" s="34"/>
      <c r="J262" s="61"/>
      <c r="K262" s="61"/>
      <c r="L262" s="61"/>
    </row>
    <row r="263" spans="1:12" ht="31.5">
      <c r="A263" s="16" t="s">
        <v>14</v>
      </c>
      <c r="B263" s="17" t="s">
        <v>123</v>
      </c>
      <c r="C263" s="16" t="s">
        <v>113</v>
      </c>
      <c r="D263" s="16" t="s">
        <v>108</v>
      </c>
      <c r="E263" s="17" t="s">
        <v>322</v>
      </c>
      <c r="F263" s="17"/>
      <c r="G263" s="34">
        <f t="shared" ref="G263" si="45">SUM(G264)</f>
        <v>1352.6</v>
      </c>
      <c r="H263" s="34"/>
      <c r="I263" s="34"/>
      <c r="J263" s="61"/>
      <c r="K263" s="61"/>
      <c r="L263" s="61"/>
    </row>
    <row r="264" spans="1:12" ht="31.5">
      <c r="A264" s="16" t="s">
        <v>219</v>
      </c>
      <c r="B264" s="17" t="s">
        <v>123</v>
      </c>
      <c r="C264" s="16" t="s">
        <v>113</v>
      </c>
      <c r="D264" s="16" t="s">
        <v>108</v>
      </c>
      <c r="E264" s="17" t="s">
        <v>323</v>
      </c>
      <c r="F264" s="17"/>
      <c r="G264" s="34">
        <f t="shared" ref="G264" si="46">SUM(G265)</f>
        <v>1352.6</v>
      </c>
      <c r="H264" s="34"/>
      <c r="I264" s="34"/>
      <c r="J264" s="61"/>
      <c r="K264" s="61"/>
      <c r="L264" s="61"/>
    </row>
    <row r="265" spans="1:12" ht="47.25">
      <c r="A265" s="16" t="s">
        <v>156</v>
      </c>
      <c r="B265" s="17" t="s">
        <v>123</v>
      </c>
      <c r="C265" s="16" t="s">
        <v>113</v>
      </c>
      <c r="D265" s="16" t="s">
        <v>108</v>
      </c>
      <c r="E265" s="17" t="s">
        <v>323</v>
      </c>
      <c r="F265" s="17" t="s">
        <v>4</v>
      </c>
      <c r="G265" s="34">
        <v>1352.6</v>
      </c>
      <c r="H265" s="34"/>
      <c r="I265" s="34"/>
      <c r="J265" s="61"/>
      <c r="K265" s="61"/>
      <c r="L265" s="61"/>
    </row>
    <row r="266" spans="1:12" ht="47.25">
      <c r="A266" s="16" t="s">
        <v>791</v>
      </c>
      <c r="B266" s="17" t="s">
        <v>123</v>
      </c>
      <c r="C266" s="16" t="s">
        <v>113</v>
      </c>
      <c r="D266" s="16" t="s">
        <v>113</v>
      </c>
      <c r="E266" s="17" t="s">
        <v>347</v>
      </c>
      <c r="F266" s="17"/>
      <c r="G266" s="34">
        <f>SUM(G267)</f>
        <v>5</v>
      </c>
      <c r="H266" s="34"/>
      <c r="I266" s="34"/>
      <c r="J266" s="61"/>
      <c r="K266" s="61"/>
      <c r="L266" s="61"/>
    </row>
    <row r="267" spans="1:12" ht="31.5">
      <c r="A267" s="16" t="s">
        <v>14</v>
      </c>
      <c r="B267" s="17" t="s">
        <v>123</v>
      </c>
      <c r="C267" s="16" t="s">
        <v>113</v>
      </c>
      <c r="D267" s="16" t="s">
        <v>113</v>
      </c>
      <c r="E267" s="17" t="s">
        <v>913</v>
      </c>
      <c r="F267" s="17"/>
      <c r="G267" s="34">
        <f>SUM(G268)</f>
        <v>5</v>
      </c>
      <c r="H267" s="34"/>
      <c r="I267" s="34"/>
      <c r="J267" s="62"/>
      <c r="K267" s="62"/>
      <c r="L267" s="62"/>
    </row>
    <row r="268" spans="1:12" ht="31.5">
      <c r="A268" s="16" t="s">
        <v>204</v>
      </c>
      <c r="B268" s="17" t="s">
        <v>123</v>
      </c>
      <c r="C268" s="16" t="s">
        <v>113</v>
      </c>
      <c r="D268" s="16" t="s">
        <v>113</v>
      </c>
      <c r="E268" s="17" t="s">
        <v>914</v>
      </c>
      <c r="F268" s="17"/>
      <c r="G268" s="34">
        <f>SUM(G269)</f>
        <v>5</v>
      </c>
      <c r="H268" s="34"/>
      <c r="I268" s="34"/>
      <c r="J268" s="61"/>
      <c r="K268" s="61"/>
      <c r="L268" s="61"/>
    </row>
    <row r="269" spans="1:12" ht="47.25">
      <c r="A269" s="16" t="s">
        <v>156</v>
      </c>
      <c r="B269" s="17" t="s">
        <v>123</v>
      </c>
      <c r="C269" s="16" t="s">
        <v>113</v>
      </c>
      <c r="D269" s="16" t="s">
        <v>113</v>
      </c>
      <c r="E269" s="17" t="s">
        <v>914</v>
      </c>
      <c r="F269" s="17" t="s">
        <v>4</v>
      </c>
      <c r="G269" s="34">
        <v>5</v>
      </c>
      <c r="H269" s="34"/>
      <c r="I269" s="34"/>
      <c r="J269" s="61"/>
      <c r="K269" s="61"/>
      <c r="L269" s="61"/>
    </row>
    <row r="270" spans="1:12" ht="47.25">
      <c r="A270" s="16" t="s">
        <v>709</v>
      </c>
      <c r="B270" s="17" t="s">
        <v>123</v>
      </c>
      <c r="C270" s="16" t="s">
        <v>113</v>
      </c>
      <c r="D270" s="16" t="s">
        <v>75</v>
      </c>
      <c r="E270" s="17" t="s">
        <v>316</v>
      </c>
      <c r="F270" s="17"/>
      <c r="G270" s="34">
        <f>G271+G290</f>
        <v>42094</v>
      </c>
      <c r="H270" s="34">
        <f t="shared" ref="H270:I270" si="47">H271+H290</f>
        <v>42499.5</v>
      </c>
      <c r="I270" s="34">
        <f t="shared" si="47"/>
        <v>42499.600000000006</v>
      </c>
      <c r="J270" s="61"/>
      <c r="K270" s="61"/>
      <c r="L270" s="61"/>
    </row>
    <row r="271" spans="1:12" ht="47.25">
      <c r="A271" s="16" t="s">
        <v>721</v>
      </c>
      <c r="B271" s="17" t="s">
        <v>123</v>
      </c>
      <c r="C271" s="16" t="s">
        <v>113</v>
      </c>
      <c r="D271" s="16" t="s">
        <v>75</v>
      </c>
      <c r="E271" s="17" t="s">
        <v>338</v>
      </c>
      <c r="F271" s="17"/>
      <c r="G271" s="34">
        <f>SUM(G272+G281)</f>
        <v>12932.5</v>
      </c>
      <c r="H271" s="34">
        <v>12657.2</v>
      </c>
      <c r="I271" s="34">
        <v>12657.2</v>
      </c>
      <c r="J271" s="61"/>
      <c r="K271" s="61"/>
      <c r="L271" s="61"/>
    </row>
    <row r="272" spans="1:12" ht="47.25">
      <c r="A272" s="16" t="s">
        <v>150</v>
      </c>
      <c r="B272" s="17" t="s">
        <v>123</v>
      </c>
      <c r="C272" s="16" t="s">
        <v>113</v>
      </c>
      <c r="D272" s="16" t="s">
        <v>75</v>
      </c>
      <c r="E272" s="17" t="s">
        <v>339</v>
      </c>
      <c r="F272" s="17"/>
      <c r="G272" s="34">
        <f>SUM(G273+G275+G277+G279)</f>
        <v>7698.4</v>
      </c>
      <c r="H272" s="34">
        <v>7504.1</v>
      </c>
      <c r="I272" s="34">
        <v>7504.1</v>
      </c>
      <c r="J272" s="61"/>
      <c r="K272" s="61"/>
      <c r="L272" s="61"/>
    </row>
    <row r="273" spans="1:12" ht="31.5">
      <c r="A273" s="16" t="s">
        <v>215</v>
      </c>
      <c r="B273" s="17" t="s">
        <v>123</v>
      </c>
      <c r="C273" s="16" t="s">
        <v>113</v>
      </c>
      <c r="D273" s="16" t="s">
        <v>75</v>
      </c>
      <c r="E273" s="17" t="s">
        <v>340</v>
      </c>
      <c r="F273" s="17"/>
      <c r="G273" s="34">
        <f>SUM(G274)</f>
        <v>3015.4</v>
      </c>
      <c r="H273" s="34">
        <v>2821.1</v>
      </c>
      <c r="I273" s="34">
        <v>2821.1</v>
      </c>
      <c r="J273" s="62"/>
      <c r="K273" s="62"/>
      <c r="L273" s="62"/>
    </row>
    <row r="274" spans="1:12" ht="47.25">
      <c r="A274" s="16" t="s">
        <v>156</v>
      </c>
      <c r="B274" s="17" t="s">
        <v>123</v>
      </c>
      <c r="C274" s="16" t="s">
        <v>113</v>
      </c>
      <c r="D274" s="16" t="s">
        <v>75</v>
      </c>
      <c r="E274" s="17" t="s">
        <v>340</v>
      </c>
      <c r="F274" s="17" t="s">
        <v>4</v>
      </c>
      <c r="G274" s="34">
        <v>3015.4</v>
      </c>
      <c r="H274" s="34">
        <v>2821.1</v>
      </c>
      <c r="I274" s="34">
        <v>2821.1</v>
      </c>
      <c r="J274" s="61"/>
      <c r="K274" s="61"/>
      <c r="L274" s="61"/>
    </row>
    <row r="275" spans="1:12" ht="15.75">
      <c r="A275" s="16" t="s">
        <v>182</v>
      </c>
      <c r="B275" s="17" t="s">
        <v>123</v>
      </c>
      <c r="C275" s="16" t="s">
        <v>113</v>
      </c>
      <c r="D275" s="16" t="s">
        <v>75</v>
      </c>
      <c r="E275" s="17" t="s">
        <v>341</v>
      </c>
      <c r="F275" s="17"/>
      <c r="G275" s="34">
        <f>SUM(G276)</f>
        <v>771</v>
      </c>
      <c r="H275" s="34">
        <v>771</v>
      </c>
      <c r="I275" s="34">
        <v>771</v>
      </c>
      <c r="J275" s="62"/>
      <c r="K275" s="62"/>
      <c r="L275" s="62"/>
    </row>
    <row r="276" spans="1:12" ht="47.25">
      <c r="A276" s="16" t="s">
        <v>156</v>
      </c>
      <c r="B276" s="17" t="s">
        <v>123</v>
      </c>
      <c r="C276" s="16" t="s">
        <v>113</v>
      </c>
      <c r="D276" s="16" t="s">
        <v>75</v>
      </c>
      <c r="E276" s="17" t="s">
        <v>341</v>
      </c>
      <c r="F276" s="17" t="s">
        <v>4</v>
      </c>
      <c r="G276" s="34">
        <v>771</v>
      </c>
      <c r="H276" s="34">
        <v>771</v>
      </c>
      <c r="I276" s="34">
        <v>771</v>
      </c>
      <c r="J276" s="61"/>
      <c r="K276" s="61"/>
      <c r="L276" s="61"/>
    </row>
    <row r="277" spans="1:12" ht="31.5">
      <c r="A277" s="16" t="s">
        <v>216</v>
      </c>
      <c r="B277" s="17" t="s">
        <v>123</v>
      </c>
      <c r="C277" s="16" t="s">
        <v>113</v>
      </c>
      <c r="D277" s="16" t="s">
        <v>75</v>
      </c>
      <c r="E277" s="17" t="s">
        <v>342</v>
      </c>
      <c r="F277" s="17"/>
      <c r="G277" s="34">
        <f>SUM(G278)</f>
        <v>3624</v>
      </c>
      <c r="H277" s="34">
        <v>3624</v>
      </c>
      <c r="I277" s="34">
        <v>3624</v>
      </c>
      <c r="J277" s="62"/>
      <c r="K277" s="62"/>
      <c r="L277" s="62"/>
    </row>
    <row r="278" spans="1:12" ht="47.25">
      <c r="A278" s="16" t="s">
        <v>156</v>
      </c>
      <c r="B278" s="17" t="s">
        <v>123</v>
      </c>
      <c r="C278" s="16" t="s">
        <v>113</v>
      </c>
      <c r="D278" s="16" t="s">
        <v>75</v>
      </c>
      <c r="E278" s="17" t="s">
        <v>342</v>
      </c>
      <c r="F278" s="17" t="s">
        <v>4</v>
      </c>
      <c r="G278" s="34">
        <v>3624</v>
      </c>
      <c r="H278" s="34">
        <v>3624</v>
      </c>
      <c r="I278" s="34">
        <v>3624</v>
      </c>
      <c r="J278" s="61"/>
      <c r="K278" s="61"/>
      <c r="L278" s="61"/>
    </row>
    <row r="279" spans="1:12" ht="31.5">
      <c r="A279" s="16" t="s">
        <v>261</v>
      </c>
      <c r="B279" s="17" t="s">
        <v>123</v>
      </c>
      <c r="C279" s="16" t="s">
        <v>113</v>
      </c>
      <c r="D279" s="16" t="s">
        <v>75</v>
      </c>
      <c r="E279" s="17" t="s">
        <v>528</v>
      </c>
      <c r="F279" s="17"/>
      <c r="G279" s="34">
        <f>SUM(G280)</f>
        <v>288</v>
      </c>
      <c r="H279" s="34">
        <v>288</v>
      </c>
      <c r="I279" s="34">
        <v>288</v>
      </c>
      <c r="J279" s="62"/>
      <c r="K279" s="62"/>
      <c r="L279" s="62"/>
    </row>
    <row r="280" spans="1:12" ht="47.25">
      <c r="A280" s="16" t="s">
        <v>156</v>
      </c>
      <c r="B280" s="17" t="s">
        <v>123</v>
      </c>
      <c r="C280" s="16" t="s">
        <v>113</v>
      </c>
      <c r="D280" s="16" t="s">
        <v>75</v>
      </c>
      <c r="E280" s="17" t="s">
        <v>528</v>
      </c>
      <c r="F280" s="17" t="s">
        <v>4</v>
      </c>
      <c r="G280" s="34">
        <v>288</v>
      </c>
      <c r="H280" s="34">
        <v>288</v>
      </c>
      <c r="I280" s="34">
        <v>288</v>
      </c>
      <c r="J280" s="61"/>
      <c r="K280" s="61"/>
      <c r="L280" s="61"/>
    </row>
    <row r="281" spans="1:12" ht="31.5">
      <c r="A281" s="16" t="s">
        <v>14</v>
      </c>
      <c r="B281" s="17" t="s">
        <v>123</v>
      </c>
      <c r="C281" s="16" t="s">
        <v>113</v>
      </c>
      <c r="D281" s="16" t="s">
        <v>75</v>
      </c>
      <c r="E281" s="17" t="s">
        <v>343</v>
      </c>
      <c r="F281" s="17"/>
      <c r="G281" s="34">
        <f>SUM(G282+G284+G286+G288)</f>
        <v>5234.1000000000004</v>
      </c>
      <c r="H281" s="34">
        <v>5153.1000000000004</v>
      </c>
      <c r="I281" s="34">
        <v>5153.1000000000004</v>
      </c>
      <c r="J281" s="61"/>
      <c r="K281" s="61"/>
      <c r="L281" s="61"/>
    </row>
    <row r="282" spans="1:12" ht="31.5">
      <c r="A282" s="16" t="s">
        <v>215</v>
      </c>
      <c r="B282" s="17" t="s">
        <v>123</v>
      </c>
      <c r="C282" s="16" t="s">
        <v>113</v>
      </c>
      <c r="D282" s="16" t="s">
        <v>75</v>
      </c>
      <c r="E282" s="17" t="s">
        <v>344</v>
      </c>
      <c r="F282" s="17"/>
      <c r="G282" s="34">
        <f>SUM(G283)</f>
        <v>400</v>
      </c>
      <c r="H282" s="34">
        <v>400</v>
      </c>
      <c r="I282" s="34">
        <v>400</v>
      </c>
      <c r="J282" s="62"/>
      <c r="K282" s="62"/>
      <c r="L282" s="62"/>
    </row>
    <row r="283" spans="1:12" ht="47.25">
      <c r="A283" s="16" t="s">
        <v>156</v>
      </c>
      <c r="B283" s="17" t="s">
        <v>123</v>
      </c>
      <c r="C283" s="16" t="s">
        <v>113</v>
      </c>
      <c r="D283" s="16" t="s">
        <v>75</v>
      </c>
      <c r="E283" s="17" t="s">
        <v>344</v>
      </c>
      <c r="F283" s="17" t="s">
        <v>4</v>
      </c>
      <c r="G283" s="34">
        <v>400</v>
      </c>
      <c r="H283" s="34">
        <v>400</v>
      </c>
      <c r="I283" s="34">
        <v>400</v>
      </c>
      <c r="J283" s="61"/>
      <c r="K283" s="61"/>
      <c r="L283" s="61"/>
    </row>
    <row r="284" spans="1:12" ht="31.5">
      <c r="A284" s="16" t="s">
        <v>0</v>
      </c>
      <c r="B284" s="17" t="s">
        <v>123</v>
      </c>
      <c r="C284" s="16" t="s">
        <v>113</v>
      </c>
      <c r="D284" s="16" t="s">
        <v>75</v>
      </c>
      <c r="E284" s="17" t="s">
        <v>345</v>
      </c>
      <c r="F284" s="17"/>
      <c r="G284" s="34">
        <f>SUM(G285)</f>
        <v>1934.5</v>
      </c>
      <c r="H284" s="34">
        <v>2050.6</v>
      </c>
      <c r="I284" s="34">
        <v>2050.6</v>
      </c>
      <c r="J284" s="62"/>
      <c r="K284" s="62"/>
      <c r="L284" s="62"/>
    </row>
    <row r="285" spans="1:12" ht="47.25">
      <c r="A285" s="16" t="s">
        <v>156</v>
      </c>
      <c r="B285" s="17" t="s">
        <v>123</v>
      </c>
      <c r="C285" s="16" t="s">
        <v>113</v>
      </c>
      <c r="D285" s="16" t="s">
        <v>75</v>
      </c>
      <c r="E285" s="17" t="s">
        <v>345</v>
      </c>
      <c r="F285" s="17" t="s">
        <v>4</v>
      </c>
      <c r="G285" s="34">
        <v>1934.5</v>
      </c>
      <c r="H285" s="34">
        <v>2050.6</v>
      </c>
      <c r="I285" s="34">
        <v>2050.6</v>
      </c>
      <c r="J285" s="61"/>
      <c r="K285" s="61"/>
      <c r="L285" s="61"/>
    </row>
    <row r="286" spans="1:12" ht="31.5">
      <c r="A286" s="16" t="s">
        <v>610</v>
      </c>
      <c r="B286" s="17" t="s">
        <v>123</v>
      </c>
      <c r="C286" s="16" t="s">
        <v>113</v>
      </c>
      <c r="D286" s="16" t="s">
        <v>75</v>
      </c>
      <c r="E286" s="17" t="s">
        <v>586</v>
      </c>
      <c r="F286" s="17"/>
      <c r="G286" s="34">
        <f>SUM(G287)</f>
        <v>657.1</v>
      </c>
      <c r="H286" s="34">
        <v>460</v>
      </c>
      <c r="I286" s="34">
        <v>460</v>
      </c>
      <c r="J286" s="62"/>
      <c r="K286" s="62"/>
      <c r="L286" s="62"/>
    </row>
    <row r="287" spans="1:12" ht="47.25">
      <c r="A287" s="16" t="s">
        <v>156</v>
      </c>
      <c r="B287" s="17" t="s">
        <v>123</v>
      </c>
      <c r="C287" s="16" t="s">
        <v>113</v>
      </c>
      <c r="D287" s="16" t="s">
        <v>75</v>
      </c>
      <c r="E287" s="17" t="s">
        <v>586</v>
      </c>
      <c r="F287" s="17" t="s">
        <v>4</v>
      </c>
      <c r="G287" s="34">
        <v>657.1</v>
      </c>
      <c r="H287" s="34">
        <v>460</v>
      </c>
      <c r="I287" s="34">
        <v>460</v>
      </c>
      <c r="J287" s="61"/>
      <c r="K287" s="61"/>
      <c r="L287" s="61"/>
    </row>
    <row r="288" spans="1:12" ht="31.5">
      <c r="A288" s="16" t="s">
        <v>216</v>
      </c>
      <c r="B288" s="17" t="s">
        <v>123</v>
      </c>
      <c r="C288" s="16" t="s">
        <v>113</v>
      </c>
      <c r="D288" s="16" t="s">
        <v>75</v>
      </c>
      <c r="E288" s="17" t="s">
        <v>346</v>
      </c>
      <c r="F288" s="17"/>
      <c r="G288" s="34">
        <f>SUM(G289)</f>
        <v>2242.5</v>
      </c>
      <c r="H288" s="34">
        <v>2242.5</v>
      </c>
      <c r="I288" s="34">
        <v>2242.5</v>
      </c>
      <c r="J288" s="62"/>
      <c r="K288" s="62"/>
      <c r="L288" s="62"/>
    </row>
    <row r="289" spans="1:12" ht="47.25">
      <c r="A289" s="16" t="s">
        <v>156</v>
      </c>
      <c r="B289" s="17" t="s">
        <v>123</v>
      </c>
      <c r="C289" s="16" t="s">
        <v>113</v>
      </c>
      <c r="D289" s="16" t="s">
        <v>75</v>
      </c>
      <c r="E289" s="17" t="s">
        <v>346</v>
      </c>
      <c r="F289" s="17" t="s">
        <v>4</v>
      </c>
      <c r="G289" s="34">
        <v>2242.5</v>
      </c>
      <c r="H289" s="34">
        <v>2242.5</v>
      </c>
      <c r="I289" s="34">
        <v>2242.5</v>
      </c>
      <c r="J289" s="61"/>
      <c r="K289" s="61"/>
      <c r="L289" s="61"/>
    </row>
    <row r="290" spans="1:12" ht="31.5">
      <c r="A290" s="16" t="s">
        <v>722</v>
      </c>
      <c r="B290" s="17" t="s">
        <v>123</v>
      </c>
      <c r="C290" s="16" t="s">
        <v>113</v>
      </c>
      <c r="D290" s="16" t="s">
        <v>75</v>
      </c>
      <c r="E290" s="17" t="s">
        <v>348</v>
      </c>
      <c r="F290" s="17"/>
      <c r="G290" s="34">
        <f>SUM(G291+G294+G297)</f>
        <v>29161.500000000004</v>
      </c>
      <c r="H290" s="34">
        <v>29842.3</v>
      </c>
      <c r="I290" s="34">
        <v>29842.400000000001</v>
      </c>
      <c r="J290" s="61"/>
      <c r="K290" s="61"/>
      <c r="L290" s="61"/>
    </row>
    <row r="291" spans="1:12" ht="15.75">
      <c r="A291" s="16" t="s">
        <v>47</v>
      </c>
      <c r="B291" s="17" t="s">
        <v>123</v>
      </c>
      <c r="C291" s="16" t="s">
        <v>113</v>
      </c>
      <c r="D291" s="16" t="s">
        <v>75</v>
      </c>
      <c r="E291" s="17" t="s">
        <v>671</v>
      </c>
      <c r="F291" s="17"/>
      <c r="G291" s="34">
        <f>SUM(G292)</f>
        <v>2496.6</v>
      </c>
      <c r="H291" s="34">
        <v>2381.1</v>
      </c>
      <c r="I291" s="34">
        <v>2381.1</v>
      </c>
      <c r="J291" s="61"/>
      <c r="K291" s="61"/>
      <c r="L291" s="61"/>
    </row>
    <row r="292" spans="1:12" ht="31.5">
      <c r="A292" s="16" t="s">
        <v>217</v>
      </c>
      <c r="B292" s="17" t="s">
        <v>123</v>
      </c>
      <c r="C292" s="16" t="s">
        <v>113</v>
      </c>
      <c r="D292" s="16" t="s">
        <v>75</v>
      </c>
      <c r="E292" s="17" t="s">
        <v>502</v>
      </c>
      <c r="F292" s="17"/>
      <c r="G292" s="34">
        <f>SUM(G293)</f>
        <v>2496.6</v>
      </c>
      <c r="H292" s="34">
        <v>2381.1</v>
      </c>
      <c r="I292" s="34">
        <v>2381.1</v>
      </c>
      <c r="J292" s="62"/>
      <c r="K292" s="62"/>
      <c r="L292" s="62"/>
    </row>
    <row r="293" spans="1:12" ht="94.5">
      <c r="A293" s="16" t="s">
        <v>36</v>
      </c>
      <c r="B293" s="17" t="s">
        <v>123</v>
      </c>
      <c r="C293" s="16" t="s">
        <v>113</v>
      </c>
      <c r="D293" s="16" t="s">
        <v>75</v>
      </c>
      <c r="E293" s="17" t="s">
        <v>502</v>
      </c>
      <c r="F293" s="17" t="s">
        <v>40</v>
      </c>
      <c r="G293" s="34">
        <v>2496.6</v>
      </c>
      <c r="H293" s="34">
        <v>2381.1</v>
      </c>
      <c r="I293" s="34">
        <v>2381.1</v>
      </c>
      <c r="J293" s="61"/>
      <c r="K293" s="61"/>
      <c r="L293" s="61"/>
    </row>
    <row r="294" spans="1:12" ht="47.25">
      <c r="A294" s="16" t="s">
        <v>150</v>
      </c>
      <c r="B294" s="17" t="s">
        <v>123</v>
      </c>
      <c r="C294" s="16" t="s">
        <v>113</v>
      </c>
      <c r="D294" s="16" t="s">
        <v>75</v>
      </c>
      <c r="E294" s="17" t="s">
        <v>263</v>
      </c>
      <c r="F294" s="17"/>
      <c r="G294" s="34">
        <f>SUM(G295)</f>
        <v>9.8000000000000007</v>
      </c>
      <c r="H294" s="34">
        <v>9.9</v>
      </c>
      <c r="I294" s="34">
        <v>10</v>
      </c>
      <c r="J294" s="61"/>
      <c r="K294" s="61"/>
      <c r="L294" s="61"/>
    </row>
    <row r="295" spans="1:12" ht="94.5">
      <c r="A295" s="16" t="s">
        <v>264</v>
      </c>
      <c r="B295" s="17" t="s">
        <v>123</v>
      </c>
      <c r="C295" s="16" t="s">
        <v>113</v>
      </c>
      <c r="D295" s="16" t="s">
        <v>75</v>
      </c>
      <c r="E295" s="17" t="s">
        <v>265</v>
      </c>
      <c r="F295" s="17"/>
      <c r="G295" s="34">
        <f>SUM(G296)</f>
        <v>9.8000000000000007</v>
      </c>
      <c r="H295" s="34">
        <v>9.9</v>
      </c>
      <c r="I295" s="34">
        <v>10</v>
      </c>
      <c r="J295" s="62"/>
      <c r="K295" s="62"/>
      <c r="L295" s="62"/>
    </row>
    <row r="296" spans="1:12" ht="47.25">
      <c r="A296" s="16" t="s">
        <v>156</v>
      </c>
      <c r="B296" s="17" t="s">
        <v>123</v>
      </c>
      <c r="C296" s="16" t="s">
        <v>113</v>
      </c>
      <c r="D296" s="16" t="s">
        <v>75</v>
      </c>
      <c r="E296" s="17" t="s">
        <v>265</v>
      </c>
      <c r="F296" s="17" t="s">
        <v>4</v>
      </c>
      <c r="G296" s="34">
        <v>9.8000000000000007</v>
      </c>
      <c r="H296" s="34">
        <v>9.9</v>
      </c>
      <c r="I296" s="34">
        <v>10</v>
      </c>
      <c r="J296" s="61"/>
      <c r="K296" s="61"/>
      <c r="L296" s="61"/>
    </row>
    <row r="297" spans="1:12" ht="31.5">
      <c r="A297" s="16" t="s">
        <v>163</v>
      </c>
      <c r="B297" s="17" t="s">
        <v>123</v>
      </c>
      <c r="C297" s="16" t="s">
        <v>113</v>
      </c>
      <c r="D297" s="16" t="s">
        <v>75</v>
      </c>
      <c r="E297" s="17" t="s">
        <v>503</v>
      </c>
      <c r="F297" s="17"/>
      <c r="G297" s="34">
        <f>SUM(G298)</f>
        <v>26655.100000000002</v>
      </c>
      <c r="H297" s="34">
        <v>27451.3</v>
      </c>
      <c r="I297" s="34">
        <v>27451.3</v>
      </c>
      <c r="J297" s="61"/>
      <c r="K297" s="61"/>
      <c r="L297" s="61"/>
    </row>
    <row r="298" spans="1:12" ht="31.5">
      <c r="A298" s="16" t="s">
        <v>724</v>
      </c>
      <c r="B298" s="17" t="s">
        <v>123</v>
      </c>
      <c r="C298" s="16" t="s">
        <v>113</v>
      </c>
      <c r="D298" s="16" t="s">
        <v>75</v>
      </c>
      <c r="E298" s="17" t="s">
        <v>504</v>
      </c>
      <c r="F298" s="17"/>
      <c r="G298" s="34">
        <f>SUM(G299:G301)</f>
        <v>26655.100000000002</v>
      </c>
      <c r="H298" s="34">
        <v>27451.3</v>
      </c>
      <c r="I298" s="34">
        <v>27451.3</v>
      </c>
      <c r="J298" s="62"/>
      <c r="K298" s="62"/>
      <c r="L298" s="62"/>
    </row>
    <row r="299" spans="1:12" ht="94.5">
      <c r="A299" s="16" t="s">
        <v>36</v>
      </c>
      <c r="B299" s="17" t="s">
        <v>123</v>
      </c>
      <c r="C299" s="16" t="s">
        <v>113</v>
      </c>
      <c r="D299" s="16" t="s">
        <v>75</v>
      </c>
      <c r="E299" s="17" t="s">
        <v>504</v>
      </c>
      <c r="F299" s="17" t="s">
        <v>40</v>
      </c>
      <c r="G299" s="34">
        <v>24438.3</v>
      </c>
      <c r="H299" s="34">
        <v>24431.8</v>
      </c>
      <c r="I299" s="34">
        <v>24431.8</v>
      </c>
      <c r="J299" s="62"/>
      <c r="K299" s="62"/>
      <c r="L299" s="62"/>
    </row>
    <row r="300" spans="1:12" ht="47.25">
      <c r="A300" s="16" t="s">
        <v>165</v>
      </c>
      <c r="B300" s="17" t="s">
        <v>123</v>
      </c>
      <c r="C300" s="16" t="s">
        <v>113</v>
      </c>
      <c r="D300" s="16" t="s">
        <v>75</v>
      </c>
      <c r="E300" s="17" t="s">
        <v>504</v>
      </c>
      <c r="F300" s="17" t="s">
        <v>91</v>
      </c>
      <c r="G300" s="34">
        <v>2020.4</v>
      </c>
      <c r="H300" s="34">
        <v>2823.1</v>
      </c>
      <c r="I300" s="34">
        <v>2823.1</v>
      </c>
      <c r="J300" s="62"/>
      <c r="K300" s="62"/>
      <c r="L300" s="62"/>
    </row>
    <row r="301" spans="1:12" ht="15.75">
      <c r="A301" s="16" t="s">
        <v>160</v>
      </c>
      <c r="B301" s="17" t="s">
        <v>123</v>
      </c>
      <c r="C301" s="16" t="s">
        <v>113</v>
      </c>
      <c r="D301" s="16" t="s">
        <v>75</v>
      </c>
      <c r="E301" s="17" t="s">
        <v>504</v>
      </c>
      <c r="F301" s="17" t="s">
        <v>161</v>
      </c>
      <c r="G301" s="34">
        <v>196.4</v>
      </c>
      <c r="H301" s="34">
        <v>196.4</v>
      </c>
      <c r="I301" s="34">
        <v>196.4</v>
      </c>
      <c r="J301" s="61"/>
      <c r="K301" s="61"/>
      <c r="L301" s="61"/>
    </row>
    <row r="302" spans="1:12" ht="15.75">
      <c r="A302" s="16" t="s">
        <v>846</v>
      </c>
      <c r="B302" s="17" t="s">
        <v>123</v>
      </c>
      <c r="C302" s="16" t="s">
        <v>76</v>
      </c>
      <c r="D302" s="16"/>
      <c r="E302" s="17"/>
      <c r="F302" s="17"/>
      <c r="G302" s="34">
        <f>SUM(G308+G303)</f>
        <v>48958.2</v>
      </c>
      <c r="H302" s="34">
        <v>21373.3</v>
      </c>
      <c r="I302" s="34">
        <v>21373.3</v>
      </c>
      <c r="J302" s="61"/>
      <c r="K302" s="61"/>
      <c r="L302" s="61"/>
    </row>
    <row r="303" spans="1:12" ht="47.25">
      <c r="A303" s="16" t="s">
        <v>726</v>
      </c>
      <c r="B303" s="17" t="s">
        <v>123</v>
      </c>
      <c r="C303" s="16" t="s">
        <v>76</v>
      </c>
      <c r="D303" s="16" t="s">
        <v>108</v>
      </c>
      <c r="E303" s="17" t="s">
        <v>376</v>
      </c>
      <c r="F303" s="17"/>
      <c r="G303" s="34">
        <f>SUM(G304)</f>
        <v>29443.599999999999</v>
      </c>
      <c r="H303" s="34"/>
      <c r="I303" s="34"/>
      <c r="J303" s="61"/>
      <c r="K303" s="61"/>
      <c r="L303" s="61"/>
    </row>
    <row r="304" spans="1:12" ht="63">
      <c r="A304" s="16" t="s">
        <v>927</v>
      </c>
      <c r="B304" s="17" t="s">
        <v>123</v>
      </c>
      <c r="C304" s="16" t="s">
        <v>76</v>
      </c>
      <c r="D304" s="16" t="s">
        <v>108</v>
      </c>
      <c r="E304" s="17" t="s">
        <v>505</v>
      </c>
      <c r="F304" s="17"/>
      <c r="G304" s="34">
        <f>SUM(G305)</f>
        <v>29443.599999999999</v>
      </c>
      <c r="H304" s="34"/>
      <c r="I304" s="34"/>
      <c r="J304" s="61"/>
      <c r="K304" s="61"/>
      <c r="L304" s="61"/>
    </row>
    <row r="305" spans="1:12" ht="31.5">
      <c r="A305" s="16" t="s">
        <v>69</v>
      </c>
      <c r="B305" s="17" t="s">
        <v>123</v>
      </c>
      <c r="C305" s="16" t="s">
        <v>76</v>
      </c>
      <c r="D305" s="16" t="s">
        <v>108</v>
      </c>
      <c r="E305" s="17" t="s">
        <v>543</v>
      </c>
      <c r="F305" s="17"/>
      <c r="G305" s="34">
        <f>SUM(G306)</f>
        <v>29443.599999999999</v>
      </c>
      <c r="H305" s="34"/>
      <c r="I305" s="34"/>
      <c r="J305" s="61"/>
      <c r="K305" s="61"/>
      <c r="L305" s="61"/>
    </row>
    <row r="306" spans="1:12" ht="78.75">
      <c r="A306" s="16" t="s">
        <v>735</v>
      </c>
      <c r="B306" s="17" t="s">
        <v>123</v>
      </c>
      <c r="C306" s="16" t="s">
        <v>76</v>
      </c>
      <c r="D306" s="16" t="s">
        <v>108</v>
      </c>
      <c r="E306" s="17" t="s">
        <v>550</v>
      </c>
      <c r="F306" s="17"/>
      <c r="G306" s="34">
        <f>SUM(G307)</f>
        <v>29443.599999999999</v>
      </c>
      <c r="H306" s="34"/>
      <c r="I306" s="34"/>
      <c r="J306" s="61"/>
      <c r="K306" s="61"/>
      <c r="L306" s="61"/>
    </row>
    <row r="307" spans="1:12" ht="31.5">
      <c r="A307" s="16" t="s">
        <v>37</v>
      </c>
      <c r="B307" s="17" t="s">
        <v>123</v>
      </c>
      <c r="C307" s="16" t="s">
        <v>76</v>
      </c>
      <c r="D307" s="16" t="s">
        <v>108</v>
      </c>
      <c r="E307" s="17" t="s">
        <v>550</v>
      </c>
      <c r="F307" s="17" t="s">
        <v>38</v>
      </c>
      <c r="G307" s="34">
        <v>29443.599999999999</v>
      </c>
      <c r="H307" s="34"/>
      <c r="I307" s="34"/>
      <c r="J307" s="62"/>
      <c r="K307" s="62"/>
      <c r="L307" s="62"/>
    </row>
    <row r="308" spans="1:12" ht="47.25">
      <c r="A308" s="16" t="s">
        <v>709</v>
      </c>
      <c r="B308" s="17" t="s">
        <v>123</v>
      </c>
      <c r="C308" s="16" t="s">
        <v>76</v>
      </c>
      <c r="D308" s="16" t="s">
        <v>110</v>
      </c>
      <c r="E308" s="17" t="s">
        <v>316</v>
      </c>
      <c r="F308" s="17"/>
      <c r="G308" s="34">
        <f>SUM(G309+G318+G322)</f>
        <v>19514.599999999999</v>
      </c>
      <c r="H308" s="34">
        <v>21373.3</v>
      </c>
      <c r="I308" s="34">
        <v>21373.3</v>
      </c>
      <c r="J308" s="61"/>
      <c r="K308" s="61"/>
      <c r="L308" s="61"/>
    </row>
    <row r="309" spans="1:12" ht="47.25">
      <c r="A309" s="16" t="s">
        <v>710</v>
      </c>
      <c r="B309" s="17" t="s">
        <v>123</v>
      </c>
      <c r="C309" s="16" t="s">
        <v>76</v>
      </c>
      <c r="D309" s="16" t="s">
        <v>110</v>
      </c>
      <c r="E309" s="17" t="s">
        <v>317</v>
      </c>
      <c r="F309" s="17"/>
      <c r="G309" s="34">
        <f>SUM(G310+G313)</f>
        <v>6041.0999999999995</v>
      </c>
      <c r="H309" s="34">
        <v>8208</v>
      </c>
      <c r="I309" s="34">
        <v>8208</v>
      </c>
      <c r="J309" s="61"/>
      <c r="K309" s="61"/>
      <c r="L309" s="61"/>
    </row>
    <row r="310" spans="1:12" ht="31.5">
      <c r="A310" s="16" t="s">
        <v>69</v>
      </c>
      <c r="B310" s="17" t="s">
        <v>123</v>
      </c>
      <c r="C310" s="16" t="s">
        <v>76</v>
      </c>
      <c r="D310" s="16" t="s">
        <v>110</v>
      </c>
      <c r="E310" s="17" t="s">
        <v>518</v>
      </c>
      <c r="F310" s="17"/>
      <c r="G310" s="34">
        <f>SUM(G311)</f>
        <v>4232.3999999999996</v>
      </c>
      <c r="H310" s="34">
        <v>6399.3</v>
      </c>
      <c r="I310" s="34">
        <v>6399.3</v>
      </c>
      <c r="J310" s="61"/>
      <c r="K310" s="61"/>
      <c r="L310" s="61"/>
    </row>
    <row r="311" spans="1:12" ht="110.25">
      <c r="A311" s="16" t="s">
        <v>200</v>
      </c>
      <c r="B311" s="17" t="s">
        <v>123</v>
      </c>
      <c r="C311" s="16" t="s">
        <v>76</v>
      </c>
      <c r="D311" s="16" t="s">
        <v>110</v>
      </c>
      <c r="E311" s="17" t="s">
        <v>351</v>
      </c>
      <c r="F311" s="17"/>
      <c r="G311" s="34">
        <f>SUM(G312)</f>
        <v>4232.3999999999996</v>
      </c>
      <c r="H311" s="34">
        <v>6399.3</v>
      </c>
      <c r="I311" s="34">
        <v>6399.3</v>
      </c>
      <c r="J311" s="61"/>
      <c r="K311" s="61"/>
      <c r="L311" s="61"/>
    </row>
    <row r="312" spans="1:12" ht="31.5">
      <c r="A312" s="16" t="s">
        <v>37</v>
      </c>
      <c r="B312" s="17" t="s">
        <v>123</v>
      </c>
      <c r="C312" s="16" t="s">
        <v>76</v>
      </c>
      <c r="D312" s="16" t="s">
        <v>110</v>
      </c>
      <c r="E312" s="17" t="s">
        <v>351</v>
      </c>
      <c r="F312" s="17" t="s">
        <v>38</v>
      </c>
      <c r="G312" s="34">
        <v>4232.3999999999996</v>
      </c>
      <c r="H312" s="34">
        <v>6399.3</v>
      </c>
      <c r="I312" s="34">
        <v>6399.3</v>
      </c>
      <c r="J312" s="61"/>
      <c r="K312" s="61"/>
      <c r="L312" s="61"/>
    </row>
    <row r="313" spans="1:12" ht="47.25">
      <c r="A313" s="16" t="s">
        <v>150</v>
      </c>
      <c r="B313" s="17" t="s">
        <v>123</v>
      </c>
      <c r="C313" s="16" t="s">
        <v>76</v>
      </c>
      <c r="D313" s="16" t="s">
        <v>110</v>
      </c>
      <c r="E313" s="17" t="s">
        <v>318</v>
      </c>
      <c r="F313" s="17"/>
      <c r="G313" s="34">
        <f>SUM(G314+G316)</f>
        <v>1808.7</v>
      </c>
      <c r="H313" s="34">
        <v>1808.7</v>
      </c>
      <c r="I313" s="34">
        <v>1808.7</v>
      </c>
      <c r="J313" s="62"/>
      <c r="K313" s="62"/>
      <c r="L313" s="62"/>
    </row>
    <row r="314" spans="1:12" ht="31.5">
      <c r="A314" s="16" t="s">
        <v>202</v>
      </c>
      <c r="B314" s="17" t="s">
        <v>123</v>
      </c>
      <c r="C314" s="16" t="s">
        <v>76</v>
      </c>
      <c r="D314" s="16" t="s">
        <v>110</v>
      </c>
      <c r="E314" s="17" t="s">
        <v>352</v>
      </c>
      <c r="F314" s="17"/>
      <c r="G314" s="34">
        <f>SUM(G315)</f>
        <v>171.8</v>
      </c>
      <c r="H314" s="34">
        <v>171.8</v>
      </c>
      <c r="I314" s="34">
        <v>171.8</v>
      </c>
      <c r="J314" s="61"/>
      <c r="K314" s="61"/>
      <c r="L314" s="61"/>
    </row>
    <row r="315" spans="1:12" ht="47.25">
      <c r="A315" s="16" t="s">
        <v>156</v>
      </c>
      <c r="B315" s="17" t="s">
        <v>123</v>
      </c>
      <c r="C315" s="16" t="s">
        <v>76</v>
      </c>
      <c r="D315" s="16" t="s">
        <v>110</v>
      </c>
      <c r="E315" s="17" t="s">
        <v>352</v>
      </c>
      <c r="F315" s="17" t="s">
        <v>4</v>
      </c>
      <c r="G315" s="34">
        <v>171.8</v>
      </c>
      <c r="H315" s="34">
        <v>171.8</v>
      </c>
      <c r="I315" s="34">
        <v>171.8</v>
      </c>
      <c r="J315" s="61"/>
      <c r="K315" s="61"/>
      <c r="L315" s="61"/>
    </row>
    <row r="316" spans="1:12" ht="141.75">
      <c r="A316" s="78" t="s">
        <v>203</v>
      </c>
      <c r="B316" s="17" t="s">
        <v>123</v>
      </c>
      <c r="C316" s="16" t="s">
        <v>76</v>
      </c>
      <c r="D316" s="16" t="s">
        <v>110</v>
      </c>
      <c r="E316" s="17" t="s">
        <v>353</v>
      </c>
      <c r="F316" s="17"/>
      <c r="G316" s="34">
        <f>SUM(G317)</f>
        <v>1636.9</v>
      </c>
      <c r="H316" s="34">
        <v>1636.9</v>
      </c>
      <c r="I316" s="34">
        <v>1636.9</v>
      </c>
      <c r="J316" s="62"/>
      <c r="K316" s="62"/>
      <c r="L316" s="62"/>
    </row>
    <row r="317" spans="1:12" ht="47.25">
      <c r="A317" s="16" t="s">
        <v>156</v>
      </c>
      <c r="B317" s="17" t="s">
        <v>123</v>
      </c>
      <c r="C317" s="16" t="s">
        <v>76</v>
      </c>
      <c r="D317" s="16" t="s">
        <v>110</v>
      </c>
      <c r="E317" s="17" t="s">
        <v>353</v>
      </c>
      <c r="F317" s="17" t="s">
        <v>4</v>
      </c>
      <c r="G317" s="34">
        <v>1636.9</v>
      </c>
      <c r="H317" s="34">
        <v>1636.9</v>
      </c>
      <c r="I317" s="34">
        <v>1636.9</v>
      </c>
      <c r="J317" s="61"/>
      <c r="K317" s="61"/>
      <c r="L317" s="61"/>
    </row>
    <row r="318" spans="1:12" ht="47.25">
      <c r="A318" s="16" t="s">
        <v>711</v>
      </c>
      <c r="B318" s="17" t="s">
        <v>123</v>
      </c>
      <c r="C318" s="16" t="s">
        <v>76</v>
      </c>
      <c r="D318" s="16" t="s">
        <v>110</v>
      </c>
      <c r="E318" s="17" t="s">
        <v>324</v>
      </c>
      <c r="F318" s="17"/>
      <c r="G318" s="34">
        <f>SUM(G319)</f>
        <v>8.6999999999999993</v>
      </c>
      <c r="H318" s="34"/>
      <c r="I318" s="34"/>
      <c r="J318" s="62"/>
      <c r="K318" s="62"/>
      <c r="L318" s="62"/>
    </row>
    <row r="319" spans="1:12" ht="47.25">
      <c r="A319" s="16" t="s">
        <v>150</v>
      </c>
      <c r="B319" s="17" t="s">
        <v>123</v>
      </c>
      <c r="C319" s="16" t="s">
        <v>76</v>
      </c>
      <c r="D319" s="16" t="s">
        <v>110</v>
      </c>
      <c r="E319" s="17" t="s">
        <v>329</v>
      </c>
      <c r="F319" s="17"/>
      <c r="G319" s="34">
        <f>SUM(G320)</f>
        <v>8.6999999999999993</v>
      </c>
      <c r="H319" s="34"/>
      <c r="I319" s="34"/>
      <c r="J319" s="61"/>
      <c r="K319" s="61"/>
      <c r="L319" s="61"/>
    </row>
    <row r="320" spans="1:12" ht="15.75">
      <c r="A320" s="16" t="s">
        <v>207</v>
      </c>
      <c r="B320" s="17" t="s">
        <v>123</v>
      </c>
      <c r="C320" s="16" t="s">
        <v>76</v>
      </c>
      <c r="D320" s="16" t="s">
        <v>110</v>
      </c>
      <c r="E320" s="17" t="s">
        <v>331</v>
      </c>
      <c r="F320" s="17"/>
      <c r="G320" s="34">
        <f>SUM(G321)</f>
        <v>8.6999999999999993</v>
      </c>
      <c r="H320" s="34"/>
      <c r="I320" s="34"/>
      <c r="J320" s="61"/>
      <c r="K320" s="61"/>
      <c r="L320" s="61"/>
    </row>
    <row r="321" spans="1:12" ht="47.25">
      <c r="A321" s="16" t="s">
        <v>156</v>
      </c>
      <c r="B321" s="17" t="s">
        <v>123</v>
      </c>
      <c r="C321" s="16" t="s">
        <v>76</v>
      </c>
      <c r="D321" s="16" t="s">
        <v>110</v>
      </c>
      <c r="E321" s="17" t="s">
        <v>331</v>
      </c>
      <c r="F321" s="17" t="s">
        <v>4</v>
      </c>
      <c r="G321" s="34">
        <v>8.6999999999999993</v>
      </c>
      <c r="H321" s="34"/>
      <c r="I321" s="34"/>
      <c r="J321" s="61"/>
      <c r="K321" s="61"/>
      <c r="L321" s="61"/>
    </row>
    <row r="322" spans="1:12" ht="31.5">
      <c r="A322" s="16" t="s">
        <v>722</v>
      </c>
      <c r="B322" s="17" t="s">
        <v>123</v>
      </c>
      <c r="C322" s="16" t="s">
        <v>76</v>
      </c>
      <c r="D322" s="16" t="s">
        <v>110</v>
      </c>
      <c r="E322" s="17" t="s">
        <v>348</v>
      </c>
      <c r="F322" s="17"/>
      <c r="G322" s="34">
        <f>SUM(G323)</f>
        <v>13464.8</v>
      </c>
      <c r="H322" s="34">
        <v>13165.3</v>
      </c>
      <c r="I322" s="34">
        <v>13165.3</v>
      </c>
      <c r="J322" s="62"/>
      <c r="K322" s="62"/>
      <c r="L322" s="62"/>
    </row>
    <row r="323" spans="1:12" ht="31.5">
      <c r="A323" s="16" t="s">
        <v>69</v>
      </c>
      <c r="B323" s="17" t="s">
        <v>123</v>
      </c>
      <c r="C323" s="16" t="s">
        <v>76</v>
      </c>
      <c r="D323" s="16" t="s">
        <v>110</v>
      </c>
      <c r="E323" s="17" t="s">
        <v>349</v>
      </c>
      <c r="F323" s="17"/>
      <c r="G323" s="34">
        <f>SUM(G324+G326)</f>
        <v>13464.8</v>
      </c>
      <c r="H323" s="34">
        <v>13165.3</v>
      </c>
      <c r="I323" s="34">
        <v>13165.3</v>
      </c>
      <c r="J323" s="61"/>
      <c r="K323" s="61"/>
      <c r="L323" s="61"/>
    </row>
    <row r="324" spans="1:12" ht="63">
      <c r="A324" s="16" t="s">
        <v>218</v>
      </c>
      <c r="B324" s="17" t="s">
        <v>123</v>
      </c>
      <c r="C324" s="16" t="s">
        <v>76</v>
      </c>
      <c r="D324" s="16" t="s">
        <v>110</v>
      </c>
      <c r="E324" s="17" t="s">
        <v>350</v>
      </c>
      <c r="F324" s="17"/>
      <c r="G324" s="34">
        <f>SUM(G325)</f>
        <v>13464.8</v>
      </c>
      <c r="H324" s="34">
        <v>11795.7</v>
      </c>
      <c r="I324" s="34">
        <v>11795.7</v>
      </c>
      <c r="J324" s="62"/>
      <c r="K324" s="62"/>
      <c r="L324" s="62"/>
    </row>
    <row r="325" spans="1:12" ht="31.5">
      <c r="A325" s="16" t="s">
        <v>37</v>
      </c>
      <c r="B325" s="17" t="s">
        <v>123</v>
      </c>
      <c r="C325" s="16" t="s">
        <v>76</v>
      </c>
      <c r="D325" s="16" t="s">
        <v>110</v>
      </c>
      <c r="E325" s="17" t="s">
        <v>350</v>
      </c>
      <c r="F325" s="17" t="s">
        <v>38</v>
      </c>
      <c r="G325" s="34">
        <v>13464.8</v>
      </c>
      <c r="H325" s="34">
        <v>11795.7</v>
      </c>
      <c r="I325" s="34">
        <v>11795.7</v>
      </c>
      <c r="J325" s="61"/>
      <c r="K325" s="61"/>
      <c r="L325" s="61"/>
    </row>
    <row r="326" spans="1:12" ht="173.25">
      <c r="A326" s="78" t="s">
        <v>723</v>
      </c>
      <c r="B326" s="17" t="s">
        <v>123</v>
      </c>
      <c r="C326" s="16" t="s">
        <v>76</v>
      </c>
      <c r="D326" s="16" t="s">
        <v>110</v>
      </c>
      <c r="E326" s="17" t="s">
        <v>643</v>
      </c>
      <c r="F326" s="17"/>
      <c r="G326" s="34"/>
      <c r="H326" s="34">
        <v>1369.6</v>
      </c>
      <c r="I326" s="34">
        <v>1369.6</v>
      </c>
      <c r="J326" s="61"/>
      <c r="K326" s="61"/>
      <c r="L326" s="61"/>
    </row>
    <row r="327" spans="1:12" ht="31.5">
      <c r="A327" s="16" t="s">
        <v>37</v>
      </c>
      <c r="B327" s="17" t="s">
        <v>123</v>
      </c>
      <c r="C327" s="16" t="s">
        <v>76</v>
      </c>
      <c r="D327" s="16" t="s">
        <v>110</v>
      </c>
      <c r="E327" s="17" t="s">
        <v>643</v>
      </c>
      <c r="F327" s="17" t="s">
        <v>38</v>
      </c>
      <c r="G327" s="34"/>
      <c r="H327" s="34">
        <v>1369.6</v>
      </c>
      <c r="I327" s="34">
        <v>1369.6</v>
      </c>
      <c r="J327" s="61"/>
      <c r="K327" s="61"/>
      <c r="L327" s="61"/>
    </row>
    <row r="328" spans="1:12" ht="31.5">
      <c r="A328" s="79" t="s">
        <v>851</v>
      </c>
      <c r="B328" s="9" t="s">
        <v>167</v>
      </c>
      <c r="C328" s="79"/>
      <c r="D328" s="79"/>
      <c r="E328" s="9"/>
      <c r="F328" s="9"/>
      <c r="G328" s="48">
        <f>SUM(G329+G358+G403)</f>
        <v>113803.29999999999</v>
      </c>
      <c r="H328" s="48">
        <v>94773.5</v>
      </c>
      <c r="I328" s="48">
        <v>86334.1</v>
      </c>
      <c r="J328" s="61"/>
      <c r="K328" s="61"/>
      <c r="L328" s="61"/>
    </row>
    <row r="329" spans="1:12" ht="15.75">
      <c r="A329" s="16" t="s">
        <v>850</v>
      </c>
      <c r="B329" s="17" t="s">
        <v>167</v>
      </c>
      <c r="C329" s="16" t="s">
        <v>113</v>
      </c>
      <c r="D329" s="16"/>
      <c r="E329" s="17"/>
      <c r="F329" s="17"/>
      <c r="G329" s="34">
        <f>G330+G345+G354</f>
        <v>40364.1</v>
      </c>
      <c r="H329" s="34">
        <f t="shared" ref="H329:I329" si="48">H330+H345</f>
        <v>28241.1</v>
      </c>
      <c r="I329" s="34">
        <f t="shared" si="48"/>
        <v>27952.1</v>
      </c>
      <c r="J329" s="61"/>
      <c r="K329" s="61"/>
      <c r="L329" s="61"/>
    </row>
    <row r="330" spans="1:12" ht="47.25">
      <c r="A330" s="16" t="s">
        <v>751</v>
      </c>
      <c r="B330" s="17" t="s">
        <v>167</v>
      </c>
      <c r="C330" s="16" t="s">
        <v>113</v>
      </c>
      <c r="D330" s="16" t="s">
        <v>108</v>
      </c>
      <c r="E330" s="17" t="s">
        <v>354</v>
      </c>
      <c r="F330" s="17"/>
      <c r="G330" s="34">
        <f>SUM(G331+G335+G339)</f>
        <v>39608.9</v>
      </c>
      <c r="H330" s="34">
        <v>27552.1</v>
      </c>
      <c r="I330" s="34">
        <v>27552.1</v>
      </c>
      <c r="J330" s="61"/>
      <c r="K330" s="61"/>
      <c r="L330" s="61"/>
    </row>
    <row r="331" spans="1:12" ht="63">
      <c r="A331" s="16" t="s">
        <v>756</v>
      </c>
      <c r="B331" s="17" t="s">
        <v>167</v>
      </c>
      <c r="C331" s="16" t="s">
        <v>113</v>
      </c>
      <c r="D331" s="16" t="s">
        <v>108</v>
      </c>
      <c r="E331" s="17" t="s">
        <v>355</v>
      </c>
      <c r="F331" s="17"/>
      <c r="G331" s="34">
        <f>SUM(G332)</f>
        <v>31811.3</v>
      </c>
      <c r="H331" s="34">
        <v>27472.1</v>
      </c>
      <c r="I331" s="34">
        <v>27472.1</v>
      </c>
      <c r="J331" s="61"/>
      <c r="K331" s="61"/>
      <c r="L331" s="61"/>
    </row>
    <row r="332" spans="1:12" ht="47.25">
      <c r="A332" s="16" t="s">
        <v>150</v>
      </c>
      <c r="B332" s="17" t="s">
        <v>167</v>
      </c>
      <c r="C332" s="16" t="s">
        <v>113</v>
      </c>
      <c r="D332" s="16" t="s">
        <v>108</v>
      </c>
      <c r="E332" s="17" t="s">
        <v>356</v>
      </c>
      <c r="F332" s="17"/>
      <c r="G332" s="34">
        <f>SUM(G333)</f>
        <v>31811.3</v>
      </c>
      <c r="H332" s="34">
        <v>27472.1</v>
      </c>
      <c r="I332" s="34">
        <v>27472.1</v>
      </c>
      <c r="J332" s="62"/>
      <c r="K332" s="62"/>
      <c r="L332" s="62"/>
    </row>
    <row r="333" spans="1:12" ht="31.5">
      <c r="A333" s="16" t="s">
        <v>214</v>
      </c>
      <c r="B333" s="17" t="s">
        <v>167</v>
      </c>
      <c r="C333" s="16" t="s">
        <v>113</v>
      </c>
      <c r="D333" s="16" t="s">
        <v>108</v>
      </c>
      <c r="E333" s="17" t="s">
        <v>357</v>
      </c>
      <c r="F333" s="17"/>
      <c r="G333" s="34">
        <f>SUM(G334)</f>
        <v>31811.3</v>
      </c>
      <c r="H333" s="34">
        <v>27472.1</v>
      </c>
      <c r="I333" s="34">
        <v>27472.1</v>
      </c>
      <c r="J333" s="61"/>
      <c r="K333" s="61"/>
      <c r="L333" s="61"/>
    </row>
    <row r="334" spans="1:12" ht="47.25">
      <c r="A334" s="16" t="s">
        <v>156</v>
      </c>
      <c r="B334" s="17" t="s">
        <v>167</v>
      </c>
      <c r="C334" s="16" t="s">
        <v>113</v>
      </c>
      <c r="D334" s="16" t="s">
        <v>108</v>
      </c>
      <c r="E334" s="17" t="s">
        <v>357</v>
      </c>
      <c r="F334" s="17" t="s">
        <v>4</v>
      </c>
      <c r="G334" s="34">
        <v>31811.3</v>
      </c>
      <c r="H334" s="34">
        <v>27472.1</v>
      </c>
      <c r="I334" s="34">
        <v>27472.1</v>
      </c>
      <c r="J334" s="61"/>
      <c r="K334" s="61"/>
      <c r="L334" s="61"/>
    </row>
    <row r="335" spans="1:12" ht="63">
      <c r="A335" s="16" t="s">
        <v>757</v>
      </c>
      <c r="B335" s="17" t="s">
        <v>167</v>
      </c>
      <c r="C335" s="16" t="s">
        <v>113</v>
      </c>
      <c r="D335" s="16" t="s">
        <v>108</v>
      </c>
      <c r="E335" s="17" t="s">
        <v>358</v>
      </c>
      <c r="F335" s="17"/>
      <c r="G335" s="34">
        <f>SUM(G336)</f>
        <v>80</v>
      </c>
      <c r="H335" s="34">
        <v>80</v>
      </c>
      <c r="I335" s="34">
        <v>80</v>
      </c>
      <c r="J335" s="61"/>
      <c r="K335" s="61"/>
      <c r="L335" s="61"/>
    </row>
    <row r="336" spans="1:12" ht="31.5">
      <c r="A336" s="16" t="s">
        <v>14</v>
      </c>
      <c r="B336" s="17" t="s">
        <v>167</v>
      </c>
      <c r="C336" s="16" t="s">
        <v>113</v>
      </c>
      <c r="D336" s="16" t="s">
        <v>108</v>
      </c>
      <c r="E336" s="17" t="s">
        <v>359</v>
      </c>
      <c r="F336" s="17"/>
      <c r="G336" s="34">
        <f>SUM(G337)</f>
        <v>80</v>
      </c>
      <c r="H336" s="34">
        <v>80</v>
      </c>
      <c r="I336" s="34">
        <v>80</v>
      </c>
      <c r="J336" s="62"/>
      <c r="K336" s="62"/>
      <c r="L336" s="62"/>
    </row>
    <row r="337" spans="1:12" ht="31.5">
      <c r="A337" s="16" t="s">
        <v>204</v>
      </c>
      <c r="B337" s="17" t="s">
        <v>167</v>
      </c>
      <c r="C337" s="16" t="s">
        <v>113</v>
      </c>
      <c r="D337" s="16" t="s">
        <v>108</v>
      </c>
      <c r="E337" s="17" t="s">
        <v>360</v>
      </c>
      <c r="F337" s="17"/>
      <c r="G337" s="34">
        <f>SUM(G338)</f>
        <v>80</v>
      </c>
      <c r="H337" s="34">
        <v>80</v>
      </c>
      <c r="I337" s="34">
        <v>80</v>
      </c>
      <c r="J337" s="61"/>
      <c r="K337" s="61"/>
      <c r="L337" s="61"/>
    </row>
    <row r="338" spans="1:12" ht="47.25">
      <c r="A338" s="16" t="s">
        <v>156</v>
      </c>
      <c r="B338" s="17" t="s">
        <v>167</v>
      </c>
      <c r="C338" s="16" t="s">
        <v>113</v>
      </c>
      <c r="D338" s="16" t="s">
        <v>108</v>
      </c>
      <c r="E338" s="17" t="s">
        <v>360</v>
      </c>
      <c r="F338" s="17" t="s">
        <v>4</v>
      </c>
      <c r="G338" s="34">
        <v>80</v>
      </c>
      <c r="H338" s="34">
        <v>80</v>
      </c>
      <c r="I338" s="34">
        <v>80</v>
      </c>
      <c r="J338" s="61"/>
      <c r="K338" s="61"/>
      <c r="L338" s="61"/>
    </row>
    <row r="339" spans="1:12" ht="47.25">
      <c r="A339" s="16" t="s">
        <v>361</v>
      </c>
      <c r="B339" s="17" t="s">
        <v>167</v>
      </c>
      <c r="C339" s="16" t="s">
        <v>113</v>
      </c>
      <c r="D339" s="16" t="s">
        <v>108</v>
      </c>
      <c r="E339" s="17" t="s">
        <v>362</v>
      </c>
      <c r="F339" s="17"/>
      <c r="G339" s="34">
        <f>SUM(G340)</f>
        <v>7717.6</v>
      </c>
      <c r="H339" s="34"/>
      <c r="I339" s="34"/>
      <c r="J339" s="61"/>
      <c r="K339" s="61"/>
      <c r="L339" s="61"/>
    </row>
    <row r="340" spans="1:12" ht="31.5">
      <c r="A340" s="16" t="s">
        <v>14</v>
      </c>
      <c r="B340" s="17" t="s">
        <v>167</v>
      </c>
      <c r="C340" s="16" t="s">
        <v>113</v>
      </c>
      <c r="D340" s="16" t="s">
        <v>108</v>
      </c>
      <c r="E340" s="17" t="s">
        <v>363</v>
      </c>
      <c r="F340" s="17"/>
      <c r="G340" s="34">
        <f>SUM(G341+G344)</f>
        <v>7717.6</v>
      </c>
      <c r="H340" s="34"/>
      <c r="I340" s="34"/>
      <c r="J340" s="62"/>
      <c r="K340" s="62"/>
      <c r="L340" s="62"/>
    </row>
    <row r="341" spans="1:12" ht="31.5">
      <c r="A341" s="16" t="s">
        <v>758</v>
      </c>
      <c r="B341" s="17" t="s">
        <v>167</v>
      </c>
      <c r="C341" s="16" t="s">
        <v>113</v>
      </c>
      <c r="D341" s="16" t="s">
        <v>108</v>
      </c>
      <c r="E341" s="17" t="s">
        <v>826</v>
      </c>
      <c r="F341" s="17"/>
      <c r="G341" s="34">
        <f>SUM(G342)</f>
        <v>70</v>
      </c>
      <c r="H341" s="34"/>
      <c r="I341" s="34"/>
      <c r="J341" s="61"/>
      <c r="K341" s="61"/>
      <c r="L341" s="61"/>
    </row>
    <row r="342" spans="1:12" ht="47.25">
      <c r="A342" s="16" t="s">
        <v>156</v>
      </c>
      <c r="B342" s="17" t="s">
        <v>167</v>
      </c>
      <c r="C342" s="16" t="s">
        <v>113</v>
      </c>
      <c r="D342" s="16" t="s">
        <v>108</v>
      </c>
      <c r="E342" s="17" t="s">
        <v>826</v>
      </c>
      <c r="F342" s="17" t="s">
        <v>4</v>
      </c>
      <c r="G342" s="34">
        <v>70</v>
      </c>
      <c r="H342" s="34"/>
      <c r="I342" s="34"/>
      <c r="J342" s="62"/>
      <c r="K342" s="62"/>
      <c r="L342" s="62"/>
    </row>
    <row r="343" spans="1:12" ht="47.25">
      <c r="A343" s="16" t="s">
        <v>262</v>
      </c>
      <c r="B343" s="17" t="s">
        <v>167</v>
      </c>
      <c r="C343" s="16" t="s">
        <v>113</v>
      </c>
      <c r="D343" s="16" t="s">
        <v>108</v>
      </c>
      <c r="E343" s="17" t="s">
        <v>488</v>
      </c>
      <c r="F343" s="17"/>
      <c r="G343" s="34">
        <f>SUM(G344)</f>
        <v>7647.6</v>
      </c>
      <c r="H343" s="34"/>
      <c r="I343" s="34"/>
      <c r="J343" s="61"/>
      <c r="K343" s="61"/>
      <c r="L343" s="61"/>
    </row>
    <row r="344" spans="1:12" ht="47.25">
      <c r="A344" s="16" t="s">
        <v>156</v>
      </c>
      <c r="B344" s="17" t="s">
        <v>167</v>
      </c>
      <c r="C344" s="16" t="s">
        <v>113</v>
      </c>
      <c r="D344" s="16" t="s">
        <v>108</v>
      </c>
      <c r="E344" s="17" t="s">
        <v>488</v>
      </c>
      <c r="F344" s="17" t="s">
        <v>4</v>
      </c>
      <c r="G344" s="34">
        <v>7647.6</v>
      </c>
      <c r="H344" s="34"/>
      <c r="I344" s="34"/>
      <c r="J344" s="61"/>
      <c r="K344" s="61"/>
      <c r="L344" s="61"/>
    </row>
    <row r="345" spans="1:12" ht="47.25">
      <c r="A345" s="16" t="s">
        <v>791</v>
      </c>
      <c r="B345" s="17" t="s">
        <v>167</v>
      </c>
      <c r="C345" s="16" t="s">
        <v>113</v>
      </c>
      <c r="D345" s="16" t="s">
        <v>113</v>
      </c>
      <c r="E345" s="17" t="s">
        <v>347</v>
      </c>
      <c r="F345" s="17"/>
      <c r="G345" s="34">
        <f>SUM(G346+G350)</f>
        <v>742.5</v>
      </c>
      <c r="H345" s="34">
        <v>689</v>
      </c>
      <c r="I345" s="34">
        <v>400</v>
      </c>
      <c r="J345" s="61"/>
      <c r="K345" s="61"/>
      <c r="L345" s="61"/>
    </row>
    <row r="346" spans="1:12" ht="31.5">
      <c r="A346" s="16" t="s">
        <v>127</v>
      </c>
      <c r="B346" s="17" t="s">
        <v>167</v>
      </c>
      <c r="C346" s="16" t="s">
        <v>113</v>
      </c>
      <c r="D346" s="16" t="s">
        <v>113</v>
      </c>
      <c r="E346" s="17" t="s">
        <v>364</v>
      </c>
      <c r="F346" s="17"/>
      <c r="G346" s="34">
        <f>SUM(G347)</f>
        <v>423.5</v>
      </c>
      <c r="H346" s="34">
        <v>370</v>
      </c>
      <c r="I346" s="34">
        <v>400</v>
      </c>
      <c r="J346" s="61"/>
      <c r="K346" s="61"/>
      <c r="L346" s="61"/>
    </row>
    <row r="347" spans="1:12" ht="31.5">
      <c r="A347" s="16" t="s">
        <v>204</v>
      </c>
      <c r="B347" s="17" t="s">
        <v>167</v>
      </c>
      <c r="C347" s="16" t="s">
        <v>113</v>
      </c>
      <c r="D347" s="16" t="s">
        <v>113</v>
      </c>
      <c r="E347" s="17" t="s">
        <v>365</v>
      </c>
      <c r="F347" s="17"/>
      <c r="G347" s="34">
        <f>SUM(G348+G349)</f>
        <v>423.5</v>
      </c>
      <c r="H347" s="34">
        <f t="shared" ref="H347:I347" si="49">SUM(H348+H349)</f>
        <v>370</v>
      </c>
      <c r="I347" s="34">
        <f t="shared" si="49"/>
        <v>400</v>
      </c>
      <c r="J347" s="62"/>
      <c r="K347" s="62"/>
      <c r="L347" s="62"/>
    </row>
    <row r="348" spans="1:12" ht="47.25">
      <c r="A348" s="16" t="s">
        <v>165</v>
      </c>
      <c r="B348" s="17" t="s">
        <v>167</v>
      </c>
      <c r="C348" s="16" t="s">
        <v>113</v>
      </c>
      <c r="D348" s="16" t="s">
        <v>113</v>
      </c>
      <c r="E348" s="17" t="s">
        <v>365</v>
      </c>
      <c r="F348" s="17" t="s">
        <v>91</v>
      </c>
      <c r="G348" s="34">
        <v>413.5</v>
      </c>
      <c r="H348" s="34">
        <v>370</v>
      </c>
      <c r="I348" s="34">
        <v>400</v>
      </c>
      <c r="J348" s="61"/>
      <c r="K348" s="61"/>
      <c r="L348" s="61"/>
    </row>
    <row r="349" spans="1:12" ht="31.5">
      <c r="A349" s="16" t="s">
        <v>37</v>
      </c>
      <c r="B349" s="17" t="s">
        <v>167</v>
      </c>
      <c r="C349" s="16" t="s">
        <v>113</v>
      </c>
      <c r="D349" s="16" t="s">
        <v>113</v>
      </c>
      <c r="E349" s="17" t="s">
        <v>365</v>
      </c>
      <c r="F349" s="17" t="s">
        <v>38</v>
      </c>
      <c r="G349" s="34">
        <v>10</v>
      </c>
      <c r="H349" s="34"/>
      <c r="I349" s="34"/>
      <c r="J349" s="61"/>
      <c r="K349" s="61"/>
      <c r="L349" s="61"/>
    </row>
    <row r="350" spans="1:12" ht="31.5">
      <c r="A350" s="16" t="s">
        <v>792</v>
      </c>
      <c r="B350" s="17" t="s">
        <v>167</v>
      </c>
      <c r="C350" s="16" t="s">
        <v>113</v>
      </c>
      <c r="D350" s="16" t="s">
        <v>113</v>
      </c>
      <c r="E350" s="17" t="s">
        <v>366</v>
      </c>
      <c r="F350" s="17"/>
      <c r="G350" s="34">
        <f>SUM(G351)</f>
        <v>319</v>
      </c>
      <c r="H350" s="34">
        <v>319</v>
      </c>
      <c r="I350" s="34"/>
      <c r="J350" s="61"/>
      <c r="K350" s="61"/>
      <c r="L350" s="61"/>
    </row>
    <row r="351" spans="1:12" ht="31.5">
      <c r="A351" s="16" t="s">
        <v>1</v>
      </c>
      <c r="B351" s="17" t="s">
        <v>167</v>
      </c>
      <c r="C351" s="16" t="s">
        <v>113</v>
      </c>
      <c r="D351" s="16" t="s">
        <v>113</v>
      </c>
      <c r="E351" s="17" t="s">
        <v>367</v>
      </c>
      <c r="F351" s="17"/>
      <c r="G351" s="34">
        <f t="shared" ref="G351:H351" si="50">SUM(G352+G353)</f>
        <v>319</v>
      </c>
      <c r="H351" s="34">
        <f t="shared" si="50"/>
        <v>319</v>
      </c>
      <c r="I351" s="34"/>
      <c r="J351" s="62"/>
      <c r="K351" s="62"/>
      <c r="L351" s="62"/>
    </row>
    <row r="352" spans="1:12" ht="47.25">
      <c r="A352" s="16" t="s">
        <v>165</v>
      </c>
      <c r="B352" s="17" t="s">
        <v>167</v>
      </c>
      <c r="C352" s="16" t="s">
        <v>113</v>
      </c>
      <c r="D352" s="16" t="s">
        <v>113</v>
      </c>
      <c r="E352" s="17" t="s">
        <v>367</v>
      </c>
      <c r="F352" s="17" t="s">
        <v>91</v>
      </c>
      <c r="G352" s="34">
        <v>277</v>
      </c>
      <c r="H352" s="34">
        <v>319</v>
      </c>
      <c r="I352" s="34"/>
      <c r="J352" s="61"/>
      <c r="K352" s="61"/>
      <c r="L352" s="61"/>
    </row>
    <row r="353" spans="1:12" ht="31.5">
      <c r="A353" s="16" t="s">
        <v>37</v>
      </c>
      <c r="B353" s="17" t="s">
        <v>167</v>
      </c>
      <c r="C353" s="16" t="s">
        <v>113</v>
      </c>
      <c r="D353" s="16" t="s">
        <v>113</v>
      </c>
      <c r="E353" s="17" t="s">
        <v>367</v>
      </c>
      <c r="F353" s="17" t="s">
        <v>38</v>
      </c>
      <c r="G353" s="34">
        <v>42</v>
      </c>
      <c r="H353" s="34"/>
      <c r="I353" s="34"/>
      <c r="J353" s="61"/>
      <c r="K353" s="61"/>
      <c r="L353" s="61"/>
    </row>
    <row r="354" spans="1:12" ht="47.25">
      <c r="A354" s="16" t="s">
        <v>797</v>
      </c>
      <c r="B354" s="17" t="s">
        <v>167</v>
      </c>
      <c r="C354" s="16" t="s">
        <v>113</v>
      </c>
      <c r="D354" s="16" t="s">
        <v>113</v>
      </c>
      <c r="E354" s="17" t="s">
        <v>604</v>
      </c>
      <c r="F354" s="17"/>
      <c r="G354" s="34">
        <f>SUM(G355)</f>
        <v>12.7</v>
      </c>
      <c r="H354" s="34"/>
      <c r="I354" s="34"/>
      <c r="J354" s="61"/>
      <c r="K354" s="61"/>
      <c r="L354" s="61"/>
    </row>
    <row r="355" spans="1:12" ht="31.5">
      <c r="A355" s="16" t="s">
        <v>127</v>
      </c>
      <c r="B355" s="17" t="s">
        <v>167</v>
      </c>
      <c r="C355" s="16" t="s">
        <v>113</v>
      </c>
      <c r="D355" s="16" t="s">
        <v>113</v>
      </c>
      <c r="E355" s="17" t="s">
        <v>605</v>
      </c>
      <c r="F355" s="17"/>
      <c r="G355" s="34">
        <f>SUM(G356)</f>
        <v>12.7</v>
      </c>
      <c r="H355" s="34"/>
      <c r="I355" s="34"/>
      <c r="J355" s="61"/>
      <c r="K355" s="61"/>
      <c r="L355" s="61"/>
    </row>
    <row r="356" spans="1:12" ht="63">
      <c r="A356" s="16" t="s">
        <v>606</v>
      </c>
      <c r="B356" s="17" t="s">
        <v>167</v>
      </c>
      <c r="C356" s="16" t="s">
        <v>113</v>
      </c>
      <c r="D356" s="16" t="s">
        <v>113</v>
      </c>
      <c r="E356" s="17" t="s">
        <v>607</v>
      </c>
      <c r="F356" s="17"/>
      <c r="G356" s="34">
        <f>SUM(G357)</f>
        <v>12.7</v>
      </c>
      <c r="H356" s="34"/>
      <c r="I356" s="34"/>
      <c r="J356" s="61"/>
      <c r="K356" s="61"/>
      <c r="L356" s="61"/>
    </row>
    <row r="357" spans="1:12" ht="47.25">
      <c r="A357" s="16" t="s">
        <v>165</v>
      </c>
      <c r="B357" s="17" t="s">
        <v>167</v>
      </c>
      <c r="C357" s="16" t="s">
        <v>113</v>
      </c>
      <c r="D357" s="16" t="s">
        <v>113</v>
      </c>
      <c r="E357" s="17" t="s">
        <v>607</v>
      </c>
      <c r="F357" s="17" t="s">
        <v>91</v>
      </c>
      <c r="G357" s="34">
        <v>12.7</v>
      </c>
      <c r="H357" s="34"/>
      <c r="I357" s="34"/>
      <c r="J357" s="61"/>
      <c r="K357" s="61"/>
      <c r="L357" s="61"/>
    </row>
    <row r="358" spans="1:12" ht="15.75">
      <c r="A358" s="16" t="s">
        <v>852</v>
      </c>
      <c r="B358" s="17" t="s">
        <v>167</v>
      </c>
      <c r="C358" s="16" t="s">
        <v>80</v>
      </c>
      <c r="D358" s="16"/>
      <c r="E358" s="17"/>
      <c r="F358" s="17"/>
      <c r="G358" s="34">
        <f>SUM(G393+G359+G363)</f>
        <v>71378.299999999988</v>
      </c>
      <c r="H358" s="34">
        <v>66532.399999999994</v>
      </c>
      <c r="I358" s="34">
        <v>58382</v>
      </c>
      <c r="J358" s="61"/>
      <c r="K358" s="61"/>
      <c r="L358" s="61"/>
    </row>
    <row r="359" spans="1:12" ht="63">
      <c r="A359" s="16" t="s">
        <v>702</v>
      </c>
      <c r="B359" s="17" t="s">
        <v>167</v>
      </c>
      <c r="C359" s="16" t="s">
        <v>80</v>
      </c>
      <c r="D359" s="16" t="s">
        <v>106</v>
      </c>
      <c r="E359" s="17" t="s">
        <v>315</v>
      </c>
      <c r="F359" s="17"/>
      <c r="G359" s="34">
        <f>SUM(G360)</f>
        <v>550.20000000000005</v>
      </c>
      <c r="H359" s="34"/>
      <c r="I359" s="34"/>
      <c r="J359" s="61"/>
      <c r="K359" s="61"/>
      <c r="L359" s="61"/>
    </row>
    <row r="360" spans="1:12" ht="94.5">
      <c r="A360" s="16" t="s">
        <v>192</v>
      </c>
      <c r="B360" s="17" t="s">
        <v>167</v>
      </c>
      <c r="C360" s="16" t="s">
        <v>80</v>
      </c>
      <c r="D360" s="16" t="s">
        <v>106</v>
      </c>
      <c r="E360" s="17" t="s">
        <v>679</v>
      </c>
      <c r="F360" s="17"/>
      <c r="G360" s="34">
        <f>SUM(G361)</f>
        <v>550.20000000000005</v>
      </c>
      <c r="H360" s="34"/>
      <c r="I360" s="34"/>
      <c r="J360" s="61"/>
      <c r="K360" s="61"/>
      <c r="L360" s="61"/>
    </row>
    <row r="361" spans="1:12" ht="47.25">
      <c r="A361" s="16" t="s">
        <v>703</v>
      </c>
      <c r="B361" s="17" t="s">
        <v>167</v>
      </c>
      <c r="C361" s="16" t="s">
        <v>80</v>
      </c>
      <c r="D361" s="16" t="s">
        <v>106</v>
      </c>
      <c r="E361" s="17" t="s">
        <v>680</v>
      </c>
      <c r="F361" s="17"/>
      <c r="G361" s="34">
        <f>SUM(G362)</f>
        <v>550.20000000000005</v>
      </c>
      <c r="H361" s="34"/>
      <c r="I361" s="34"/>
      <c r="J361" s="61"/>
      <c r="K361" s="61"/>
      <c r="L361" s="61"/>
    </row>
    <row r="362" spans="1:12" ht="15.75">
      <c r="A362" s="16" t="s">
        <v>90</v>
      </c>
      <c r="B362" s="17" t="s">
        <v>167</v>
      </c>
      <c r="C362" s="16" t="s">
        <v>80</v>
      </c>
      <c r="D362" s="16" t="s">
        <v>106</v>
      </c>
      <c r="E362" s="17" t="s">
        <v>680</v>
      </c>
      <c r="F362" s="17" t="s">
        <v>136</v>
      </c>
      <c r="G362" s="34">
        <v>550.20000000000005</v>
      </c>
      <c r="H362" s="34"/>
      <c r="I362" s="34"/>
      <c r="J362" s="61"/>
      <c r="K362" s="61"/>
      <c r="L362" s="61"/>
    </row>
    <row r="363" spans="1:12" ht="47.25">
      <c r="A363" s="16" t="s">
        <v>751</v>
      </c>
      <c r="B363" s="17" t="s">
        <v>167</v>
      </c>
      <c r="C363" s="16" t="s">
        <v>80</v>
      </c>
      <c r="D363" s="16" t="s">
        <v>106</v>
      </c>
      <c r="E363" s="17" t="s">
        <v>354</v>
      </c>
      <c r="F363" s="17"/>
      <c r="G363" s="34">
        <f>SUM(G364+G374+G383)</f>
        <v>54092.399999999994</v>
      </c>
      <c r="H363" s="34">
        <v>50324.3</v>
      </c>
      <c r="I363" s="34">
        <v>42173.9</v>
      </c>
      <c r="J363" s="62"/>
      <c r="K363" s="62"/>
      <c r="L363" s="62"/>
    </row>
    <row r="364" spans="1:12" ht="63">
      <c r="A364" s="16" t="s">
        <v>173</v>
      </c>
      <c r="B364" s="17" t="s">
        <v>167</v>
      </c>
      <c r="C364" s="16" t="s">
        <v>80</v>
      </c>
      <c r="D364" s="16" t="s">
        <v>106</v>
      </c>
      <c r="E364" s="17" t="s">
        <v>368</v>
      </c>
      <c r="F364" s="17"/>
      <c r="G364" s="34">
        <f>SUM(G368+G371+G365)</f>
        <v>15327.499999999998</v>
      </c>
      <c r="H364" s="34">
        <f t="shared" ref="H364:I364" si="51">SUM(H368+H371+H365)</f>
        <v>14152.6</v>
      </c>
      <c r="I364" s="34">
        <f t="shared" si="51"/>
        <v>14152.6</v>
      </c>
      <c r="J364" s="61"/>
      <c r="K364" s="61"/>
      <c r="L364" s="61"/>
    </row>
    <row r="365" spans="1:12" ht="94.5">
      <c r="A365" s="16" t="s">
        <v>192</v>
      </c>
      <c r="B365" s="17" t="s">
        <v>167</v>
      </c>
      <c r="C365" s="16" t="s">
        <v>80</v>
      </c>
      <c r="D365" s="16" t="s">
        <v>106</v>
      </c>
      <c r="E365" s="17" t="s">
        <v>948</v>
      </c>
      <c r="F365" s="17"/>
      <c r="G365" s="34">
        <f t="shared" ref="G365" si="52">SUM(G366)</f>
        <v>937.8</v>
      </c>
      <c r="H365" s="34"/>
      <c r="I365" s="34"/>
      <c r="J365" s="61"/>
      <c r="K365" s="61"/>
      <c r="L365" s="61"/>
    </row>
    <row r="366" spans="1:12" ht="15.75">
      <c r="A366" s="16" t="s">
        <v>949</v>
      </c>
      <c r="B366" s="17" t="s">
        <v>167</v>
      </c>
      <c r="C366" s="16" t="s">
        <v>80</v>
      </c>
      <c r="D366" s="16" t="s">
        <v>106</v>
      </c>
      <c r="E366" s="17" t="s">
        <v>950</v>
      </c>
      <c r="F366" s="17"/>
      <c r="G366" s="34">
        <f t="shared" ref="G366" si="53">SUM(G367)</f>
        <v>937.8</v>
      </c>
      <c r="H366" s="34"/>
      <c r="I366" s="34"/>
      <c r="J366" s="61"/>
      <c r="K366" s="61"/>
      <c r="L366" s="61"/>
    </row>
    <row r="367" spans="1:12" ht="15.75">
      <c r="A367" s="16" t="s">
        <v>90</v>
      </c>
      <c r="B367" s="17" t="s">
        <v>167</v>
      </c>
      <c r="C367" s="16" t="s">
        <v>80</v>
      </c>
      <c r="D367" s="16" t="s">
        <v>106</v>
      </c>
      <c r="E367" s="17" t="s">
        <v>950</v>
      </c>
      <c r="F367" s="17" t="s">
        <v>136</v>
      </c>
      <c r="G367" s="34">
        <v>937.8</v>
      </c>
      <c r="H367" s="34"/>
      <c r="I367" s="34"/>
      <c r="J367" s="61"/>
      <c r="K367" s="61"/>
      <c r="L367" s="61"/>
    </row>
    <row r="368" spans="1:12" ht="47.25">
      <c r="A368" s="16" t="s">
        <v>150</v>
      </c>
      <c r="B368" s="17" t="s">
        <v>167</v>
      </c>
      <c r="C368" s="16" t="s">
        <v>80</v>
      </c>
      <c r="D368" s="16" t="s">
        <v>106</v>
      </c>
      <c r="E368" s="17" t="s">
        <v>527</v>
      </c>
      <c r="F368" s="17"/>
      <c r="G368" s="34">
        <f>SUM(G369)</f>
        <v>14321.4</v>
      </c>
      <c r="H368" s="34">
        <v>14152.6</v>
      </c>
      <c r="I368" s="34">
        <v>14152.6</v>
      </c>
      <c r="J368" s="61"/>
      <c r="K368" s="61"/>
      <c r="L368" s="61"/>
    </row>
    <row r="369" spans="1:12" ht="15.75">
      <c r="A369" s="16" t="s">
        <v>34</v>
      </c>
      <c r="B369" s="17" t="s">
        <v>167</v>
      </c>
      <c r="C369" s="16" t="s">
        <v>80</v>
      </c>
      <c r="D369" s="16" t="s">
        <v>106</v>
      </c>
      <c r="E369" s="17" t="s">
        <v>519</v>
      </c>
      <c r="F369" s="17"/>
      <c r="G369" s="34">
        <f>SUM(G370)</f>
        <v>14321.4</v>
      </c>
      <c r="H369" s="34">
        <v>14152.6</v>
      </c>
      <c r="I369" s="34">
        <v>14152.6</v>
      </c>
      <c r="J369" s="62"/>
      <c r="K369" s="62"/>
      <c r="L369" s="62"/>
    </row>
    <row r="370" spans="1:12" ht="47.25">
      <c r="A370" s="16" t="s">
        <v>156</v>
      </c>
      <c r="B370" s="17" t="s">
        <v>167</v>
      </c>
      <c r="C370" s="16" t="s">
        <v>80</v>
      </c>
      <c r="D370" s="16" t="s">
        <v>106</v>
      </c>
      <c r="E370" s="17" t="s">
        <v>519</v>
      </c>
      <c r="F370" s="17" t="s">
        <v>4</v>
      </c>
      <c r="G370" s="34">
        <v>14321.4</v>
      </c>
      <c r="H370" s="34">
        <v>14152.6</v>
      </c>
      <c r="I370" s="34">
        <v>14152.6</v>
      </c>
      <c r="J370" s="61"/>
      <c r="K370" s="61"/>
      <c r="L370" s="61"/>
    </row>
    <row r="371" spans="1:12" ht="15.75">
      <c r="A371" s="16" t="s">
        <v>752</v>
      </c>
      <c r="B371" s="17" t="s">
        <v>167</v>
      </c>
      <c r="C371" s="16" t="s">
        <v>80</v>
      </c>
      <c r="D371" s="16" t="s">
        <v>106</v>
      </c>
      <c r="E371" s="17" t="s">
        <v>587</v>
      </c>
      <c r="F371" s="17"/>
      <c r="G371" s="34">
        <f>SUM(G372)</f>
        <v>68.3</v>
      </c>
      <c r="H371" s="34"/>
      <c r="I371" s="34"/>
      <c r="J371" s="61"/>
      <c r="K371" s="61"/>
      <c r="L371" s="61"/>
    </row>
    <row r="372" spans="1:12" ht="31.5">
      <c r="A372" s="16" t="s">
        <v>753</v>
      </c>
      <c r="B372" s="17" t="s">
        <v>167</v>
      </c>
      <c r="C372" s="16" t="s">
        <v>80</v>
      </c>
      <c r="D372" s="16" t="s">
        <v>106</v>
      </c>
      <c r="E372" s="17" t="s">
        <v>588</v>
      </c>
      <c r="F372" s="17"/>
      <c r="G372" s="34">
        <f>SUM(G373)</f>
        <v>68.3</v>
      </c>
      <c r="H372" s="34"/>
      <c r="I372" s="34"/>
      <c r="J372" s="61"/>
      <c r="K372" s="61"/>
      <c r="L372" s="61"/>
    </row>
    <row r="373" spans="1:12" ht="15.75">
      <c r="A373" s="16" t="s">
        <v>90</v>
      </c>
      <c r="B373" s="17" t="s">
        <v>167</v>
      </c>
      <c r="C373" s="16" t="s">
        <v>80</v>
      </c>
      <c r="D373" s="16" t="s">
        <v>106</v>
      </c>
      <c r="E373" s="17" t="s">
        <v>588</v>
      </c>
      <c r="F373" s="17" t="s">
        <v>136</v>
      </c>
      <c r="G373" s="34">
        <v>68.3</v>
      </c>
      <c r="H373" s="34"/>
      <c r="I373" s="34"/>
      <c r="J373" s="62"/>
      <c r="K373" s="62"/>
      <c r="L373" s="62"/>
    </row>
    <row r="374" spans="1:12" ht="47.25">
      <c r="A374" s="16" t="s">
        <v>754</v>
      </c>
      <c r="B374" s="17" t="s">
        <v>167</v>
      </c>
      <c r="C374" s="16" t="s">
        <v>80</v>
      </c>
      <c r="D374" s="16" t="s">
        <v>106</v>
      </c>
      <c r="E374" s="17" t="s">
        <v>369</v>
      </c>
      <c r="F374" s="17"/>
      <c r="G374" s="34">
        <f>SUM(G375+G378)</f>
        <v>31425.899999999998</v>
      </c>
      <c r="H374" s="34">
        <v>28021</v>
      </c>
      <c r="I374" s="34">
        <v>28021.3</v>
      </c>
      <c r="J374" s="61"/>
      <c r="K374" s="61"/>
      <c r="L374" s="61"/>
    </row>
    <row r="375" spans="1:12" ht="47.25">
      <c r="A375" s="16" t="s">
        <v>150</v>
      </c>
      <c r="B375" s="17" t="s">
        <v>167</v>
      </c>
      <c r="C375" s="16" t="s">
        <v>80</v>
      </c>
      <c r="D375" s="16" t="s">
        <v>106</v>
      </c>
      <c r="E375" s="17" t="s">
        <v>370</v>
      </c>
      <c r="F375" s="17"/>
      <c r="G375" s="34">
        <f>SUM(G376)</f>
        <v>30977.3</v>
      </c>
      <c r="H375" s="34">
        <v>27572.400000000001</v>
      </c>
      <c r="I375" s="34">
        <v>27572.400000000001</v>
      </c>
      <c r="J375" s="61"/>
      <c r="K375" s="61"/>
      <c r="L375" s="61"/>
    </row>
    <row r="376" spans="1:12" ht="15.75">
      <c r="A376" s="16" t="s">
        <v>222</v>
      </c>
      <c r="B376" s="17" t="s">
        <v>167</v>
      </c>
      <c r="C376" s="16" t="s">
        <v>80</v>
      </c>
      <c r="D376" s="16" t="s">
        <v>106</v>
      </c>
      <c r="E376" s="17" t="s">
        <v>371</v>
      </c>
      <c r="F376" s="17"/>
      <c r="G376" s="34">
        <f>SUM(G377)</f>
        <v>30977.3</v>
      </c>
      <c r="H376" s="34">
        <v>27572.400000000001</v>
      </c>
      <c r="I376" s="34">
        <v>27572.400000000001</v>
      </c>
      <c r="J376" s="62"/>
      <c r="K376" s="62"/>
      <c r="L376" s="62"/>
    </row>
    <row r="377" spans="1:12" ht="47.25">
      <c r="A377" s="16" t="s">
        <v>156</v>
      </c>
      <c r="B377" s="17" t="s">
        <v>167</v>
      </c>
      <c r="C377" s="16" t="s">
        <v>80</v>
      </c>
      <c r="D377" s="16" t="s">
        <v>106</v>
      </c>
      <c r="E377" s="17" t="s">
        <v>371</v>
      </c>
      <c r="F377" s="17" t="s">
        <v>4</v>
      </c>
      <c r="G377" s="34">
        <v>30977.3</v>
      </c>
      <c r="H377" s="34">
        <v>27572.400000000001</v>
      </c>
      <c r="I377" s="34">
        <v>27572.400000000001</v>
      </c>
      <c r="J377" s="61"/>
      <c r="K377" s="61"/>
      <c r="L377" s="61"/>
    </row>
    <row r="378" spans="1:12" ht="31.5">
      <c r="A378" s="16" t="s">
        <v>14</v>
      </c>
      <c r="B378" s="17" t="s">
        <v>167</v>
      </c>
      <c r="C378" s="16" t="s">
        <v>80</v>
      </c>
      <c r="D378" s="16" t="s">
        <v>106</v>
      </c>
      <c r="E378" s="17" t="s">
        <v>372</v>
      </c>
      <c r="F378" s="17"/>
      <c r="G378" s="34">
        <f>SUM(G379+G381)</f>
        <v>448.6</v>
      </c>
      <c r="H378" s="34">
        <v>448.6</v>
      </c>
      <c r="I378" s="34">
        <v>448.9</v>
      </c>
      <c r="J378" s="62"/>
      <c r="K378" s="62"/>
      <c r="L378" s="62"/>
    </row>
    <row r="379" spans="1:12" ht="31.5">
      <c r="A379" s="16" t="s">
        <v>65</v>
      </c>
      <c r="B379" s="17" t="s">
        <v>167</v>
      </c>
      <c r="C379" s="16" t="s">
        <v>80</v>
      </c>
      <c r="D379" s="16" t="s">
        <v>106</v>
      </c>
      <c r="E379" s="17" t="s">
        <v>373</v>
      </c>
      <c r="F379" s="17"/>
      <c r="G379" s="34">
        <f>SUM(G380)</f>
        <v>240.1</v>
      </c>
      <c r="H379" s="34">
        <v>240.1</v>
      </c>
      <c r="I379" s="34">
        <v>240.1</v>
      </c>
      <c r="J379" s="61"/>
      <c r="K379" s="61"/>
      <c r="L379" s="61"/>
    </row>
    <row r="380" spans="1:12" ht="47.25">
      <c r="A380" s="16" t="s">
        <v>156</v>
      </c>
      <c r="B380" s="17" t="s">
        <v>167</v>
      </c>
      <c r="C380" s="16" t="s">
        <v>80</v>
      </c>
      <c r="D380" s="16" t="s">
        <v>106</v>
      </c>
      <c r="E380" s="17" t="s">
        <v>373</v>
      </c>
      <c r="F380" s="17" t="s">
        <v>4</v>
      </c>
      <c r="G380" s="34">
        <v>240.1</v>
      </c>
      <c r="H380" s="34">
        <v>240.1</v>
      </c>
      <c r="I380" s="34">
        <v>240.1</v>
      </c>
      <c r="J380" s="61"/>
      <c r="K380" s="61"/>
      <c r="L380" s="61"/>
    </row>
    <row r="381" spans="1:12" ht="78.75">
      <c r="A381" s="16" t="s">
        <v>853</v>
      </c>
      <c r="B381" s="17" t="s">
        <v>167</v>
      </c>
      <c r="C381" s="16" t="s">
        <v>80</v>
      </c>
      <c r="D381" s="16" t="s">
        <v>106</v>
      </c>
      <c r="E381" s="17" t="s">
        <v>489</v>
      </c>
      <c r="F381" s="17"/>
      <c r="G381" s="34">
        <f>SUM(G382)</f>
        <v>208.5</v>
      </c>
      <c r="H381" s="34">
        <v>208.5</v>
      </c>
      <c r="I381" s="34">
        <v>208.8</v>
      </c>
      <c r="J381" s="61"/>
      <c r="K381" s="61"/>
      <c r="L381" s="61"/>
    </row>
    <row r="382" spans="1:12" ht="47.25">
      <c r="A382" s="16" t="s">
        <v>156</v>
      </c>
      <c r="B382" s="17" t="s">
        <v>167</v>
      </c>
      <c r="C382" s="16" t="s">
        <v>80</v>
      </c>
      <c r="D382" s="16" t="s">
        <v>106</v>
      </c>
      <c r="E382" s="17" t="s">
        <v>489</v>
      </c>
      <c r="F382" s="17" t="s">
        <v>4</v>
      </c>
      <c r="G382" s="34">
        <v>208.5</v>
      </c>
      <c r="H382" s="34">
        <v>208.5</v>
      </c>
      <c r="I382" s="34">
        <v>208.8</v>
      </c>
      <c r="J382" s="62"/>
      <c r="K382" s="62"/>
      <c r="L382" s="62"/>
    </row>
    <row r="383" spans="1:12" ht="47.25">
      <c r="A383" s="16" t="s">
        <v>361</v>
      </c>
      <c r="B383" s="17" t="s">
        <v>167</v>
      </c>
      <c r="C383" s="16" t="s">
        <v>80</v>
      </c>
      <c r="D383" s="16" t="s">
        <v>106</v>
      </c>
      <c r="E383" s="17" t="s">
        <v>362</v>
      </c>
      <c r="F383" s="17"/>
      <c r="G383" s="34">
        <f>SUM(G384+G387+G390)</f>
        <v>7339</v>
      </c>
      <c r="H383" s="34">
        <v>8150.7</v>
      </c>
      <c r="I383" s="34"/>
      <c r="J383" s="61"/>
      <c r="K383" s="61"/>
      <c r="L383" s="61"/>
    </row>
    <row r="384" spans="1:12" ht="94.5">
      <c r="A384" s="16" t="s">
        <v>192</v>
      </c>
      <c r="B384" s="17" t="s">
        <v>167</v>
      </c>
      <c r="C384" s="16" t="s">
        <v>80</v>
      </c>
      <c r="D384" s="16" t="s">
        <v>106</v>
      </c>
      <c r="E384" s="17" t="s">
        <v>672</v>
      </c>
      <c r="F384" s="17"/>
      <c r="G384" s="34">
        <f>SUM(G385)</f>
        <v>6893.5</v>
      </c>
      <c r="H384" s="34"/>
      <c r="I384" s="34"/>
      <c r="J384" s="61"/>
      <c r="K384" s="61"/>
      <c r="L384" s="61"/>
    </row>
    <row r="385" spans="1:12" ht="31.5">
      <c r="A385" s="16" t="s">
        <v>758</v>
      </c>
      <c r="B385" s="17" t="s">
        <v>167</v>
      </c>
      <c r="C385" s="16" t="s">
        <v>80</v>
      </c>
      <c r="D385" s="16" t="s">
        <v>106</v>
      </c>
      <c r="E385" s="17" t="s">
        <v>673</v>
      </c>
      <c r="F385" s="17"/>
      <c r="G385" s="34">
        <f>SUM(G386)</f>
        <v>6893.5</v>
      </c>
      <c r="H385" s="34"/>
      <c r="I385" s="34"/>
      <c r="J385" s="62"/>
      <c r="K385" s="62"/>
      <c r="L385" s="62"/>
    </row>
    <row r="386" spans="1:12" ht="15.75">
      <c r="A386" s="16" t="s">
        <v>90</v>
      </c>
      <c r="B386" s="17" t="s">
        <v>167</v>
      </c>
      <c r="C386" s="16" t="s">
        <v>80</v>
      </c>
      <c r="D386" s="16" t="s">
        <v>106</v>
      </c>
      <c r="E386" s="17" t="s">
        <v>673</v>
      </c>
      <c r="F386" s="17" t="s">
        <v>136</v>
      </c>
      <c r="G386" s="34">
        <v>6893.5</v>
      </c>
      <c r="H386" s="34"/>
      <c r="I386" s="34"/>
      <c r="J386" s="61"/>
      <c r="K386" s="61"/>
      <c r="L386" s="61"/>
    </row>
    <row r="387" spans="1:12" ht="31.5">
      <c r="A387" s="16" t="s">
        <v>127</v>
      </c>
      <c r="B387" s="17" t="s">
        <v>167</v>
      </c>
      <c r="C387" s="16" t="s">
        <v>80</v>
      </c>
      <c r="D387" s="16" t="s">
        <v>106</v>
      </c>
      <c r="E387" s="17" t="s">
        <v>374</v>
      </c>
      <c r="F387" s="17"/>
      <c r="G387" s="34">
        <f>SUM(G388)</f>
        <v>0</v>
      </c>
      <c r="H387" s="34">
        <v>8150.7</v>
      </c>
      <c r="I387" s="34"/>
      <c r="J387" s="61"/>
      <c r="K387" s="61"/>
      <c r="L387" s="61"/>
    </row>
    <row r="388" spans="1:12" ht="63">
      <c r="A388" s="16" t="s">
        <v>223</v>
      </c>
      <c r="B388" s="17" t="s">
        <v>167</v>
      </c>
      <c r="C388" s="16" t="s">
        <v>80</v>
      </c>
      <c r="D388" s="16" t="s">
        <v>106</v>
      </c>
      <c r="E388" s="17" t="s">
        <v>375</v>
      </c>
      <c r="F388" s="17"/>
      <c r="G388" s="34">
        <f>SUM(G389)</f>
        <v>0</v>
      </c>
      <c r="H388" s="34">
        <v>8150.7</v>
      </c>
      <c r="I388" s="34"/>
      <c r="J388" s="62"/>
      <c r="K388" s="62"/>
      <c r="L388" s="62"/>
    </row>
    <row r="389" spans="1:12" ht="47.25">
      <c r="A389" s="16" t="s">
        <v>165</v>
      </c>
      <c r="B389" s="17" t="s">
        <v>167</v>
      </c>
      <c r="C389" s="16" t="s">
        <v>80</v>
      </c>
      <c r="D389" s="16" t="s">
        <v>106</v>
      </c>
      <c r="E389" s="17" t="s">
        <v>375</v>
      </c>
      <c r="F389" s="17" t="s">
        <v>91</v>
      </c>
      <c r="G389" s="34">
        <v>0</v>
      </c>
      <c r="H389" s="34">
        <v>8150.7</v>
      </c>
      <c r="I389" s="34"/>
      <c r="J389" s="61"/>
      <c r="K389" s="61"/>
      <c r="L389" s="61"/>
    </row>
    <row r="390" spans="1:12" ht="31.5">
      <c r="A390" s="16" t="s">
        <v>14</v>
      </c>
      <c r="B390" s="17" t="s">
        <v>167</v>
      </c>
      <c r="C390" s="16" t="s">
        <v>80</v>
      </c>
      <c r="D390" s="16" t="s">
        <v>106</v>
      </c>
      <c r="E390" s="17" t="s">
        <v>363</v>
      </c>
      <c r="F390" s="17"/>
      <c r="G390" s="34">
        <f>SUM(G391)</f>
        <v>445.5</v>
      </c>
      <c r="H390" s="34"/>
      <c r="I390" s="34"/>
      <c r="J390" s="61"/>
      <c r="K390" s="61"/>
      <c r="L390" s="61"/>
    </row>
    <row r="391" spans="1:12" ht="31.5">
      <c r="A391" s="16" t="s">
        <v>758</v>
      </c>
      <c r="B391" s="17" t="s">
        <v>167</v>
      </c>
      <c r="C391" s="16" t="s">
        <v>80</v>
      </c>
      <c r="D391" s="16" t="s">
        <v>106</v>
      </c>
      <c r="E391" s="17" t="s">
        <v>826</v>
      </c>
      <c r="F391" s="17"/>
      <c r="G391" s="34">
        <f>SUM(G392)</f>
        <v>445.5</v>
      </c>
      <c r="H391" s="34"/>
      <c r="I391" s="34"/>
      <c r="J391" s="61"/>
      <c r="K391" s="61"/>
      <c r="L391" s="61"/>
    </row>
    <row r="392" spans="1:12" ht="47.25">
      <c r="A392" s="16" t="s">
        <v>156</v>
      </c>
      <c r="B392" s="17" t="s">
        <v>167</v>
      </c>
      <c r="C392" s="16" t="s">
        <v>80</v>
      </c>
      <c r="D392" s="16" t="s">
        <v>106</v>
      </c>
      <c r="E392" s="17" t="s">
        <v>826</v>
      </c>
      <c r="F392" s="17" t="s">
        <v>4</v>
      </c>
      <c r="G392" s="34">
        <v>445.5</v>
      </c>
      <c r="H392" s="34"/>
      <c r="I392" s="34"/>
      <c r="J392" s="61"/>
      <c r="K392" s="61"/>
      <c r="L392" s="61"/>
    </row>
    <row r="393" spans="1:12" ht="47.25">
      <c r="A393" s="16" t="s">
        <v>751</v>
      </c>
      <c r="B393" s="17" t="s">
        <v>167</v>
      </c>
      <c r="C393" s="16" t="s">
        <v>80</v>
      </c>
      <c r="D393" s="16" t="s">
        <v>110</v>
      </c>
      <c r="E393" s="17" t="s">
        <v>354</v>
      </c>
      <c r="F393" s="17"/>
      <c r="G393" s="34">
        <f>SUM(G394)</f>
        <v>16735.7</v>
      </c>
      <c r="H393" s="34">
        <v>16208.1</v>
      </c>
      <c r="I393" s="34">
        <v>16208.1</v>
      </c>
      <c r="J393" s="61"/>
      <c r="K393" s="61"/>
      <c r="L393" s="61"/>
    </row>
    <row r="394" spans="1:12" ht="31.5">
      <c r="A394" s="16" t="s">
        <v>759</v>
      </c>
      <c r="B394" s="17" t="s">
        <v>167</v>
      </c>
      <c r="C394" s="16" t="s">
        <v>80</v>
      </c>
      <c r="D394" s="16" t="s">
        <v>110</v>
      </c>
      <c r="E394" s="17" t="s">
        <v>506</v>
      </c>
      <c r="F394" s="17"/>
      <c r="G394" s="34">
        <f>SUM(G395+G398)</f>
        <v>16735.7</v>
      </c>
      <c r="H394" s="34">
        <v>16208.1</v>
      </c>
      <c r="I394" s="34">
        <v>16208.1</v>
      </c>
      <c r="J394" s="62"/>
      <c r="K394" s="62"/>
      <c r="L394" s="62"/>
    </row>
    <row r="395" spans="1:12" ht="15.75">
      <c r="A395" s="16" t="s">
        <v>47</v>
      </c>
      <c r="B395" s="17" t="s">
        <v>167</v>
      </c>
      <c r="C395" s="16" t="s">
        <v>80</v>
      </c>
      <c r="D395" s="16" t="s">
        <v>110</v>
      </c>
      <c r="E395" s="17" t="s">
        <v>507</v>
      </c>
      <c r="F395" s="17"/>
      <c r="G395" s="34">
        <f>SUM(G396)</f>
        <v>1923.3</v>
      </c>
      <c r="H395" s="34">
        <v>1588.7</v>
      </c>
      <c r="I395" s="34">
        <v>1588.7</v>
      </c>
      <c r="J395" s="61"/>
      <c r="K395" s="61"/>
      <c r="L395" s="61"/>
    </row>
    <row r="396" spans="1:12" ht="31.5">
      <c r="A396" s="16" t="s">
        <v>217</v>
      </c>
      <c r="B396" s="17" t="s">
        <v>167</v>
      </c>
      <c r="C396" s="16" t="s">
        <v>80</v>
      </c>
      <c r="D396" s="16" t="s">
        <v>110</v>
      </c>
      <c r="E396" s="17" t="s">
        <v>508</v>
      </c>
      <c r="F396" s="17"/>
      <c r="G396" s="34">
        <f>SUM(G397)</f>
        <v>1923.3</v>
      </c>
      <c r="H396" s="34">
        <v>1588.7</v>
      </c>
      <c r="I396" s="34">
        <v>1588.7</v>
      </c>
      <c r="J396" s="61"/>
      <c r="K396" s="61"/>
      <c r="L396" s="61"/>
    </row>
    <row r="397" spans="1:12" ht="94.5">
      <c r="A397" s="16" t="s">
        <v>36</v>
      </c>
      <c r="B397" s="17" t="s">
        <v>167</v>
      </c>
      <c r="C397" s="16" t="s">
        <v>80</v>
      </c>
      <c r="D397" s="16" t="s">
        <v>110</v>
      </c>
      <c r="E397" s="17" t="s">
        <v>508</v>
      </c>
      <c r="F397" s="17" t="s">
        <v>40</v>
      </c>
      <c r="G397" s="34">
        <v>1923.3</v>
      </c>
      <c r="H397" s="34">
        <v>1588.7</v>
      </c>
      <c r="I397" s="34">
        <v>1588.7</v>
      </c>
      <c r="J397" s="62"/>
      <c r="K397" s="62"/>
      <c r="L397" s="62"/>
    </row>
    <row r="398" spans="1:12" ht="31.5">
      <c r="A398" s="16" t="s">
        <v>163</v>
      </c>
      <c r="B398" s="17" t="s">
        <v>167</v>
      </c>
      <c r="C398" s="16" t="s">
        <v>80</v>
      </c>
      <c r="D398" s="16" t="s">
        <v>110</v>
      </c>
      <c r="E398" s="17" t="s">
        <v>525</v>
      </c>
      <c r="F398" s="17"/>
      <c r="G398" s="34">
        <f>SUM(G399)</f>
        <v>14812.4</v>
      </c>
      <c r="H398" s="34">
        <v>14619.4</v>
      </c>
      <c r="I398" s="34">
        <v>14619.4</v>
      </c>
      <c r="J398" s="62"/>
      <c r="K398" s="62"/>
      <c r="L398" s="62"/>
    </row>
    <row r="399" spans="1:12" ht="47.25">
      <c r="A399" s="16" t="s">
        <v>181</v>
      </c>
      <c r="B399" s="17" t="s">
        <v>167</v>
      </c>
      <c r="C399" s="16" t="s">
        <v>80</v>
      </c>
      <c r="D399" s="16" t="s">
        <v>110</v>
      </c>
      <c r="E399" s="17" t="s">
        <v>524</v>
      </c>
      <c r="F399" s="17"/>
      <c r="G399" s="34">
        <f>SUM(G400:G402)</f>
        <v>14812.4</v>
      </c>
      <c r="H399" s="34">
        <v>14619.4</v>
      </c>
      <c r="I399" s="34">
        <v>14619.4</v>
      </c>
      <c r="J399" s="62"/>
      <c r="K399" s="62"/>
      <c r="L399" s="62"/>
    </row>
    <row r="400" spans="1:12" ht="94.5">
      <c r="A400" s="16" t="s">
        <v>36</v>
      </c>
      <c r="B400" s="17" t="s">
        <v>167</v>
      </c>
      <c r="C400" s="16" t="s">
        <v>80</v>
      </c>
      <c r="D400" s="16" t="s">
        <v>110</v>
      </c>
      <c r="E400" s="17" t="s">
        <v>524</v>
      </c>
      <c r="F400" s="17" t="s">
        <v>40</v>
      </c>
      <c r="G400" s="34">
        <v>10314.299999999999</v>
      </c>
      <c r="H400" s="34">
        <v>10175.9</v>
      </c>
      <c r="I400" s="34">
        <v>10175.9</v>
      </c>
      <c r="J400" s="61"/>
      <c r="K400" s="61"/>
      <c r="L400" s="61"/>
    </row>
    <row r="401" spans="1:12" ht="47.25">
      <c r="A401" s="16" t="s">
        <v>165</v>
      </c>
      <c r="B401" s="17" t="s">
        <v>167</v>
      </c>
      <c r="C401" s="16" t="s">
        <v>80</v>
      </c>
      <c r="D401" s="16" t="s">
        <v>110</v>
      </c>
      <c r="E401" s="17" t="s">
        <v>524</v>
      </c>
      <c r="F401" s="17" t="s">
        <v>91</v>
      </c>
      <c r="G401" s="34">
        <v>4103.2</v>
      </c>
      <c r="H401" s="34">
        <v>4065.5</v>
      </c>
      <c r="I401" s="34">
        <v>4065.5</v>
      </c>
      <c r="J401" s="61"/>
      <c r="K401" s="61"/>
      <c r="L401" s="61"/>
    </row>
    <row r="402" spans="1:12" ht="15.75">
      <c r="A402" s="16" t="s">
        <v>160</v>
      </c>
      <c r="B402" s="17" t="s">
        <v>167</v>
      </c>
      <c r="C402" s="16" t="s">
        <v>80</v>
      </c>
      <c r="D402" s="16" t="s">
        <v>110</v>
      </c>
      <c r="E402" s="17" t="s">
        <v>524</v>
      </c>
      <c r="F402" s="17" t="s">
        <v>161</v>
      </c>
      <c r="G402" s="34">
        <v>394.9</v>
      </c>
      <c r="H402" s="34">
        <v>378</v>
      </c>
      <c r="I402" s="34">
        <v>378</v>
      </c>
      <c r="J402" s="61"/>
      <c r="K402" s="61"/>
      <c r="L402" s="61"/>
    </row>
    <row r="403" spans="1:12" ht="15.75">
      <c r="A403" s="16" t="s">
        <v>846</v>
      </c>
      <c r="B403" s="17" t="s">
        <v>167</v>
      </c>
      <c r="C403" s="16" t="s">
        <v>76</v>
      </c>
      <c r="D403" s="16"/>
      <c r="E403" s="17"/>
      <c r="F403" s="17"/>
      <c r="G403" s="34">
        <f>SUM(G404)</f>
        <v>2060.9</v>
      </c>
      <c r="H403" s="34"/>
      <c r="I403" s="34"/>
      <c r="J403" s="61"/>
      <c r="K403" s="61"/>
      <c r="L403" s="61"/>
    </row>
    <row r="404" spans="1:12" ht="47.25">
      <c r="A404" s="16" t="s">
        <v>726</v>
      </c>
      <c r="B404" s="17" t="s">
        <v>167</v>
      </c>
      <c r="C404" s="16" t="s">
        <v>76</v>
      </c>
      <c r="D404" s="16" t="s">
        <v>108</v>
      </c>
      <c r="E404" s="17" t="s">
        <v>376</v>
      </c>
      <c r="F404" s="17"/>
      <c r="G404" s="34">
        <f>SUM(G405)</f>
        <v>2060.9</v>
      </c>
      <c r="H404" s="34"/>
      <c r="I404" s="34"/>
      <c r="J404" s="61"/>
      <c r="K404" s="61"/>
      <c r="L404" s="61"/>
    </row>
    <row r="405" spans="1:12" ht="63">
      <c r="A405" s="16" t="s">
        <v>927</v>
      </c>
      <c r="B405" s="17" t="s">
        <v>167</v>
      </c>
      <c r="C405" s="16" t="s">
        <v>76</v>
      </c>
      <c r="D405" s="16" t="s">
        <v>108</v>
      </c>
      <c r="E405" s="17" t="s">
        <v>505</v>
      </c>
      <c r="F405" s="17"/>
      <c r="G405" s="34">
        <f>SUM(G406+G409)</f>
        <v>2060.9</v>
      </c>
      <c r="H405" s="34"/>
      <c r="I405" s="34"/>
      <c r="J405" s="61"/>
      <c r="K405" s="61"/>
      <c r="L405" s="61"/>
    </row>
    <row r="406" spans="1:12" ht="31.5">
      <c r="A406" s="16" t="s">
        <v>69</v>
      </c>
      <c r="B406" s="17" t="s">
        <v>167</v>
      </c>
      <c r="C406" s="16" t="s">
        <v>76</v>
      </c>
      <c r="D406" s="16" t="s">
        <v>108</v>
      </c>
      <c r="E406" s="17" t="s">
        <v>543</v>
      </c>
      <c r="F406" s="17"/>
      <c r="G406" s="34">
        <f>SUM(G407)</f>
        <v>1120.9000000000001</v>
      </c>
      <c r="H406" s="34"/>
      <c r="I406" s="34"/>
      <c r="J406" s="62"/>
      <c r="K406" s="62"/>
      <c r="L406" s="62"/>
    </row>
    <row r="407" spans="1:12" ht="78.75">
      <c r="A407" s="16" t="s">
        <v>735</v>
      </c>
      <c r="B407" s="17" t="s">
        <v>167</v>
      </c>
      <c r="C407" s="16" t="s">
        <v>76</v>
      </c>
      <c r="D407" s="16" t="s">
        <v>108</v>
      </c>
      <c r="E407" s="17" t="s">
        <v>550</v>
      </c>
      <c r="F407" s="17"/>
      <c r="G407" s="34">
        <f>SUM(G408)</f>
        <v>1120.9000000000001</v>
      </c>
      <c r="H407" s="34"/>
      <c r="I407" s="34"/>
      <c r="J407" s="61"/>
      <c r="K407" s="61"/>
      <c r="L407" s="61"/>
    </row>
    <row r="408" spans="1:12" ht="31.5">
      <c r="A408" s="16" t="s">
        <v>37</v>
      </c>
      <c r="B408" s="17" t="s">
        <v>167</v>
      </c>
      <c r="C408" s="16" t="s">
        <v>76</v>
      </c>
      <c r="D408" s="16" t="s">
        <v>108</v>
      </c>
      <c r="E408" s="17" t="s">
        <v>550</v>
      </c>
      <c r="F408" s="17" t="s">
        <v>38</v>
      </c>
      <c r="G408" s="34">
        <v>1120.9000000000001</v>
      </c>
      <c r="H408" s="34"/>
      <c r="I408" s="34"/>
      <c r="J408" s="61"/>
      <c r="K408" s="61"/>
      <c r="L408" s="61"/>
    </row>
    <row r="409" spans="1:12" ht="31.5">
      <c r="A409" s="16" t="s">
        <v>14</v>
      </c>
      <c r="B409" s="17" t="s">
        <v>167</v>
      </c>
      <c r="C409" s="16" t="s">
        <v>76</v>
      </c>
      <c r="D409" s="16" t="s">
        <v>108</v>
      </c>
      <c r="E409" s="17" t="s">
        <v>382</v>
      </c>
      <c r="F409" s="17"/>
      <c r="G409" s="34">
        <f>SUM(G410)</f>
        <v>940</v>
      </c>
      <c r="H409" s="34"/>
      <c r="I409" s="34"/>
      <c r="J409" s="62"/>
      <c r="K409" s="62"/>
      <c r="L409" s="62"/>
    </row>
    <row r="410" spans="1:12" ht="78.75">
      <c r="A410" s="16" t="s">
        <v>735</v>
      </c>
      <c r="B410" s="17" t="s">
        <v>167</v>
      </c>
      <c r="C410" s="16" t="s">
        <v>76</v>
      </c>
      <c r="D410" s="16" t="s">
        <v>108</v>
      </c>
      <c r="E410" s="17" t="s">
        <v>674</v>
      </c>
      <c r="F410" s="17"/>
      <c r="G410" s="34">
        <f>SUM(G411)</f>
        <v>940</v>
      </c>
      <c r="H410" s="34"/>
      <c r="I410" s="34"/>
      <c r="J410" s="61"/>
      <c r="K410" s="61"/>
      <c r="L410" s="61"/>
    </row>
    <row r="411" spans="1:12" ht="47.25">
      <c r="A411" s="16" t="s">
        <v>156</v>
      </c>
      <c r="B411" s="17" t="s">
        <v>167</v>
      </c>
      <c r="C411" s="16" t="s">
        <v>76</v>
      </c>
      <c r="D411" s="16" t="s">
        <v>108</v>
      </c>
      <c r="E411" s="17" t="s">
        <v>674</v>
      </c>
      <c r="F411" s="17" t="s">
        <v>4</v>
      </c>
      <c r="G411" s="34">
        <v>940</v>
      </c>
      <c r="H411" s="34"/>
      <c r="I411" s="34"/>
      <c r="J411" s="61"/>
      <c r="K411" s="61"/>
      <c r="L411" s="61"/>
    </row>
    <row r="412" spans="1:12" ht="31.5">
      <c r="A412" s="79" t="s">
        <v>854</v>
      </c>
      <c r="B412" s="9" t="s">
        <v>124</v>
      </c>
      <c r="C412" s="79"/>
      <c r="D412" s="79"/>
      <c r="E412" s="9"/>
      <c r="F412" s="9"/>
      <c r="G412" s="48">
        <f>SUM(G413)</f>
        <v>263430.09999999998</v>
      </c>
      <c r="H412" s="48">
        <v>298669.3</v>
      </c>
      <c r="I412" s="48">
        <v>306233.3</v>
      </c>
      <c r="J412" s="61"/>
      <c r="K412" s="61"/>
      <c r="L412" s="61"/>
    </row>
    <row r="413" spans="1:12" ht="15.75">
      <c r="A413" s="16" t="s">
        <v>846</v>
      </c>
      <c r="B413" s="17" t="s">
        <v>124</v>
      </c>
      <c r="C413" s="16" t="s">
        <v>76</v>
      </c>
      <c r="D413" s="16"/>
      <c r="E413" s="17"/>
      <c r="F413" s="17"/>
      <c r="G413" s="34">
        <f>SUM(G419+G471+G502+G414)</f>
        <v>263430.09999999998</v>
      </c>
      <c r="H413" s="34">
        <f t="shared" ref="H413:I413" si="54">SUM(H419+H471+H502+H414)</f>
        <v>298669.3</v>
      </c>
      <c r="I413" s="34">
        <f t="shared" si="54"/>
        <v>306233.3</v>
      </c>
      <c r="J413" s="61"/>
      <c r="K413" s="61"/>
      <c r="L413" s="61"/>
    </row>
    <row r="414" spans="1:12" ht="47.25">
      <c r="A414" s="16" t="s">
        <v>726</v>
      </c>
      <c r="B414" s="17" t="s">
        <v>124</v>
      </c>
      <c r="C414" s="16" t="s">
        <v>76</v>
      </c>
      <c r="D414" s="16" t="s">
        <v>107</v>
      </c>
      <c r="E414" s="17" t="s">
        <v>376</v>
      </c>
      <c r="F414" s="17"/>
      <c r="G414" s="34">
        <f>SUM(G415)</f>
        <v>36636.5</v>
      </c>
      <c r="H414" s="34">
        <v>34485</v>
      </c>
      <c r="I414" s="34">
        <v>34505.699999999997</v>
      </c>
      <c r="J414" s="61"/>
      <c r="K414" s="61"/>
      <c r="L414" s="61"/>
    </row>
    <row r="415" spans="1:12" ht="63">
      <c r="A415" s="16" t="s">
        <v>748</v>
      </c>
      <c r="B415" s="17" t="s">
        <v>124</v>
      </c>
      <c r="C415" s="16" t="s">
        <v>76</v>
      </c>
      <c r="D415" s="16" t="s">
        <v>107</v>
      </c>
      <c r="E415" s="17" t="s">
        <v>388</v>
      </c>
      <c r="F415" s="17"/>
      <c r="G415" s="34">
        <f>SUM(G416)</f>
        <v>36636.5</v>
      </c>
      <c r="H415" s="34">
        <v>34485</v>
      </c>
      <c r="I415" s="34">
        <v>34505.699999999997</v>
      </c>
      <c r="J415" s="61"/>
      <c r="K415" s="61"/>
      <c r="L415" s="61"/>
    </row>
    <row r="416" spans="1:12" ht="47.25">
      <c r="A416" s="16" t="s">
        <v>150</v>
      </c>
      <c r="B416" s="17" t="s">
        <v>124</v>
      </c>
      <c r="C416" s="16" t="s">
        <v>76</v>
      </c>
      <c r="D416" s="16" t="s">
        <v>107</v>
      </c>
      <c r="E416" s="17" t="s">
        <v>558</v>
      </c>
      <c r="F416" s="17"/>
      <c r="G416" s="34">
        <f>SUM(G417)</f>
        <v>36636.5</v>
      </c>
      <c r="H416" s="34">
        <v>34485</v>
      </c>
      <c r="I416" s="34">
        <v>34505.699999999997</v>
      </c>
      <c r="J416" s="61"/>
      <c r="K416" s="61"/>
      <c r="L416" s="61"/>
    </row>
    <row r="417" spans="1:12" ht="47.25">
      <c r="A417" s="16" t="s">
        <v>190</v>
      </c>
      <c r="B417" s="17" t="s">
        <v>124</v>
      </c>
      <c r="C417" s="16" t="s">
        <v>76</v>
      </c>
      <c r="D417" s="16" t="s">
        <v>107</v>
      </c>
      <c r="E417" s="17" t="s">
        <v>559</v>
      </c>
      <c r="F417" s="17"/>
      <c r="G417" s="34">
        <f>SUM(G418)</f>
        <v>36636.5</v>
      </c>
      <c r="H417" s="34">
        <v>34485</v>
      </c>
      <c r="I417" s="34">
        <v>34505.699999999997</v>
      </c>
      <c r="J417" s="62"/>
      <c r="K417" s="62"/>
      <c r="L417" s="62"/>
    </row>
    <row r="418" spans="1:12" ht="47.25">
      <c r="A418" s="16" t="s">
        <v>156</v>
      </c>
      <c r="B418" s="17" t="s">
        <v>124</v>
      </c>
      <c r="C418" s="16" t="s">
        <v>76</v>
      </c>
      <c r="D418" s="16" t="s">
        <v>107</v>
      </c>
      <c r="E418" s="17" t="s">
        <v>559</v>
      </c>
      <c r="F418" s="17" t="s">
        <v>4</v>
      </c>
      <c r="G418" s="34">
        <v>36636.5</v>
      </c>
      <c r="H418" s="34">
        <v>34485</v>
      </c>
      <c r="I418" s="34">
        <v>34505.699999999997</v>
      </c>
      <c r="J418" s="61"/>
      <c r="K418" s="61"/>
      <c r="L418" s="61"/>
    </row>
    <row r="419" spans="1:12" ht="47.25">
      <c r="A419" s="16" t="s">
        <v>726</v>
      </c>
      <c r="B419" s="17" t="s">
        <v>124</v>
      </c>
      <c r="C419" s="16" t="s">
        <v>76</v>
      </c>
      <c r="D419" s="16" t="s">
        <v>108</v>
      </c>
      <c r="E419" s="17" t="s">
        <v>376</v>
      </c>
      <c r="F419" s="17"/>
      <c r="G419" s="34">
        <f>SUM(G420)</f>
        <v>107622.7</v>
      </c>
      <c r="H419" s="34">
        <v>137958</v>
      </c>
      <c r="I419" s="34">
        <v>142563.79999999999</v>
      </c>
      <c r="J419" s="61"/>
      <c r="K419" s="61"/>
      <c r="L419" s="61"/>
    </row>
    <row r="420" spans="1:12" ht="63">
      <c r="A420" s="16" t="s">
        <v>927</v>
      </c>
      <c r="B420" s="17" t="s">
        <v>124</v>
      </c>
      <c r="C420" s="16" t="s">
        <v>76</v>
      </c>
      <c r="D420" s="16" t="s">
        <v>108</v>
      </c>
      <c r="E420" s="17" t="s">
        <v>505</v>
      </c>
      <c r="F420" s="17"/>
      <c r="G420" s="34">
        <f>SUM(G421+G424+G461+G464+G467)</f>
        <v>107622.7</v>
      </c>
      <c r="H420" s="34">
        <v>137958</v>
      </c>
      <c r="I420" s="34">
        <v>142563.79999999999</v>
      </c>
      <c r="J420" s="61"/>
      <c r="K420" s="61"/>
      <c r="L420" s="61"/>
    </row>
    <row r="421" spans="1:12" ht="141.75">
      <c r="A421" s="78" t="s">
        <v>46</v>
      </c>
      <c r="B421" s="17" t="s">
        <v>124</v>
      </c>
      <c r="C421" s="16" t="s">
        <v>76</v>
      </c>
      <c r="D421" s="16" t="s">
        <v>108</v>
      </c>
      <c r="E421" s="17" t="s">
        <v>675</v>
      </c>
      <c r="F421" s="17"/>
      <c r="G421" s="34">
        <f>SUM(G422)</f>
        <v>1040.8</v>
      </c>
      <c r="H421" s="34"/>
      <c r="I421" s="34"/>
      <c r="J421" s="61"/>
      <c r="K421" s="61"/>
      <c r="L421" s="61"/>
    </row>
    <row r="422" spans="1:12" ht="78.75">
      <c r="A422" s="16" t="s">
        <v>735</v>
      </c>
      <c r="B422" s="17" t="s">
        <v>124</v>
      </c>
      <c r="C422" s="16" t="s">
        <v>76</v>
      </c>
      <c r="D422" s="16" t="s">
        <v>108</v>
      </c>
      <c r="E422" s="17" t="s">
        <v>676</v>
      </c>
      <c r="F422" s="17"/>
      <c r="G422" s="34">
        <f>SUM(G423)</f>
        <v>1040.8</v>
      </c>
      <c r="H422" s="34"/>
      <c r="I422" s="34"/>
      <c r="J422" s="61"/>
      <c r="K422" s="61"/>
      <c r="L422" s="61"/>
    </row>
    <row r="423" spans="1:12" ht="15.75">
      <c r="A423" s="16" t="s">
        <v>90</v>
      </c>
      <c r="B423" s="17" t="s">
        <v>124</v>
      </c>
      <c r="C423" s="16" t="s">
        <v>76</v>
      </c>
      <c r="D423" s="16" t="s">
        <v>108</v>
      </c>
      <c r="E423" s="17" t="s">
        <v>676</v>
      </c>
      <c r="F423" s="17" t="s">
        <v>136</v>
      </c>
      <c r="G423" s="34">
        <v>1040.8</v>
      </c>
      <c r="H423" s="34"/>
      <c r="I423" s="34"/>
      <c r="J423" s="62"/>
      <c r="K423" s="62"/>
      <c r="L423" s="62"/>
    </row>
    <row r="424" spans="1:12" ht="31.5">
      <c r="A424" s="16" t="s">
        <v>69</v>
      </c>
      <c r="B424" s="17" t="s">
        <v>124</v>
      </c>
      <c r="C424" s="16" t="s">
        <v>76</v>
      </c>
      <c r="D424" s="16" t="s">
        <v>108</v>
      </c>
      <c r="E424" s="17" t="s">
        <v>543</v>
      </c>
      <c r="F424" s="17"/>
      <c r="G424" s="34">
        <f>SUM(G425+G428+G431+G434+G437+G440+G443+G447+G450+G452+G455+G458)</f>
        <v>94674</v>
      </c>
      <c r="H424" s="34">
        <v>130101.9</v>
      </c>
      <c r="I424" s="34">
        <v>134707.70000000001</v>
      </c>
      <c r="J424" s="61"/>
      <c r="K424" s="61"/>
      <c r="L424" s="61"/>
    </row>
    <row r="425" spans="1:12" ht="63">
      <c r="A425" s="16" t="s">
        <v>737</v>
      </c>
      <c r="B425" s="17" t="s">
        <v>124</v>
      </c>
      <c r="C425" s="16" t="s">
        <v>76</v>
      </c>
      <c r="D425" s="16" t="s">
        <v>108</v>
      </c>
      <c r="E425" s="17" t="s">
        <v>544</v>
      </c>
      <c r="F425" s="17"/>
      <c r="G425" s="34">
        <f>SUM(G426:G427)</f>
        <v>17349.900000000001</v>
      </c>
      <c r="H425" s="34">
        <v>19106.8</v>
      </c>
      <c r="I425" s="34">
        <v>19871.099999999999</v>
      </c>
      <c r="J425" s="61"/>
      <c r="K425" s="61"/>
      <c r="L425" s="61"/>
    </row>
    <row r="426" spans="1:12" ht="47.25">
      <c r="A426" s="16" t="s">
        <v>165</v>
      </c>
      <c r="B426" s="17" t="s">
        <v>124</v>
      </c>
      <c r="C426" s="16" t="s">
        <v>76</v>
      </c>
      <c r="D426" s="16" t="s">
        <v>108</v>
      </c>
      <c r="E426" s="17" t="s">
        <v>544</v>
      </c>
      <c r="F426" s="17" t="s">
        <v>91</v>
      </c>
      <c r="G426" s="34">
        <v>285</v>
      </c>
      <c r="H426" s="34">
        <v>300</v>
      </c>
      <c r="I426" s="34">
        <v>320</v>
      </c>
      <c r="J426" s="62"/>
      <c r="K426" s="62"/>
      <c r="L426" s="62"/>
    </row>
    <row r="427" spans="1:12" ht="31.5">
      <c r="A427" s="16" t="s">
        <v>37</v>
      </c>
      <c r="B427" s="17" t="s">
        <v>124</v>
      </c>
      <c r="C427" s="16" t="s">
        <v>76</v>
      </c>
      <c r="D427" s="16" t="s">
        <v>108</v>
      </c>
      <c r="E427" s="17" t="s">
        <v>544</v>
      </c>
      <c r="F427" s="17" t="s">
        <v>38</v>
      </c>
      <c r="G427" s="34">
        <v>17064.900000000001</v>
      </c>
      <c r="H427" s="34">
        <v>18806.8</v>
      </c>
      <c r="I427" s="34">
        <v>19551.099999999999</v>
      </c>
      <c r="J427" s="62"/>
      <c r="K427" s="62"/>
      <c r="L427" s="62"/>
    </row>
    <row r="428" spans="1:12" ht="78.75">
      <c r="A428" s="16" t="s">
        <v>738</v>
      </c>
      <c r="B428" s="17" t="s">
        <v>124</v>
      </c>
      <c r="C428" s="16" t="s">
        <v>76</v>
      </c>
      <c r="D428" s="16" t="s">
        <v>108</v>
      </c>
      <c r="E428" s="17" t="s">
        <v>545</v>
      </c>
      <c r="F428" s="17"/>
      <c r="G428" s="34">
        <f>SUM(G429:G430)</f>
        <v>546.80000000000007</v>
      </c>
      <c r="H428" s="34">
        <v>655.1</v>
      </c>
      <c r="I428" s="34">
        <v>679.9</v>
      </c>
      <c r="J428" s="61"/>
      <c r="K428" s="61"/>
      <c r="L428" s="61"/>
    </row>
    <row r="429" spans="1:12" ht="47.25">
      <c r="A429" s="16" t="s">
        <v>165</v>
      </c>
      <c r="B429" s="17" t="s">
        <v>124</v>
      </c>
      <c r="C429" s="16" t="s">
        <v>76</v>
      </c>
      <c r="D429" s="16" t="s">
        <v>108</v>
      </c>
      <c r="E429" s="17" t="s">
        <v>545</v>
      </c>
      <c r="F429" s="17" t="s">
        <v>91</v>
      </c>
      <c r="G429" s="34">
        <v>8.6</v>
      </c>
      <c r="H429" s="34">
        <v>8</v>
      </c>
      <c r="I429" s="34">
        <v>9.1999999999999993</v>
      </c>
      <c r="J429" s="62"/>
      <c r="K429" s="62"/>
      <c r="L429" s="62"/>
    </row>
    <row r="430" spans="1:12" ht="31.5">
      <c r="A430" s="16" t="s">
        <v>37</v>
      </c>
      <c r="B430" s="17" t="s">
        <v>124</v>
      </c>
      <c r="C430" s="16" t="s">
        <v>76</v>
      </c>
      <c r="D430" s="16" t="s">
        <v>108</v>
      </c>
      <c r="E430" s="17" t="s">
        <v>545</v>
      </c>
      <c r="F430" s="17" t="s">
        <v>38</v>
      </c>
      <c r="G430" s="34">
        <v>538.20000000000005</v>
      </c>
      <c r="H430" s="34">
        <v>647.1</v>
      </c>
      <c r="I430" s="34">
        <v>670.7</v>
      </c>
      <c r="J430" s="62"/>
      <c r="K430" s="62"/>
      <c r="L430" s="62"/>
    </row>
    <row r="431" spans="1:12" ht="63">
      <c r="A431" s="16" t="s">
        <v>739</v>
      </c>
      <c r="B431" s="17" t="s">
        <v>124</v>
      </c>
      <c r="C431" s="16" t="s">
        <v>76</v>
      </c>
      <c r="D431" s="16" t="s">
        <v>108</v>
      </c>
      <c r="E431" s="17" t="s">
        <v>546</v>
      </c>
      <c r="F431" s="17"/>
      <c r="G431" s="34">
        <f>SUM(G432:G433)</f>
        <v>15991.6</v>
      </c>
      <c r="H431" s="34">
        <v>17255.5</v>
      </c>
      <c r="I431" s="34">
        <v>17945.8</v>
      </c>
      <c r="J431" s="61"/>
      <c r="K431" s="61"/>
      <c r="L431" s="61"/>
    </row>
    <row r="432" spans="1:12" ht="47.25">
      <c r="A432" s="16" t="s">
        <v>165</v>
      </c>
      <c r="B432" s="17" t="s">
        <v>124</v>
      </c>
      <c r="C432" s="16" t="s">
        <v>76</v>
      </c>
      <c r="D432" s="16" t="s">
        <v>108</v>
      </c>
      <c r="E432" s="17" t="s">
        <v>546</v>
      </c>
      <c r="F432" s="17" t="s">
        <v>91</v>
      </c>
      <c r="G432" s="34">
        <v>242.1</v>
      </c>
      <c r="H432" s="34">
        <v>244</v>
      </c>
      <c r="I432" s="34">
        <v>249</v>
      </c>
      <c r="J432" s="62"/>
      <c r="K432" s="62"/>
      <c r="L432" s="62"/>
    </row>
    <row r="433" spans="1:12" ht="31.5">
      <c r="A433" s="16" t="s">
        <v>37</v>
      </c>
      <c r="B433" s="17" t="s">
        <v>124</v>
      </c>
      <c r="C433" s="16" t="s">
        <v>76</v>
      </c>
      <c r="D433" s="16" t="s">
        <v>108</v>
      </c>
      <c r="E433" s="17" t="s">
        <v>546</v>
      </c>
      <c r="F433" s="17" t="s">
        <v>38</v>
      </c>
      <c r="G433" s="34">
        <v>15749.5</v>
      </c>
      <c r="H433" s="34">
        <v>17011.5</v>
      </c>
      <c r="I433" s="34">
        <v>17696.8</v>
      </c>
      <c r="J433" s="62"/>
      <c r="K433" s="62"/>
      <c r="L433" s="62"/>
    </row>
    <row r="434" spans="1:12" ht="94.5">
      <c r="A434" s="16" t="s">
        <v>740</v>
      </c>
      <c r="B434" s="17" t="s">
        <v>124</v>
      </c>
      <c r="C434" s="16" t="s">
        <v>76</v>
      </c>
      <c r="D434" s="16" t="s">
        <v>108</v>
      </c>
      <c r="E434" s="17" t="s">
        <v>547</v>
      </c>
      <c r="F434" s="17"/>
      <c r="G434" s="34">
        <f>SUM(G435:G436)</f>
        <v>31.299999999999997</v>
      </c>
      <c r="H434" s="34">
        <v>72.5</v>
      </c>
      <c r="I434" s="34">
        <v>75.5</v>
      </c>
      <c r="J434" s="61"/>
      <c r="K434" s="61"/>
      <c r="L434" s="61"/>
    </row>
    <row r="435" spans="1:12" ht="47.25">
      <c r="A435" s="16" t="s">
        <v>165</v>
      </c>
      <c r="B435" s="17" t="s">
        <v>124</v>
      </c>
      <c r="C435" s="16" t="s">
        <v>76</v>
      </c>
      <c r="D435" s="16" t="s">
        <v>108</v>
      </c>
      <c r="E435" s="17" t="s">
        <v>547</v>
      </c>
      <c r="F435" s="17" t="s">
        <v>91</v>
      </c>
      <c r="G435" s="34">
        <v>0.4</v>
      </c>
      <c r="H435" s="34">
        <v>0.8</v>
      </c>
      <c r="I435" s="34">
        <v>1</v>
      </c>
      <c r="J435" s="62"/>
      <c r="K435" s="62"/>
      <c r="L435" s="62"/>
    </row>
    <row r="436" spans="1:12" ht="31.5">
      <c r="A436" s="16" t="s">
        <v>37</v>
      </c>
      <c r="B436" s="17" t="s">
        <v>124</v>
      </c>
      <c r="C436" s="16" t="s">
        <v>76</v>
      </c>
      <c r="D436" s="16" t="s">
        <v>108</v>
      </c>
      <c r="E436" s="17" t="s">
        <v>547</v>
      </c>
      <c r="F436" s="17" t="s">
        <v>38</v>
      </c>
      <c r="G436" s="34">
        <v>30.9</v>
      </c>
      <c r="H436" s="34">
        <v>71.7</v>
      </c>
      <c r="I436" s="34">
        <v>74.5</v>
      </c>
      <c r="J436" s="62"/>
      <c r="K436" s="62"/>
      <c r="L436" s="62"/>
    </row>
    <row r="437" spans="1:12" ht="110.25">
      <c r="A437" s="16" t="s">
        <v>56</v>
      </c>
      <c r="B437" s="17" t="s">
        <v>124</v>
      </c>
      <c r="C437" s="16" t="s">
        <v>76</v>
      </c>
      <c r="D437" s="16" t="s">
        <v>108</v>
      </c>
      <c r="E437" s="17" t="s">
        <v>548</v>
      </c>
      <c r="F437" s="17"/>
      <c r="G437" s="34">
        <f>SUM(G438:G439)</f>
        <v>581.20000000000005</v>
      </c>
      <c r="H437" s="34">
        <v>435</v>
      </c>
      <c r="I437" s="34">
        <v>435</v>
      </c>
      <c r="J437" s="61"/>
      <c r="K437" s="61"/>
      <c r="L437" s="61"/>
    </row>
    <row r="438" spans="1:12" ht="47.25">
      <c r="A438" s="16" t="s">
        <v>165</v>
      </c>
      <c r="B438" s="17" t="s">
        <v>124</v>
      </c>
      <c r="C438" s="16" t="s">
        <v>76</v>
      </c>
      <c r="D438" s="16" t="s">
        <v>108</v>
      </c>
      <c r="E438" s="17" t="s">
        <v>548</v>
      </c>
      <c r="F438" s="17" t="s">
        <v>91</v>
      </c>
      <c r="G438" s="34">
        <v>5.5</v>
      </c>
      <c r="H438" s="34">
        <v>5.7</v>
      </c>
      <c r="I438" s="34">
        <v>5.7</v>
      </c>
      <c r="J438" s="62"/>
      <c r="K438" s="62"/>
      <c r="L438" s="62"/>
    </row>
    <row r="439" spans="1:12" ht="31.5">
      <c r="A439" s="16" t="s">
        <v>37</v>
      </c>
      <c r="B439" s="17" t="s">
        <v>124</v>
      </c>
      <c r="C439" s="16" t="s">
        <v>76</v>
      </c>
      <c r="D439" s="16" t="s">
        <v>108</v>
      </c>
      <c r="E439" s="17" t="s">
        <v>548</v>
      </c>
      <c r="F439" s="17" t="s">
        <v>38</v>
      </c>
      <c r="G439" s="34">
        <v>575.70000000000005</v>
      </c>
      <c r="H439" s="34">
        <v>429.3</v>
      </c>
      <c r="I439" s="34">
        <v>429.3</v>
      </c>
      <c r="J439" s="62"/>
      <c r="K439" s="62"/>
      <c r="L439" s="62"/>
    </row>
    <row r="440" spans="1:12" ht="47.25">
      <c r="A440" s="16" t="s">
        <v>60</v>
      </c>
      <c r="B440" s="17" t="s">
        <v>124</v>
      </c>
      <c r="C440" s="16" t="s">
        <v>76</v>
      </c>
      <c r="D440" s="16" t="s">
        <v>108</v>
      </c>
      <c r="E440" s="17" t="s">
        <v>549</v>
      </c>
      <c r="F440" s="17"/>
      <c r="G440" s="34">
        <f>SUM(G441:G442)</f>
        <v>13006.5</v>
      </c>
      <c r="H440" s="34">
        <v>13591.3</v>
      </c>
      <c r="I440" s="34">
        <v>14335.6</v>
      </c>
      <c r="J440" s="61"/>
      <c r="K440" s="61"/>
      <c r="L440" s="61"/>
    </row>
    <row r="441" spans="1:12" ht="47.25">
      <c r="A441" s="16" t="s">
        <v>165</v>
      </c>
      <c r="B441" s="17" t="s">
        <v>124</v>
      </c>
      <c r="C441" s="16" t="s">
        <v>76</v>
      </c>
      <c r="D441" s="16" t="s">
        <v>108</v>
      </c>
      <c r="E441" s="17" t="s">
        <v>549</v>
      </c>
      <c r="F441" s="17" t="s">
        <v>91</v>
      </c>
      <c r="G441" s="34">
        <v>200</v>
      </c>
      <c r="H441" s="34">
        <v>239.4</v>
      </c>
      <c r="I441" s="34">
        <v>264.7</v>
      </c>
      <c r="J441" s="62"/>
      <c r="K441" s="62"/>
      <c r="L441" s="62"/>
    </row>
    <row r="442" spans="1:12" ht="31.5">
      <c r="A442" s="16" t="s">
        <v>37</v>
      </c>
      <c r="B442" s="17" t="s">
        <v>124</v>
      </c>
      <c r="C442" s="16" t="s">
        <v>76</v>
      </c>
      <c r="D442" s="16" t="s">
        <v>108</v>
      </c>
      <c r="E442" s="17" t="s">
        <v>549</v>
      </c>
      <c r="F442" s="17" t="s">
        <v>38</v>
      </c>
      <c r="G442" s="34">
        <v>12806.5</v>
      </c>
      <c r="H442" s="34">
        <v>13351.9</v>
      </c>
      <c r="I442" s="34">
        <v>14070.9</v>
      </c>
      <c r="J442" s="62"/>
      <c r="K442" s="62"/>
      <c r="L442" s="62"/>
    </row>
    <row r="443" spans="1:12" ht="78.75">
      <c r="A443" s="16" t="s">
        <v>735</v>
      </c>
      <c r="B443" s="17" t="s">
        <v>124</v>
      </c>
      <c r="C443" s="16" t="s">
        <v>76</v>
      </c>
      <c r="D443" s="16" t="s">
        <v>108</v>
      </c>
      <c r="E443" s="17" t="s">
        <v>550</v>
      </c>
      <c r="F443" s="17"/>
      <c r="G443" s="34">
        <f>SUM(G444:G446)</f>
        <v>26376.5</v>
      </c>
      <c r="H443" s="34">
        <v>57774.6</v>
      </c>
      <c r="I443" s="34">
        <v>59889.4</v>
      </c>
      <c r="J443" s="61"/>
      <c r="K443" s="61"/>
      <c r="L443" s="61"/>
    </row>
    <row r="444" spans="1:12" ht="94.5">
      <c r="A444" s="16" t="s">
        <v>36</v>
      </c>
      <c r="B444" s="17" t="s">
        <v>124</v>
      </c>
      <c r="C444" s="16" t="s">
        <v>76</v>
      </c>
      <c r="D444" s="16" t="s">
        <v>108</v>
      </c>
      <c r="E444" s="17" t="s">
        <v>550</v>
      </c>
      <c r="F444" s="17" t="s">
        <v>40</v>
      </c>
      <c r="G444" s="34">
        <v>271.89999999999998</v>
      </c>
      <c r="H444" s="34"/>
      <c r="I444" s="34"/>
      <c r="J444" s="62"/>
      <c r="K444" s="62"/>
      <c r="L444" s="62"/>
    </row>
    <row r="445" spans="1:12" ht="47.25">
      <c r="A445" s="16" t="s">
        <v>165</v>
      </c>
      <c r="B445" s="17" t="s">
        <v>124</v>
      </c>
      <c r="C445" s="16" t="s">
        <v>76</v>
      </c>
      <c r="D445" s="16" t="s">
        <v>108</v>
      </c>
      <c r="E445" s="17" t="s">
        <v>550</v>
      </c>
      <c r="F445" s="17" t="s">
        <v>91</v>
      </c>
      <c r="G445" s="34">
        <v>370.7</v>
      </c>
      <c r="H445" s="34">
        <v>302.8</v>
      </c>
      <c r="I445" s="34">
        <v>316</v>
      </c>
      <c r="J445" s="62"/>
      <c r="K445" s="62"/>
      <c r="L445" s="62"/>
    </row>
    <row r="446" spans="1:12" ht="31.5">
      <c r="A446" s="16" t="s">
        <v>37</v>
      </c>
      <c r="B446" s="17" t="s">
        <v>124</v>
      </c>
      <c r="C446" s="16" t="s">
        <v>76</v>
      </c>
      <c r="D446" s="16" t="s">
        <v>108</v>
      </c>
      <c r="E446" s="17" t="s">
        <v>550</v>
      </c>
      <c r="F446" s="17" t="s">
        <v>38</v>
      </c>
      <c r="G446" s="34">
        <v>25733.9</v>
      </c>
      <c r="H446" s="34">
        <v>57471.8</v>
      </c>
      <c r="I446" s="34">
        <v>59573.4</v>
      </c>
      <c r="J446" s="62"/>
      <c r="K446" s="62"/>
      <c r="L446" s="62"/>
    </row>
    <row r="447" spans="1:12" ht="110.25">
      <c r="A447" s="16" t="s">
        <v>741</v>
      </c>
      <c r="B447" s="17" t="s">
        <v>124</v>
      </c>
      <c r="C447" s="16" t="s">
        <v>76</v>
      </c>
      <c r="D447" s="16" t="s">
        <v>108</v>
      </c>
      <c r="E447" s="17" t="s">
        <v>551</v>
      </c>
      <c r="F447" s="17"/>
      <c r="G447" s="34">
        <f>SUM(G448:G449)</f>
        <v>989.80000000000007</v>
      </c>
      <c r="H447" s="34">
        <v>839.8</v>
      </c>
      <c r="I447" s="34">
        <v>839.8</v>
      </c>
      <c r="J447" s="61"/>
      <c r="K447" s="61"/>
      <c r="L447" s="61"/>
    </row>
    <row r="448" spans="1:12" ht="47.25">
      <c r="A448" s="16" t="s">
        <v>165</v>
      </c>
      <c r="B448" s="17" t="s">
        <v>124</v>
      </c>
      <c r="C448" s="16" t="s">
        <v>76</v>
      </c>
      <c r="D448" s="16" t="s">
        <v>108</v>
      </c>
      <c r="E448" s="17" t="s">
        <v>551</v>
      </c>
      <c r="F448" s="17" t="s">
        <v>91</v>
      </c>
      <c r="G448" s="34">
        <v>15.6</v>
      </c>
      <c r="H448" s="34">
        <v>12.6</v>
      </c>
      <c r="I448" s="34">
        <v>12.6</v>
      </c>
      <c r="J448" s="62"/>
      <c r="K448" s="62"/>
      <c r="L448" s="62"/>
    </row>
    <row r="449" spans="1:12" ht="31.5">
      <c r="A449" s="16" t="s">
        <v>37</v>
      </c>
      <c r="B449" s="17" t="s">
        <v>124</v>
      </c>
      <c r="C449" s="16" t="s">
        <v>76</v>
      </c>
      <c r="D449" s="16" t="s">
        <v>108</v>
      </c>
      <c r="E449" s="17" t="s">
        <v>551</v>
      </c>
      <c r="F449" s="17" t="s">
        <v>38</v>
      </c>
      <c r="G449" s="34">
        <v>974.2</v>
      </c>
      <c r="H449" s="34">
        <v>827.2</v>
      </c>
      <c r="I449" s="34">
        <v>827.2</v>
      </c>
      <c r="J449" s="62"/>
      <c r="K449" s="62"/>
      <c r="L449" s="62"/>
    </row>
    <row r="450" spans="1:12" ht="31.5">
      <c r="A450" s="16" t="s">
        <v>742</v>
      </c>
      <c r="B450" s="17" t="s">
        <v>124</v>
      </c>
      <c r="C450" s="16" t="s">
        <v>76</v>
      </c>
      <c r="D450" s="16" t="s">
        <v>108</v>
      </c>
      <c r="E450" s="17" t="s">
        <v>552</v>
      </c>
      <c r="F450" s="17"/>
      <c r="G450" s="34">
        <f>SUM(G451)</f>
        <v>0</v>
      </c>
      <c r="H450" s="34">
        <v>0.1</v>
      </c>
      <c r="I450" s="34">
        <v>0.1</v>
      </c>
      <c r="J450" s="61"/>
      <c r="K450" s="61"/>
      <c r="L450" s="61"/>
    </row>
    <row r="451" spans="1:12" ht="31.5">
      <c r="A451" s="16" t="s">
        <v>37</v>
      </c>
      <c r="B451" s="17" t="s">
        <v>124</v>
      </c>
      <c r="C451" s="16" t="s">
        <v>76</v>
      </c>
      <c r="D451" s="16" t="s">
        <v>108</v>
      </c>
      <c r="E451" s="17" t="s">
        <v>552</v>
      </c>
      <c r="F451" s="17" t="s">
        <v>38</v>
      </c>
      <c r="G451" s="34">
        <v>0</v>
      </c>
      <c r="H451" s="34">
        <v>0.1</v>
      </c>
      <c r="I451" s="34">
        <v>0.1</v>
      </c>
      <c r="J451" s="62"/>
      <c r="K451" s="62"/>
      <c r="L451" s="62"/>
    </row>
    <row r="452" spans="1:12" ht="141.75">
      <c r="A452" s="78" t="s">
        <v>743</v>
      </c>
      <c r="B452" s="17" t="s">
        <v>124</v>
      </c>
      <c r="C452" s="16" t="s">
        <v>76</v>
      </c>
      <c r="D452" s="16" t="s">
        <v>108</v>
      </c>
      <c r="E452" s="17" t="s">
        <v>553</v>
      </c>
      <c r="F452" s="17"/>
      <c r="G452" s="34">
        <f>SUM(G453:G454)</f>
        <v>2728.9</v>
      </c>
      <c r="H452" s="34">
        <v>3269.2</v>
      </c>
      <c r="I452" s="34">
        <v>3399.6</v>
      </c>
      <c r="J452" s="61"/>
      <c r="K452" s="61"/>
      <c r="L452" s="61"/>
    </row>
    <row r="453" spans="1:12" ht="47.25">
      <c r="A453" s="16" t="s">
        <v>165</v>
      </c>
      <c r="B453" s="17" t="s">
        <v>124</v>
      </c>
      <c r="C453" s="16" t="s">
        <v>76</v>
      </c>
      <c r="D453" s="16" t="s">
        <v>108</v>
      </c>
      <c r="E453" s="17" t="s">
        <v>553</v>
      </c>
      <c r="F453" s="17" t="s">
        <v>91</v>
      </c>
      <c r="G453" s="34">
        <v>33.299999999999997</v>
      </c>
      <c r="H453" s="34">
        <v>104.4</v>
      </c>
      <c r="I453" s="34">
        <v>108.6</v>
      </c>
      <c r="J453" s="62"/>
      <c r="K453" s="62"/>
      <c r="L453" s="62"/>
    </row>
    <row r="454" spans="1:12" ht="31.5">
      <c r="A454" s="16" t="s">
        <v>37</v>
      </c>
      <c r="B454" s="17" t="s">
        <v>124</v>
      </c>
      <c r="C454" s="16" t="s">
        <v>76</v>
      </c>
      <c r="D454" s="16" t="s">
        <v>108</v>
      </c>
      <c r="E454" s="17" t="s">
        <v>553</v>
      </c>
      <c r="F454" s="17" t="s">
        <v>38</v>
      </c>
      <c r="G454" s="34">
        <v>2695.6</v>
      </c>
      <c r="H454" s="34">
        <v>3164.8</v>
      </c>
      <c r="I454" s="34">
        <v>3291</v>
      </c>
      <c r="J454" s="62"/>
      <c r="K454" s="62"/>
      <c r="L454" s="62"/>
    </row>
    <row r="455" spans="1:12" ht="78.75">
      <c r="A455" s="16" t="s">
        <v>744</v>
      </c>
      <c r="B455" s="17" t="s">
        <v>124</v>
      </c>
      <c r="C455" s="16" t="s">
        <v>76</v>
      </c>
      <c r="D455" s="16" t="s">
        <v>108</v>
      </c>
      <c r="E455" s="17" t="s">
        <v>555</v>
      </c>
      <c r="F455" s="17"/>
      <c r="G455" s="34">
        <f>SUM(G456:G457)</f>
        <v>3313.9</v>
      </c>
      <c r="H455" s="34">
        <v>3346.7</v>
      </c>
      <c r="I455" s="34">
        <v>3480.6</v>
      </c>
      <c r="J455" s="61"/>
      <c r="K455" s="61"/>
      <c r="L455" s="61"/>
    </row>
    <row r="456" spans="1:12" ht="47.25">
      <c r="A456" s="16" t="s">
        <v>165</v>
      </c>
      <c r="B456" s="17" t="s">
        <v>124</v>
      </c>
      <c r="C456" s="16" t="s">
        <v>76</v>
      </c>
      <c r="D456" s="16" t="s">
        <v>108</v>
      </c>
      <c r="E456" s="17" t="s">
        <v>555</v>
      </c>
      <c r="F456" s="17" t="s">
        <v>91</v>
      </c>
      <c r="G456" s="34">
        <v>48</v>
      </c>
      <c r="H456" s="34">
        <v>45</v>
      </c>
      <c r="I456" s="34">
        <v>45</v>
      </c>
      <c r="J456" s="62"/>
      <c r="K456" s="62"/>
      <c r="L456" s="62"/>
    </row>
    <row r="457" spans="1:12" ht="31.5">
      <c r="A457" s="16" t="s">
        <v>37</v>
      </c>
      <c r="B457" s="17" t="s">
        <v>124</v>
      </c>
      <c r="C457" s="16" t="s">
        <v>76</v>
      </c>
      <c r="D457" s="16" t="s">
        <v>108</v>
      </c>
      <c r="E457" s="17" t="s">
        <v>555</v>
      </c>
      <c r="F457" s="17" t="s">
        <v>38</v>
      </c>
      <c r="G457" s="34">
        <v>3265.9</v>
      </c>
      <c r="H457" s="34">
        <v>3301.7</v>
      </c>
      <c r="I457" s="34">
        <v>3435.6</v>
      </c>
      <c r="J457" s="62"/>
      <c r="K457" s="62"/>
      <c r="L457" s="62"/>
    </row>
    <row r="458" spans="1:12" ht="63">
      <c r="A458" s="16" t="s">
        <v>92</v>
      </c>
      <c r="B458" s="17" t="s">
        <v>124</v>
      </c>
      <c r="C458" s="16" t="s">
        <v>76</v>
      </c>
      <c r="D458" s="16" t="s">
        <v>108</v>
      </c>
      <c r="E458" s="17" t="s">
        <v>556</v>
      </c>
      <c r="F458" s="17"/>
      <c r="G458" s="34">
        <f>SUM(G459:G460)</f>
        <v>13757.6</v>
      </c>
      <c r="H458" s="34">
        <v>13755.3</v>
      </c>
      <c r="I458" s="34">
        <v>13755.3</v>
      </c>
      <c r="J458" s="61"/>
      <c r="K458" s="61"/>
      <c r="L458" s="61"/>
    </row>
    <row r="459" spans="1:12" ht="47.25">
      <c r="A459" s="16" t="s">
        <v>165</v>
      </c>
      <c r="B459" s="17" t="s">
        <v>124</v>
      </c>
      <c r="C459" s="16" t="s">
        <v>76</v>
      </c>
      <c r="D459" s="16" t="s">
        <v>108</v>
      </c>
      <c r="E459" s="17" t="s">
        <v>556</v>
      </c>
      <c r="F459" s="17" t="s">
        <v>91</v>
      </c>
      <c r="G459" s="34">
        <v>25.4</v>
      </c>
      <c r="H459" s="34">
        <v>22</v>
      </c>
      <c r="I459" s="34">
        <v>22</v>
      </c>
      <c r="J459" s="62"/>
      <c r="K459" s="62"/>
      <c r="L459" s="62"/>
    </row>
    <row r="460" spans="1:12" ht="31.5">
      <c r="A460" s="16" t="s">
        <v>37</v>
      </c>
      <c r="B460" s="17" t="s">
        <v>124</v>
      </c>
      <c r="C460" s="16" t="s">
        <v>76</v>
      </c>
      <c r="D460" s="16" t="s">
        <v>108</v>
      </c>
      <c r="E460" s="17" t="s">
        <v>556</v>
      </c>
      <c r="F460" s="17" t="s">
        <v>38</v>
      </c>
      <c r="G460" s="34">
        <v>13732.2</v>
      </c>
      <c r="H460" s="34">
        <v>13733.3</v>
      </c>
      <c r="I460" s="34">
        <v>13733.3</v>
      </c>
      <c r="J460" s="62"/>
      <c r="K460" s="62"/>
      <c r="L460" s="62"/>
    </row>
    <row r="461" spans="1:12" ht="31.5">
      <c r="A461" s="16" t="s">
        <v>127</v>
      </c>
      <c r="B461" s="17" t="s">
        <v>124</v>
      </c>
      <c r="C461" s="16" t="s">
        <v>76</v>
      </c>
      <c r="D461" s="16" t="s">
        <v>108</v>
      </c>
      <c r="E461" s="17" t="s">
        <v>380</v>
      </c>
      <c r="F461" s="17"/>
      <c r="G461" s="34">
        <f>SUM(G462)</f>
        <v>158.4</v>
      </c>
      <c r="H461" s="34">
        <f t="shared" ref="H461:I461" si="55">SUM(H462)</f>
        <v>372</v>
      </c>
      <c r="I461" s="34">
        <f t="shared" si="55"/>
        <v>372</v>
      </c>
      <c r="J461" s="61"/>
      <c r="K461" s="61"/>
      <c r="L461" s="61"/>
    </row>
    <row r="462" spans="1:12" ht="31.5">
      <c r="A462" s="16" t="s">
        <v>172</v>
      </c>
      <c r="B462" s="17" t="s">
        <v>124</v>
      </c>
      <c r="C462" s="16" t="s">
        <v>76</v>
      </c>
      <c r="D462" s="16" t="s">
        <v>108</v>
      </c>
      <c r="E462" s="17" t="s">
        <v>381</v>
      </c>
      <c r="F462" s="17"/>
      <c r="G462" s="34">
        <f t="shared" ref="G462:I462" si="56">SUM(G463)</f>
        <v>158.4</v>
      </c>
      <c r="H462" s="34">
        <f t="shared" si="56"/>
        <v>372</v>
      </c>
      <c r="I462" s="34">
        <f t="shared" si="56"/>
        <v>372</v>
      </c>
      <c r="J462" s="61"/>
      <c r="K462" s="61"/>
      <c r="L462" s="61"/>
    </row>
    <row r="463" spans="1:12" ht="47.25">
      <c r="A463" s="16" t="s">
        <v>165</v>
      </c>
      <c r="B463" s="17" t="s">
        <v>124</v>
      </c>
      <c r="C463" s="16" t="s">
        <v>76</v>
      </c>
      <c r="D463" s="16" t="s">
        <v>108</v>
      </c>
      <c r="E463" s="17" t="s">
        <v>381</v>
      </c>
      <c r="F463" s="17" t="s">
        <v>91</v>
      </c>
      <c r="G463" s="34">
        <v>158.4</v>
      </c>
      <c r="H463" s="34">
        <v>372</v>
      </c>
      <c r="I463" s="34">
        <v>372</v>
      </c>
      <c r="J463" s="62"/>
      <c r="K463" s="62"/>
      <c r="L463" s="62"/>
    </row>
    <row r="464" spans="1:12" ht="31.5">
      <c r="A464" s="16" t="s">
        <v>14</v>
      </c>
      <c r="B464" s="17" t="s">
        <v>124</v>
      </c>
      <c r="C464" s="16" t="s">
        <v>76</v>
      </c>
      <c r="D464" s="16" t="s">
        <v>108</v>
      </c>
      <c r="E464" s="17" t="s">
        <v>382</v>
      </c>
      <c r="F464" s="17"/>
      <c r="G464" s="34">
        <f>SUM(G465)</f>
        <v>2165.4</v>
      </c>
      <c r="H464" s="34">
        <v>400</v>
      </c>
      <c r="I464" s="34">
        <v>400</v>
      </c>
      <c r="J464" s="61"/>
      <c r="K464" s="61"/>
      <c r="L464" s="61"/>
    </row>
    <row r="465" spans="1:12" ht="47.25">
      <c r="A465" s="16" t="s">
        <v>148</v>
      </c>
      <c r="B465" s="17" t="s">
        <v>124</v>
      </c>
      <c r="C465" s="16" t="s">
        <v>76</v>
      </c>
      <c r="D465" s="16" t="s">
        <v>108</v>
      </c>
      <c r="E465" s="17" t="s">
        <v>383</v>
      </c>
      <c r="F465" s="17"/>
      <c r="G465" s="34">
        <f>SUM(G466)</f>
        <v>2165.4</v>
      </c>
      <c r="H465" s="34">
        <v>400</v>
      </c>
      <c r="I465" s="34">
        <v>400</v>
      </c>
      <c r="J465" s="61"/>
      <c r="K465" s="61"/>
      <c r="L465" s="61"/>
    </row>
    <row r="466" spans="1:12" ht="47.25">
      <c r="A466" s="16" t="s">
        <v>156</v>
      </c>
      <c r="B466" s="17" t="s">
        <v>124</v>
      </c>
      <c r="C466" s="16" t="s">
        <v>76</v>
      </c>
      <c r="D466" s="16" t="s">
        <v>108</v>
      </c>
      <c r="E466" s="17" t="s">
        <v>383</v>
      </c>
      <c r="F466" s="17" t="s">
        <v>4</v>
      </c>
      <c r="G466" s="34">
        <v>2165.4</v>
      </c>
      <c r="H466" s="34">
        <v>400</v>
      </c>
      <c r="I466" s="34">
        <v>400</v>
      </c>
      <c r="J466" s="62"/>
      <c r="K466" s="62"/>
      <c r="L466" s="62"/>
    </row>
    <row r="467" spans="1:12" ht="47.25">
      <c r="A467" s="16" t="s">
        <v>129</v>
      </c>
      <c r="B467" s="17" t="s">
        <v>124</v>
      </c>
      <c r="C467" s="16" t="s">
        <v>76</v>
      </c>
      <c r="D467" s="16" t="s">
        <v>108</v>
      </c>
      <c r="E467" s="17" t="s">
        <v>563</v>
      </c>
      <c r="F467" s="17"/>
      <c r="G467" s="34">
        <f>SUM(G468)</f>
        <v>9584.1</v>
      </c>
      <c r="H467" s="34">
        <v>7084.1</v>
      </c>
      <c r="I467" s="34">
        <v>7084.1</v>
      </c>
      <c r="J467" s="61"/>
      <c r="K467" s="61"/>
      <c r="L467" s="61"/>
    </row>
    <row r="468" spans="1:12" ht="173.25">
      <c r="A468" s="78" t="s">
        <v>745</v>
      </c>
      <c r="B468" s="17" t="s">
        <v>124</v>
      </c>
      <c r="C468" s="16" t="s">
        <v>76</v>
      </c>
      <c r="D468" s="16" t="s">
        <v>108</v>
      </c>
      <c r="E468" s="17" t="s">
        <v>564</v>
      </c>
      <c r="F468" s="17"/>
      <c r="G468" s="34">
        <f>SUM(G469:G470)</f>
        <v>9584.1</v>
      </c>
      <c r="H468" s="34">
        <v>7084.1</v>
      </c>
      <c r="I468" s="34">
        <v>7084.1</v>
      </c>
      <c r="J468" s="61"/>
      <c r="K468" s="61"/>
      <c r="L468" s="61"/>
    </row>
    <row r="469" spans="1:12" ht="47.25">
      <c r="A469" s="16" t="s">
        <v>165</v>
      </c>
      <c r="B469" s="17" t="s">
        <v>124</v>
      </c>
      <c r="C469" s="16" t="s">
        <v>76</v>
      </c>
      <c r="D469" s="16" t="s">
        <v>108</v>
      </c>
      <c r="E469" s="17" t="s">
        <v>564</v>
      </c>
      <c r="F469" s="17" t="s">
        <v>91</v>
      </c>
      <c r="G469" s="34">
        <v>141.6</v>
      </c>
      <c r="H469" s="34">
        <v>104.7</v>
      </c>
      <c r="I469" s="34">
        <v>104.7</v>
      </c>
      <c r="J469" s="62"/>
      <c r="K469" s="62"/>
      <c r="L469" s="62"/>
    </row>
    <row r="470" spans="1:12" ht="31.5">
      <c r="A470" s="16" t="s">
        <v>37</v>
      </c>
      <c r="B470" s="17" t="s">
        <v>124</v>
      </c>
      <c r="C470" s="16" t="s">
        <v>76</v>
      </c>
      <c r="D470" s="16" t="s">
        <v>108</v>
      </c>
      <c r="E470" s="17" t="s">
        <v>564</v>
      </c>
      <c r="F470" s="17" t="s">
        <v>38</v>
      </c>
      <c r="G470" s="34">
        <v>9442.5</v>
      </c>
      <c r="H470" s="34">
        <v>6979.4</v>
      </c>
      <c r="I470" s="34">
        <v>6979.4</v>
      </c>
      <c r="J470" s="62"/>
      <c r="K470" s="62"/>
      <c r="L470" s="62"/>
    </row>
    <row r="471" spans="1:12" ht="47.25">
      <c r="A471" s="16" t="s">
        <v>726</v>
      </c>
      <c r="B471" s="17" t="s">
        <v>124</v>
      </c>
      <c r="C471" s="16" t="s">
        <v>76</v>
      </c>
      <c r="D471" s="16" t="s">
        <v>110</v>
      </c>
      <c r="E471" s="17" t="s">
        <v>376</v>
      </c>
      <c r="F471" s="17"/>
      <c r="G471" s="34">
        <f>SUM(G472)</f>
        <v>93564.2</v>
      </c>
      <c r="H471" s="34">
        <v>103563.2</v>
      </c>
      <c r="I471" s="34">
        <v>106200.4</v>
      </c>
      <c r="J471" s="61"/>
      <c r="K471" s="61"/>
      <c r="L471" s="61"/>
    </row>
    <row r="472" spans="1:12" ht="47.25">
      <c r="A472" s="16" t="s">
        <v>727</v>
      </c>
      <c r="B472" s="17" t="s">
        <v>124</v>
      </c>
      <c r="C472" s="16" t="s">
        <v>76</v>
      </c>
      <c r="D472" s="16" t="s">
        <v>110</v>
      </c>
      <c r="E472" s="17" t="s">
        <v>377</v>
      </c>
      <c r="F472" s="17"/>
      <c r="G472" s="34">
        <f>SUM(G473+G483+G488+G493+G498)</f>
        <v>93564.2</v>
      </c>
      <c r="H472" s="34">
        <v>103563.2</v>
      </c>
      <c r="I472" s="34">
        <v>106200.4</v>
      </c>
      <c r="J472" s="61"/>
      <c r="K472" s="61"/>
      <c r="L472" s="61"/>
    </row>
    <row r="473" spans="1:12" ht="31.5">
      <c r="A473" s="16" t="s">
        <v>69</v>
      </c>
      <c r="B473" s="17" t="s">
        <v>124</v>
      </c>
      <c r="C473" s="16" t="s">
        <v>76</v>
      </c>
      <c r="D473" s="16" t="s">
        <v>110</v>
      </c>
      <c r="E473" s="17" t="s">
        <v>532</v>
      </c>
      <c r="F473" s="17"/>
      <c r="G473" s="34">
        <f>SUM(G477+G480+G474)</f>
        <v>69019.899999999994</v>
      </c>
      <c r="H473" s="34">
        <v>79632.7</v>
      </c>
      <c r="I473" s="34">
        <v>82224.399999999994</v>
      </c>
      <c r="J473" s="61"/>
      <c r="K473" s="61"/>
      <c r="L473" s="61"/>
    </row>
    <row r="474" spans="1:12" ht="141.75">
      <c r="A474" s="78" t="s">
        <v>187</v>
      </c>
      <c r="B474" s="17" t="s">
        <v>124</v>
      </c>
      <c r="C474" s="16" t="s">
        <v>76</v>
      </c>
      <c r="D474" s="16" t="s">
        <v>110</v>
      </c>
      <c r="E474" s="17" t="s">
        <v>533</v>
      </c>
      <c r="F474" s="17"/>
      <c r="G474" s="34">
        <f>SUM(G475:G476)</f>
        <v>36501.9</v>
      </c>
      <c r="H474" s="34">
        <v>37189.800000000003</v>
      </c>
      <c r="I474" s="34">
        <v>37488</v>
      </c>
      <c r="J474" s="61"/>
      <c r="K474" s="61"/>
      <c r="L474" s="61"/>
    </row>
    <row r="475" spans="1:12" ht="47.25">
      <c r="A475" s="16" t="s">
        <v>165</v>
      </c>
      <c r="B475" s="17" t="s">
        <v>124</v>
      </c>
      <c r="C475" s="16" t="s">
        <v>76</v>
      </c>
      <c r="D475" s="16" t="s">
        <v>110</v>
      </c>
      <c r="E475" s="17" t="s">
        <v>533</v>
      </c>
      <c r="F475" s="17" t="s">
        <v>91</v>
      </c>
      <c r="G475" s="34">
        <v>517.29999999999995</v>
      </c>
      <c r="H475" s="34">
        <v>500</v>
      </c>
      <c r="I475" s="34">
        <v>520</v>
      </c>
      <c r="J475" s="61"/>
      <c r="K475" s="61"/>
      <c r="L475" s="61"/>
    </row>
    <row r="476" spans="1:12" ht="31.5">
      <c r="A476" s="16" t="s">
        <v>37</v>
      </c>
      <c r="B476" s="17" t="s">
        <v>124</v>
      </c>
      <c r="C476" s="16" t="s">
        <v>76</v>
      </c>
      <c r="D476" s="16" t="s">
        <v>110</v>
      </c>
      <c r="E476" s="17" t="s">
        <v>533</v>
      </c>
      <c r="F476" s="17" t="s">
        <v>38</v>
      </c>
      <c r="G476" s="34">
        <v>35984.6</v>
      </c>
      <c r="H476" s="34">
        <v>36689.800000000003</v>
      </c>
      <c r="I476" s="34">
        <v>36968</v>
      </c>
      <c r="J476" s="62"/>
      <c r="K476" s="62"/>
      <c r="L476" s="62"/>
    </row>
    <row r="477" spans="1:12" ht="47.25">
      <c r="A477" s="16" t="s">
        <v>730</v>
      </c>
      <c r="B477" s="17" t="s">
        <v>124</v>
      </c>
      <c r="C477" s="16" t="s">
        <v>76</v>
      </c>
      <c r="D477" s="16" t="s">
        <v>110</v>
      </c>
      <c r="E477" s="17" t="s">
        <v>534</v>
      </c>
      <c r="F477" s="17"/>
      <c r="G477" s="34">
        <f>SUM(G478:G479)</f>
        <v>18571.900000000001</v>
      </c>
      <c r="H477" s="34">
        <v>28080.799999999999</v>
      </c>
      <c r="I477" s="34">
        <v>29703.5</v>
      </c>
      <c r="J477" s="62"/>
      <c r="K477" s="62"/>
      <c r="L477" s="62"/>
    </row>
    <row r="478" spans="1:12" ht="47.25">
      <c r="A478" s="16" t="s">
        <v>165</v>
      </c>
      <c r="B478" s="17" t="s">
        <v>124</v>
      </c>
      <c r="C478" s="16" t="s">
        <v>76</v>
      </c>
      <c r="D478" s="16" t="s">
        <v>110</v>
      </c>
      <c r="E478" s="17" t="s">
        <v>534</v>
      </c>
      <c r="F478" s="17" t="s">
        <v>91</v>
      </c>
      <c r="G478" s="34">
        <v>400</v>
      </c>
      <c r="H478" s="34">
        <v>430</v>
      </c>
      <c r="I478" s="34">
        <v>450</v>
      </c>
      <c r="J478" s="61"/>
      <c r="K478" s="61"/>
      <c r="L478" s="61"/>
    </row>
    <row r="479" spans="1:12" ht="31.5">
      <c r="A479" s="16" t="s">
        <v>37</v>
      </c>
      <c r="B479" s="17" t="s">
        <v>124</v>
      </c>
      <c r="C479" s="16" t="s">
        <v>76</v>
      </c>
      <c r="D479" s="16" t="s">
        <v>110</v>
      </c>
      <c r="E479" s="17" t="s">
        <v>534</v>
      </c>
      <c r="F479" s="17" t="s">
        <v>38</v>
      </c>
      <c r="G479" s="34">
        <v>18171.900000000001</v>
      </c>
      <c r="H479" s="34">
        <v>27650.799999999999</v>
      </c>
      <c r="I479" s="34">
        <v>29253.5</v>
      </c>
      <c r="J479" s="62"/>
      <c r="K479" s="62"/>
      <c r="L479" s="62"/>
    </row>
    <row r="480" spans="1:12" ht="110.25">
      <c r="A480" s="16" t="s">
        <v>731</v>
      </c>
      <c r="B480" s="17" t="s">
        <v>124</v>
      </c>
      <c r="C480" s="16" t="s">
        <v>76</v>
      </c>
      <c r="D480" s="16" t="s">
        <v>110</v>
      </c>
      <c r="E480" s="17" t="s">
        <v>535</v>
      </c>
      <c r="F480" s="17"/>
      <c r="G480" s="34">
        <f>SUM(G481:G482)</f>
        <v>13946.1</v>
      </c>
      <c r="H480" s="34">
        <v>14362.1</v>
      </c>
      <c r="I480" s="34">
        <v>15032.9</v>
      </c>
      <c r="J480" s="62"/>
      <c r="K480" s="62"/>
      <c r="L480" s="62"/>
    </row>
    <row r="481" spans="1:12" ht="47.25">
      <c r="A481" s="16" t="s">
        <v>165</v>
      </c>
      <c r="B481" s="17" t="s">
        <v>124</v>
      </c>
      <c r="C481" s="16" t="s">
        <v>76</v>
      </c>
      <c r="D481" s="16" t="s">
        <v>110</v>
      </c>
      <c r="E481" s="17" t="s">
        <v>535</v>
      </c>
      <c r="F481" s="17" t="s">
        <v>91</v>
      </c>
      <c r="G481" s="34">
        <v>202.5</v>
      </c>
      <c r="H481" s="34">
        <v>195</v>
      </c>
      <c r="I481" s="34">
        <v>200</v>
      </c>
      <c r="J481" s="61"/>
      <c r="K481" s="61"/>
      <c r="L481" s="61"/>
    </row>
    <row r="482" spans="1:12" ht="31.5">
      <c r="A482" s="16" t="s">
        <v>37</v>
      </c>
      <c r="B482" s="17" t="s">
        <v>124</v>
      </c>
      <c r="C482" s="16" t="s">
        <v>76</v>
      </c>
      <c r="D482" s="16" t="s">
        <v>110</v>
      </c>
      <c r="E482" s="17" t="s">
        <v>535</v>
      </c>
      <c r="F482" s="17" t="s">
        <v>38</v>
      </c>
      <c r="G482" s="34">
        <v>13743.6</v>
      </c>
      <c r="H482" s="34">
        <v>14167.1</v>
      </c>
      <c r="I482" s="34">
        <v>14832.9</v>
      </c>
      <c r="J482" s="62"/>
      <c r="K482" s="62"/>
      <c r="L482" s="62"/>
    </row>
    <row r="483" spans="1:12" ht="31.5">
      <c r="A483" s="16" t="s">
        <v>127</v>
      </c>
      <c r="B483" s="17" t="s">
        <v>124</v>
      </c>
      <c r="C483" s="16" t="s">
        <v>76</v>
      </c>
      <c r="D483" s="16" t="s">
        <v>110</v>
      </c>
      <c r="E483" s="17" t="s">
        <v>378</v>
      </c>
      <c r="F483" s="17"/>
      <c r="G483" s="34"/>
      <c r="H483" s="34">
        <v>540</v>
      </c>
      <c r="I483" s="34">
        <v>540</v>
      </c>
      <c r="J483" s="62"/>
      <c r="K483" s="62"/>
      <c r="L483" s="62"/>
    </row>
    <row r="484" spans="1:12" ht="31.5">
      <c r="A484" s="16" t="s">
        <v>256</v>
      </c>
      <c r="B484" s="17" t="s">
        <v>124</v>
      </c>
      <c r="C484" s="16" t="s">
        <v>76</v>
      </c>
      <c r="D484" s="16" t="s">
        <v>110</v>
      </c>
      <c r="E484" s="17" t="s">
        <v>490</v>
      </c>
      <c r="F484" s="17"/>
      <c r="G484" s="34"/>
      <c r="H484" s="34">
        <v>400</v>
      </c>
      <c r="I484" s="34">
        <v>400</v>
      </c>
      <c r="J484" s="61"/>
      <c r="K484" s="61"/>
      <c r="L484" s="61"/>
    </row>
    <row r="485" spans="1:12" ht="47.25">
      <c r="A485" s="16" t="s">
        <v>165</v>
      </c>
      <c r="B485" s="17" t="s">
        <v>124</v>
      </c>
      <c r="C485" s="16" t="s">
        <v>76</v>
      </c>
      <c r="D485" s="16" t="s">
        <v>110</v>
      </c>
      <c r="E485" s="17" t="s">
        <v>490</v>
      </c>
      <c r="F485" s="17" t="s">
        <v>91</v>
      </c>
      <c r="G485" s="34"/>
      <c r="H485" s="34">
        <v>400</v>
      </c>
      <c r="I485" s="34">
        <v>400</v>
      </c>
      <c r="J485" s="61"/>
      <c r="K485" s="61"/>
      <c r="L485" s="61"/>
    </row>
    <row r="486" spans="1:12" ht="31.5">
      <c r="A486" s="16" t="s">
        <v>172</v>
      </c>
      <c r="B486" s="17" t="s">
        <v>124</v>
      </c>
      <c r="C486" s="16" t="s">
        <v>76</v>
      </c>
      <c r="D486" s="16" t="s">
        <v>110</v>
      </c>
      <c r="E486" s="17" t="s">
        <v>379</v>
      </c>
      <c r="F486" s="17"/>
      <c r="G486" s="34"/>
      <c r="H486" s="34">
        <v>140</v>
      </c>
      <c r="I486" s="34">
        <v>140</v>
      </c>
      <c r="J486" s="62"/>
      <c r="K486" s="62"/>
      <c r="L486" s="62"/>
    </row>
    <row r="487" spans="1:12" ht="47.25">
      <c r="A487" s="16" t="s">
        <v>165</v>
      </c>
      <c r="B487" s="17" t="s">
        <v>124</v>
      </c>
      <c r="C487" s="16" t="s">
        <v>76</v>
      </c>
      <c r="D487" s="16" t="s">
        <v>110</v>
      </c>
      <c r="E487" s="17" t="s">
        <v>379</v>
      </c>
      <c r="F487" s="17" t="s">
        <v>91</v>
      </c>
      <c r="G487" s="34"/>
      <c r="H487" s="34">
        <v>140</v>
      </c>
      <c r="I487" s="34">
        <v>140</v>
      </c>
      <c r="J487" s="61"/>
      <c r="K487" s="61"/>
      <c r="L487" s="61"/>
    </row>
    <row r="488" spans="1:12" ht="31.5">
      <c r="A488" s="16" t="s">
        <v>14</v>
      </c>
      <c r="B488" s="17" t="s">
        <v>124</v>
      </c>
      <c r="C488" s="16" t="s">
        <v>76</v>
      </c>
      <c r="D488" s="16" t="s">
        <v>110</v>
      </c>
      <c r="E488" s="17" t="s">
        <v>887</v>
      </c>
      <c r="F488" s="17"/>
      <c r="G488" s="34">
        <f>SUM(G491+G489)</f>
        <v>705.9</v>
      </c>
      <c r="H488" s="34"/>
      <c r="I488" s="34"/>
      <c r="J488" s="62"/>
      <c r="K488" s="62"/>
      <c r="L488" s="62"/>
    </row>
    <row r="489" spans="1:12" ht="31.5">
      <c r="A489" s="16" t="s">
        <v>256</v>
      </c>
      <c r="B489" s="17" t="s">
        <v>124</v>
      </c>
      <c r="C489" s="16" t="s">
        <v>76</v>
      </c>
      <c r="D489" s="16" t="s">
        <v>110</v>
      </c>
      <c r="E489" s="17" t="s">
        <v>888</v>
      </c>
      <c r="F489" s="17"/>
      <c r="G489" s="34">
        <f>SUM(G490)</f>
        <v>531.29999999999995</v>
      </c>
      <c r="H489" s="34"/>
      <c r="I489" s="34"/>
      <c r="J489" s="61"/>
      <c r="K489" s="61"/>
      <c r="L489" s="61"/>
    </row>
    <row r="490" spans="1:12" ht="47.25">
      <c r="A490" s="16" t="s">
        <v>156</v>
      </c>
      <c r="B490" s="17" t="s">
        <v>124</v>
      </c>
      <c r="C490" s="16" t="s">
        <v>76</v>
      </c>
      <c r="D490" s="16" t="s">
        <v>110</v>
      </c>
      <c r="E490" s="17" t="s">
        <v>888</v>
      </c>
      <c r="F490" s="17" t="s">
        <v>4</v>
      </c>
      <c r="G490" s="34">
        <v>531.29999999999995</v>
      </c>
      <c r="H490" s="34"/>
      <c r="I490" s="34"/>
      <c r="J490" s="61"/>
      <c r="K490" s="61"/>
      <c r="L490" s="61"/>
    </row>
    <row r="491" spans="1:12" ht="31.5">
      <c r="A491" s="16" t="s">
        <v>172</v>
      </c>
      <c r="B491" s="17" t="s">
        <v>124</v>
      </c>
      <c r="C491" s="16" t="s">
        <v>76</v>
      </c>
      <c r="D491" s="16" t="s">
        <v>110</v>
      </c>
      <c r="E491" s="17" t="s">
        <v>889</v>
      </c>
      <c r="F491" s="17"/>
      <c r="G491" s="34">
        <f>SUM(G492)</f>
        <v>174.6</v>
      </c>
      <c r="H491" s="34"/>
      <c r="I491" s="34"/>
      <c r="J491" s="62"/>
      <c r="K491" s="62"/>
      <c r="L491" s="62"/>
    </row>
    <row r="492" spans="1:12" ht="47.25">
      <c r="A492" s="16" t="s">
        <v>156</v>
      </c>
      <c r="B492" s="17" t="s">
        <v>124</v>
      </c>
      <c r="C492" s="16" t="s">
        <v>76</v>
      </c>
      <c r="D492" s="16" t="s">
        <v>110</v>
      </c>
      <c r="E492" s="17" t="s">
        <v>889</v>
      </c>
      <c r="F492" s="17" t="s">
        <v>4</v>
      </c>
      <c r="G492" s="34">
        <v>174.6</v>
      </c>
      <c r="H492" s="34"/>
      <c r="I492" s="34"/>
      <c r="J492" s="62"/>
      <c r="K492" s="62"/>
      <c r="L492" s="62"/>
    </row>
    <row r="493" spans="1:12" ht="31.5">
      <c r="A493" s="16" t="s">
        <v>163</v>
      </c>
      <c r="B493" s="17" t="s">
        <v>124</v>
      </c>
      <c r="C493" s="16" t="s">
        <v>76</v>
      </c>
      <c r="D493" s="16" t="s">
        <v>110</v>
      </c>
      <c r="E493" s="17" t="s">
        <v>536</v>
      </c>
      <c r="F493" s="17"/>
      <c r="G493" s="34">
        <f>SUM(G494)</f>
        <v>21783.3</v>
      </c>
      <c r="H493" s="34">
        <v>20275.400000000001</v>
      </c>
      <c r="I493" s="34">
        <v>20320.900000000001</v>
      </c>
      <c r="J493" s="61"/>
      <c r="K493" s="61"/>
      <c r="L493" s="61"/>
    </row>
    <row r="494" spans="1:12" ht="78.75">
      <c r="A494" s="16" t="s">
        <v>70</v>
      </c>
      <c r="B494" s="17" t="s">
        <v>124</v>
      </c>
      <c r="C494" s="16" t="s">
        <v>76</v>
      </c>
      <c r="D494" s="16" t="s">
        <v>110</v>
      </c>
      <c r="E494" s="17" t="s">
        <v>537</v>
      </c>
      <c r="F494" s="17"/>
      <c r="G494" s="34">
        <f>SUM(G495:G497)</f>
        <v>21783.3</v>
      </c>
      <c r="H494" s="34">
        <v>20275.400000000001</v>
      </c>
      <c r="I494" s="34">
        <v>20320.900000000001</v>
      </c>
      <c r="J494" s="61"/>
      <c r="K494" s="61"/>
      <c r="L494" s="61"/>
    </row>
    <row r="495" spans="1:12" ht="94.5">
      <c r="A495" s="16" t="s">
        <v>36</v>
      </c>
      <c r="B495" s="17" t="s">
        <v>124</v>
      </c>
      <c r="C495" s="16" t="s">
        <v>76</v>
      </c>
      <c r="D495" s="16" t="s">
        <v>110</v>
      </c>
      <c r="E495" s="17" t="s">
        <v>537</v>
      </c>
      <c r="F495" s="17" t="s">
        <v>40</v>
      </c>
      <c r="G495" s="34">
        <v>18227</v>
      </c>
      <c r="H495" s="34">
        <v>16884.5</v>
      </c>
      <c r="I495" s="34">
        <v>16884.5</v>
      </c>
      <c r="J495" s="62"/>
      <c r="K495" s="62"/>
      <c r="L495" s="62"/>
    </row>
    <row r="496" spans="1:12" ht="47.25">
      <c r="A496" s="16" t="s">
        <v>165</v>
      </c>
      <c r="B496" s="17" t="s">
        <v>124</v>
      </c>
      <c r="C496" s="16" t="s">
        <v>76</v>
      </c>
      <c r="D496" s="16" t="s">
        <v>110</v>
      </c>
      <c r="E496" s="17" t="s">
        <v>537</v>
      </c>
      <c r="F496" s="17" t="s">
        <v>91</v>
      </c>
      <c r="G496" s="34">
        <v>3481</v>
      </c>
      <c r="H496" s="34">
        <v>3390.9</v>
      </c>
      <c r="I496" s="34">
        <v>3436.4</v>
      </c>
      <c r="J496" s="62"/>
      <c r="K496" s="62"/>
      <c r="L496" s="62"/>
    </row>
    <row r="497" spans="1:12" ht="15.75">
      <c r="A497" s="16" t="s">
        <v>160</v>
      </c>
      <c r="B497" s="17" t="s">
        <v>124</v>
      </c>
      <c r="C497" s="16" t="s">
        <v>76</v>
      </c>
      <c r="D497" s="16" t="s">
        <v>110</v>
      </c>
      <c r="E497" s="17" t="s">
        <v>537</v>
      </c>
      <c r="F497" s="17" t="s">
        <v>161</v>
      </c>
      <c r="G497" s="34">
        <v>75.3</v>
      </c>
      <c r="H497" s="34"/>
      <c r="I497" s="34"/>
      <c r="J497" s="61"/>
      <c r="K497" s="61"/>
      <c r="L497" s="61"/>
    </row>
    <row r="498" spans="1:12" ht="31.5">
      <c r="A498" s="16" t="s">
        <v>732</v>
      </c>
      <c r="B498" s="17" t="s">
        <v>124</v>
      </c>
      <c r="C498" s="16" t="s">
        <v>76</v>
      </c>
      <c r="D498" s="16" t="s">
        <v>110</v>
      </c>
      <c r="E498" s="17" t="s">
        <v>538</v>
      </c>
      <c r="F498" s="17"/>
      <c r="G498" s="34">
        <f>SUM(G499)</f>
        <v>2055.1</v>
      </c>
      <c r="H498" s="34">
        <v>3115.1</v>
      </c>
      <c r="I498" s="34">
        <v>3115.1</v>
      </c>
      <c r="J498" s="61"/>
      <c r="K498" s="61"/>
      <c r="L498" s="61"/>
    </row>
    <row r="499" spans="1:12" ht="78.75">
      <c r="A499" s="16" t="s">
        <v>733</v>
      </c>
      <c r="B499" s="17" t="s">
        <v>124</v>
      </c>
      <c r="C499" s="16" t="s">
        <v>76</v>
      </c>
      <c r="D499" s="16" t="s">
        <v>110</v>
      </c>
      <c r="E499" s="17" t="s">
        <v>539</v>
      </c>
      <c r="F499" s="17"/>
      <c r="G499" s="34">
        <f>SUM(G500:G501)</f>
        <v>2055.1</v>
      </c>
      <c r="H499" s="34">
        <v>3115.1</v>
      </c>
      <c r="I499" s="34">
        <v>3115.1</v>
      </c>
      <c r="J499" s="61"/>
      <c r="K499" s="61"/>
      <c r="L499" s="61"/>
    </row>
    <row r="500" spans="1:12" ht="47.25">
      <c r="A500" s="16" t="s">
        <v>165</v>
      </c>
      <c r="B500" s="17" t="s">
        <v>124</v>
      </c>
      <c r="C500" s="16" t="s">
        <v>76</v>
      </c>
      <c r="D500" s="16" t="s">
        <v>110</v>
      </c>
      <c r="E500" s="17" t="s">
        <v>539</v>
      </c>
      <c r="F500" s="17" t="s">
        <v>91</v>
      </c>
      <c r="G500" s="34">
        <v>42.7</v>
      </c>
      <c r="H500" s="34">
        <v>42.7</v>
      </c>
      <c r="I500" s="34">
        <v>42.7</v>
      </c>
      <c r="J500" s="61"/>
      <c r="K500" s="61"/>
      <c r="L500" s="61"/>
    </row>
    <row r="501" spans="1:12" ht="31.5">
      <c r="A501" s="16" t="s">
        <v>37</v>
      </c>
      <c r="B501" s="17" t="s">
        <v>124</v>
      </c>
      <c r="C501" s="16" t="s">
        <v>76</v>
      </c>
      <c r="D501" s="16" t="s">
        <v>110</v>
      </c>
      <c r="E501" s="17" t="s">
        <v>539</v>
      </c>
      <c r="F501" s="17" t="s">
        <v>38</v>
      </c>
      <c r="G501" s="34">
        <v>2012.4</v>
      </c>
      <c r="H501" s="34">
        <v>3072.4</v>
      </c>
      <c r="I501" s="34">
        <v>3072.4</v>
      </c>
      <c r="J501" s="61"/>
      <c r="K501" s="61"/>
      <c r="L501" s="61"/>
    </row>
    <row r="502" spans="1:12" ht="47.25">
      <c r="A502" s="16" t="s">
        <v>726</v>
      </c>
      <c r="B502" s="17" t="s">
        <v>124</v>
      </c>
      <c r="C502" s="16" t="s">
        <v>76</v>
      </c>
      <c r="D502" s="16" t="s">
        <v>112</v>
      </c>
      <c r="E502" s="17" t="s">
        <v>376</v>
      </c>
      <c r="F502" s="17"/>
      <c r="G502" s="34">
        <f>SUM(G503+G511+G524+G530+G545)</f>
        <v>25606.7</v>
      </c>
      <c r="H502" s="34">
        <v>22663.1</v>
      </c>
      <c r="I502" s="34">
        <v>22963.4</v>
      </c>
      <c r="J502" s="62"/>
      <c r="K502" s="62"/>
      <c r="L502" s="62"/>
    </row>
    <row r="503" spans="1:12" ht="47.25">
      <c r="A503" s="16" t="s">
        <v>727</v>
      </c>
      <c r="B503" s="17" t="s">
        <v>124</v>
      </c>
      <c r="C503" s="16" t="s">
        <v>76</v>
      </c>
      <c r="D503" s="16" t="s">
        <v>112</v>
      </c>
      <c r="E503" s="17" t="s">
        <v>377</v>
      </c>
      <c r="F503" s="17"/>
      <c r="G503" s="34">
        <f>SUM(G504)</f>
        <v>3472.3999999999996</v>
      </c>
      <c r="H503" s="34">
        <v>3642.1</v>
      </c>
      <c r="I503" s="34">
        <v>3642.1</v>
      </c>
      <c r="J503" s="62"/>
      <c r="K503" s="62"/>
      <c r="L503" s="62"/>
    </row>
    <row r="504" spans="1:12" ht="15.75">
      <c r="A504" s="16" t="s">
        <v>47</v>
      </c>
      <c r="B504" s="17" t="s">
        <v>124</v>
      </c>
      <c r="C504" s="16" t="s">
        <v>76</v>
      </c>
      <c r="D504" s="16" t="s">
        <v>112</v>
      </c>
      <c r="E504" s="17" t="s">
        <v>530</v>
      </c>
      <c r="F504" s="17"/>
      <c r="G504" s="34">
        <f>SUM(G508+G505)</f>
        <v>3472.3999999999996</v>
      </c>
      <c r="H504" s="34">
        <v>3642.1</v>
      </c>
      <c r="I504" s="34">
        <v>3642.1</v>
      </c>
      <c r="J504" s="61"/>
      <c r="K504" s="61"/>
      <c r="L504" s="61"/>
    </row>
    <row r="505" spans="1:12" ht="31.5">
      <c r="A505" s="16" t="s">
        <v>728</v>
      </c>
      <c r="B505" s="17" t="s">
        <v>124</v>
      </c>
      <c r="C505" s="16" t="s">
        <v>76</v>
      </c>
      <c r="D505" s="16" t="s">
        <v>112</v>
      </c>
      <c r="E505" s="17" t="s">
        <v>531</v>
      </c>
      <c r="F505" s="17"/>
      <c r="G505" s="34">
        <f>SUM(G506:G507)</f>
        <v>2956.6</v>
      </c>
      <c r="H505" s="34">
        <v>2939.3</v>
      </c>
      <c r="I505" s="34">
        <v>2939.3</v>
      </c>
      <c r="J505" s="62"/>
      <c r="K505" s="62"/>
      <c r="L505" s="62"/>
    </row>
    <row r="506" spans="1:12" ht="94.5">
      <c r="A506" s="16" t="s">
        <v>36</v>
      </c>
      <c r="B506" s="17" t="s">
        <v>124</v>
      </c>
      <c r="C506" s="16" t="s">
        <v>76</v>
      </c>
      <c r="D506" s="16" t="s">
        <v>112</v>
      </c>
      <c r="E506" s="17" t="s">
        <v>531</v>
      </c>
      <c r="F506" s="17" t="s">
        <v>40</v>
      </c>
      <c r="G506" s="34">
        <v>2645.6</v>
      </c>
      <c r="H506" s="34">
        <v>2628.3</v>
      </c>
      <c r="I506" s="34">
        <v>2628.3</v>
      </c>
      <c r="J506" s="61"/>
      <c r="K506" s="61"/>
      <c r="L506" s="61"/>
    </row>
    <row r="507" spans="1:12" ht="47.25">
      <c r="A507" s="16" t="s">
        <v>165</v>
      </c>
      <c r="B507" s="17" t="s">
        <v>124</v>
      </c>
      <c r="C507" s="16" t="s">
        <v>76</v>
      </c>
      <c r="D507" s="16" t="s">
        <v>112</v>
      </c>
      <c r="E507" s="17" t="s">
        <v>531</v>
      </c>
      <c r="F507" s="17" t="s">
        <v>91</v>
      </c>
      <c r="G507" s="34">
        <v>311</v>
      </c>
      <c r="H507" s="34">
        <v>311</v>
      </c>
      <c r="I507" s="34">
        <v>311</v>
      </c>
      <c r="J507" s="61"/>
      <c r="K507" s="61"/>
      <c r="L507" s="61"/>
    </row>
    <row r="508" spans="1:12" ht="220.5">
      <c r="A508" s="78" t="s">
        <v>729</v>
      </c>
      <c r="B508" s="17" t="s">
        <v>124</v>
      </c>
      <c r="C508" s="16" t="s">
        <v>76</v>
      </c>
      <c r="D508" s="16" t="s">
        <v>112</v>
      </c>
      <c r="E508" s="17" t="s">
        <v>589</v>
      </c>
      <c r="F508" s="17"/>
      <c r="G508" s="34">
        <f>SUM(G509:G510)</f>
        <v>515.79999999999995</v>
      </c>
      <c r="H508" s="34">
        <v>702.8</v>
      </c>
      <c r="I508" s="34">
        <v>702.8</v>
      </c>
      <c r="J508" s="61"/>
      <c r="K508" s="61"/>
      <c r="L508" s="61"/>
    </row>
    <row r="509" spans="1:12" ht="94.5">
      <c r="A509" s="16" t="s">
        <v>36</v>
      </c>
      <c r="B509" s="17" t="s">
        <v>124</v>
      </c>
      <c r="C509" s="16" t="s">
        <v>76</v>
      </c>
      <c r="D509" s="16" t="s">
        <v>112</v>
      </c>
      <c r="E509" s="17" t="s">
        <v>589</v>
      </c>
      <c r="F509" s="17" t="s">
        <v>40</v>
      </c>
      <c r="G509" s="34">
        <v>282.5</v>
      </c>
      <c r="H509" s="34"/>
      <c r="I509" s="34"/>
      <c r="J509" s="61"/>
      <c r="K509" s="61"/>
      <c r="L509" s="61"/>
    </row>
    <row r="510" spans="1:12" ht="47.25">
      <c r="A510" s="16" t="s">
        <v>165</v>
      </c>
      <c r="B510" s="17" t="s">
        <v>124</v>
      </c>
      <c r="C510" s="16" t="s">
        <v>76</v>
      </c>
      <c r="D510" s="16" t="s">
        <v>112</v>
      </c>
      <c r="E510" s="17" t="s">
        <v>589</v>
      </c>
      <c r="F510" s="17" t="s">
        <v>91</v>
      </c>
      <c r="G510" s="34">
        <v>233.3</v>
      </c>
      <c r="H510" s="34">
        <v>702.8</v>
      </c>
      <c r="I510" s="34">
        <v>702.8</v>
      </c>
      <c r="J510" s="62"/>
      <c r="K510" s="62"/>
      <c r="L510" s="62"/>
    </row>
    <row r="511" spans="1:12" ht="63">
      <c r="A511" s="16" t="s">
        <v>927</v>
      </c>
      <c r="B511" s="17" t="s">
        <v>124</v>
      </c>
      <c r="C511" s="16" t="s">
        <v>76</v>
      </c>
      <c r="D511" s="16" t="s">
        <v>112</v>
      </c>
      <c r="E511" s="17" t="s">
        <v>505</v>
      </c>
      <c r="F511" s="17"/>
      <c r="G511" s="34">
        <f>SUM(G512)</f>
        <v>5660.5</v>
      </c>
      <c r="H511" s="34">
        <v>4400.7</v>
      </c>
      <c r="I511" s="34">
        <v>4400.7</v>
      </c>
      <c r="J511" s="61"/>
      <c r="K511" s="61"/>
      <c r="L511" s="61"/>
    </row>
    <row r="512" spans="1:12" ht="15.75">
      <c r="A512" s="16" t="s">
        <v>47</v>
      </c>
      <c r="B512" s="17" t="s">
        <v>124</v>
      </c>
      <c r="C512" s="16" t="s">
        <v>76</v>
      </c>
      <c r="D512" s="16" t="s">
        <v>112</v>
      </c>
      <c r="E512" s="17" t="s">
        <v>540</v>
      </c>
      <c r="F512" s="17"/>
      <c r="G512" s="34">
        <f>SUM(G516+G519+G521+G513)</f>
        <v>5660.5</v>
      </c>
      <c r="H512" s="34">
        <v>4400.7</v>
      </c>
      <c r="I512" s="34">
        <v>4400.7</v>
      </c>
      <c r="J512" s="62"/>
      <c r="K512" s="62"/>
      <c r="L512" s="62"/>
    </row>
    <row r="513" spans="1:12" ht="204.75">
      <c r="A513" s="78" t="s">
        <v>736</v>
      </c>
      <c r="B513" s="17" t="s">
        <v>124</v>
      </c>
      <c r="C513" s="16" t="s">
        <v>76</v>
      </c>
      <c r="D513" s="16" t="s">
        <v>112</v>
      </c>
      <c r="E513" s="17" t="s">
        <v>644</v>
      </c>
      <c r="F513" s="17"/>
      <c r="G513" s="34">
        <f>G514+G515</f>
        <v>675</v>
      </c>
      <c r="H513" s="34">
        <v>152</v>
      </c>
      <c r="I513" s="34">
        <v>152</v>
      </c>
      <c r="J513" s="62"/>
      <c r="K513" s="62"/>
      <c r="L513" s="62"/>
    </row>
    <row r="514" spans="1:12" ht="94.5">
      <c r="A514" s="16" t="s">
        <v>36</v>
      </c>
      <c r="B514" s="17" t="s">
        <v>124</v>
      </c>
      <c r="C514" s="16" t="s">
        <v>76</v>
      </c>
      <c r="D514" s="16" t="s">
        <v>112</v>
      </c>
      <c r="E514" s="17" t="s">
        <v>644</v>
      </c>
      <c r="F514" s="17" t="s">
        <v>40</v>
      </c>
      <c r="G514" s="34">
        <v>523.1</v>
      </c>
      <c r="H514" s="34"/>
      <c r="I514" s="34"/>
      <c r="J514" s="62"/>
      <c r="K514" s="62"/>
      <c r="L514" s="62"/>
    </row>
    <row r="515" spans="1:12" ht="47.25">
      <c r="A515" s="16" t="s">
        <v>165</v>
      </c>
      <c r="B515" s="17" t="s">
        <v>124</v>
      </c>
      <c r="C515" s="16" t="s">
        <v>76</v>
      </c>
      <c r="D515" s="16" t="s">
        <v>112</v>
      </c>
      <c r="E515" s="17" t="s">
        <v>644</v>
      </c>
      <c r="F515" s="17" t="s">
        <v>91</v>
      </c>
      <c r="G515" s="34">
        <v>151.9</v>
      </c>
      <c r="H515" s="34">
        <v>152</v>
      </c>
      <c r="I515" s="34">
        <v>152</v>
      </c>
      <c r="J515" s="61"/>
      <c r="K515" s="61"/>
      <c r="L515" s="61"/>
    </row>
    <row r="516" spans="1:12" ht="47.25">
      <c r="A516" s="16" t="s">
        <v>60</v>
      </c>
      <c r="B516" s="17" t="s">
        <v>124</v>
      </c>
      <c r="C516" s="16" t="s">
        <v>76</v>
      </c>
      <c r="D516" s="16" t="s">
        <v>112</v>
      </c>
      <c r="E516" s="17" t="s">
        <v>541</v>
      </c>
      <c r="F516" s="17"/>
      <c r="G516" s="34">
        <f>G517+G518</f>
        <v>4037.3</v>
      </c>
      <c r="H516" s="34">
        <f t="shared" ref="H516:I516" si="57">H517+H518</f>
        <v>4020</v>
      </c>
      <c r="I516" s="34">
        <f t="shared" si="57"/>
        <v>4020</v>
      </c>
      <c r="J516" s="62"/>
      <c r="K516" s="62"/>
      <c r="L516" s="62"/>
    </row>
    <row r="517" spans="1:12" ht="94.5">
      <c r="A517" s="16" t="s">
        <v>36</v>
      </c>
      <c r="B517" s="17" t="s">
        <v>124</v>
      </c>
      <c r="C517" s="16" t="s">
        <v>76</v>
      </c>
      <c r="D517" s="16" t="s">
        <v>112</v>
      </c>
      <c r="E517" s="17" t="s">
        <v>541</v>
      </c>
      <c r="F517" s="17" t="s">
        <v>40</v>
      </c>
      <c r="G517" s="34">
        <v>3369.1</v>
      </c>
      <c r="H517" s="34">
        <v>3351.8</v>
      </c>
      <c r="I517" s="34">
        <v>3351.8</v>
      </c>
      <c r="J517" s="61"/>
      <c r="K517" s="61"/>
      <c r="L517" s="61"/>
    </row>
    <row r="518" spans="1:12" ht="47.25">
      <c r="A518" s="16" t="s">
        <v>165</v>
      </c>
      <c r="B518" s="17" t="s">
        <v>124</v>
      </c>
      <c r="C518" s="16" t="s">
        <v>76</v>
      </c>
      <c r="D518" s="16" t="s">
        <v>112</v>
      </c>
      <c r="E518" s="17" t="s">
        <v>541</v>
      </c>
      <c r="F518" s="17" t="s">
        <v>91</v>
      </c>
      <c r="G518" s="34">
        <v>668.2</v>
      </c>
      <c r="H518" s="34">
        <v>668.2</v>
      </c>
      <c r="I518" s="34">
        <v>668.2</v>
      </c>
      <c r="J518" s="62"/>
      <c r="K518" s="62"/>
      <c r="L518" s="62"/>
    </row>
    <row r="519" spans="1:12" ht="94.5">
      <c r="A519" s="16" t="s">
        <v>189</v>
      </c>
      <c r="B519" s="17" t="s">
        <v>124</v>
      </c>
      <c r="C519" s="16" t="s">
        <v>76</v>
      </c>
      <c r="D519" s="16" t="s">
        <v>112</v>
      </c>
      <c r="E519" s="17" t="s">
        <v>542</v>
      </c>
      <c r="F519" s="17"/>
      <c r="G519" s="34">
        <f>SUM(G520)</f>
        <v>37.200000000000003</v>
      </c>
      <c r="H519" s="34">
        <v>39.700000000000003</v>
      </c>
      <c r="I519" s="34">
        <v>39.700000000000003</v>
      </c>
      <c r="J519" s="61"/>
      <c r="K519" s="61"/>
      <c r="L519" s="61"/>
    </row>
    <row r="520" spans="1:12" ht="47.25">
      <c r="A520" s="16" t="s">
        <v>165</v>
      </c>
      <c r="B520" s="17" t="s">
        <v>124</v>
      </c>
      <c r="C520" s="16" t="s">
        <v>76</v>
      </c>
      <c r="D520" s="16" t="s">
        <v>112</v>
      </c>
      <c r="E520" s="17" t="s">
        <v>542</v>
      </c>
      <c r="F520" s="17" t="s">
        <v>91</v>
      </c>
      <c r="G520" s="34">
        <v>37.200000000000003</v>
      </c>
      <c r="H520" s="34">
        <v>39.700000000000003</v>
      </c>
      <c r="I520" s="34">
        <v>39.700000000000003</v>
      </c>
      <c r="J520" s="61"/>
      <c r="K520" s="61"/>
      <c r="L520" s="61"/>
    </row>
    <row r="521" spans="1:12" ht="173.25">
      <c r="A521" s="78" t="s">
        <v>566</v>
      </c>
      <c r="B521" s="17" t="s">
        <v>124</v>
      </c>
      <c r="C521" s="16" t="s">
        <v>76</v>
      </c>
      <c r="D521" s="16" t="s">
        <v>112</v>
      </c>
      <c r="E521" s="17" t="s">
        <v>554</v>
      </c>
      <c r="F521" s="17"/>
      <c r="G521" s="34">
        <f>G522+G523</f>
        <v>911</v>
      </c>
      <c r="H521" s="34">
        <v>189</v>
      </c>
      <c r="I521" s="34">
        <v>189</v>
      </c>
      <c r="J521" s="61"/>
      <c r="K521" s="61"/>
      <c r="L521" s="61"/>
    </row>
    <row r="522" spans="1:12" ht="94.5">
      <c r="A522" s="16" t="s">
        <v>36</v>
      </c>
      <c r="B522" s="17" t="s">
        <v>124</v>
      </c>
      <c r="C522" s="16" t="s">
        <v>76</v>
      </c>
      <c r="D522" s="16" t="s">
        <v>112</v>
      </c>
      <c r="E522" s="17" t="s">
        <v>554</v>
      </c>
      <c r="F522" s="17" t="s">
        <v>40</v>
      </c>
      <c r="G522" s="34">
        <v>522</v>
      </c>
      <c r="H522" s="34"/>
      <c r="I522" s="34"/>
      <c r="J522" s="61"/>
      <c r="K522" s="61"/>
      <c r="L522" s="61"/>
    </row>
    <row r="523" spans="1:12" ht="47.25">
      <c r="A523" s="16" t="s">
        <v>165</v>
      </c>
      <c r="B523" s="17" t="s">
        <v>124</v>
      </c>
      <c r="C523" s="16" t="s">
        <v>76</v>
      </c>
      <c r="D523" s="16" t="s">
        <v>112</v>
      </c>
      <c r="E523" s="17" t="s">
        <v>554</v>
      </c>
      <c r="F523" s="17" t="s">
        <v>91</v>
      </c>
      <c r="G523" s="34">
        <v>389</v>
      </c>
      <c r="H523" s="34">
        <v>189</v>
      </c>
      <c r="I523" s="34">
        <v>189</v>
      </c>
      <c r="J523" s="62"/>
      <c r="K523" s="62"/>
      <c r="L523" s="62"/>
    </row>
    <row r="524" spans="1:12" ht="15.75">
      <c r="A524" s="16" t="s">
        <v>746</v>
      </c>
      <c r="B524" s="17" t="s">
        <v>124</v>
      </c>
      <c r="C524" s="16" t="s">
        <v>76</v>
      </c>
      <c r="D524" s="16" t="s">
        <v>112</v>
      </c>
      <c r="E524" s="17" t="s">
        <v>384</v>
      </c>
      <c r="F524" s="17"/>
      <c r="G524" s="34"/>
      <c r="H524" s="34">
        <v>80</v>
      </c>
      <c r="I524" s="34">
        <v>380.3</v>
      </c>
      <c r="J524" s="61"/>
      <c r="K524" s="61"/>
      <c r="L524" s="61"/>
    </row>
    <row r="525" spans="1:12" ht="31.5">
      <c r="A525" s="16" t="s">
        <v>127</v>
      </c>
      <c r="B525" s="17" t="s">
        <v>124</v>
      </c>
      <c r="C525" s="16" t="s">
        <v>76</v>
      </c>
      <c r="D525" s="16" t="s">
        <v>112</v>
      </c>
      <c r="E525" s="17" t="s">
        <v>385</v>
      </c>
      <c r="F525" s="17"/>
      <c r="G525" s="34"/>
      <c r="H525" s="34">
        <v>80</v>
      </c>
      <c r="I525" s="34">
        <v>380.3</v>
      </c>
      <c r="J525" s="62"/>
      <c r="K525" s="62"/>
      <c r="L525" s="62"/>
    </row>
    <row r="526" spans="1:12" ht="63">
      <c r="A526" s="16" t="s">
        <v>747</v>
      </c>
      <c r="B526" s="17" t="s">
        <v>124</v>
      </c>
      <c r="C526" s="16" t="s">
        <v>76</v>
      </c>
      <c r="D526" s="16" t="s">
        <v>112</v>
      </c>
      <c r="E526" s="17" t="s">
        <v>387</v>
      </c>
      <c r="F526" s="17"/>
      <c r="G526" s="34"/>
      <c r="H526" s="34"/>
      <c r="I526" s="34">
        <v>300.3</v>
      </c>
      <c r="J526" s="61"/>
      <c r="K526" s="61"/>
      <c r="L526" s="61"/>
    </row>
    <row r="527" spans="1:12" ht="47.25">
      <c r="A527" s="16" t="s">
        <v>165</v>
      </c>
      <c r="B527" s="17" t="s">
        <v>124</v>
      </c>
      <c r="C527" s="16" t="s">
        <v>76</v>
      </c>
      <c r="D527" s="16" t="s">
        <v>112</v>
      </c>
      <c r="E527" s="17" t="s">
        <v>387</v>
      </c>
      <c r="F527" s="17" t="s">
        <v>91</v>
      </c>
      <c r="G527" s="34"/>
      <c r="H527" s="34"/>
      <c r="I527" s="34">
        <v>300.3</v>
      </c>
      <c r="J527" s="61"/>
      <c r="K527" s="61"/>
      <c r="L527" s="61"/>
    </row>
    <row r="528" spans="1:12" ht="94.5">
      <c r="A528" s="16" t="s">
        <v>221</v>
      </c>
      <c r="B528" s="17" t="s">
        <v>124</v>
      </c>
      <c r="C528" s="16" t="s">
        <v>76</v>
      </c>
      <c r="D528" s="16" t="s">
        <v>112</v>
      </c>
      <c r="E528" s="17" t="s">
        <v>386</v>
      </c>
      <c r="F528" s="17"/>
      <c r="G528" s="34"/>
      <c r="H528" s="34">
        <v>80</v>
      </c>
      <c r="I528" s="34">
        <v>80</v>
      </c>
      <c r="J528" s="61"/>
      <c r="K528" s="61"/>
      <c r="L528" s="61"/>
    </row>
    <row r="529" spans="1:12" ht="47.25">
      <c r="A529" s="16" t="s">
        <v>165</v>
      </c>
      <c r="B529" s="17" t="s">
        <v>124</v>
      </c>
      <c r="C529" s="16" t="s">
        <v>76</v>
      </c>
      <c r="D529" s="16" t="s">
        <v>112</v>
      </c>
      <c r="E529" s="17" t="s">
        <v>386</v>
      </c>
      <c r="F529" s="17" t="s">
        <v>91</v>
      </c>
      <c r="G529" s="34"/>
      <c r="H529" s="34">
        <v>80</v>
      </c>
      <c r="I529" s="34">
        <v>80</v>
      </c>
      <c r="J529" s="62"/>
      <c r="K529" s="62"/>
      <c r="L529" s="62"/>
    </row>
    <row r="530" spans="1:12" ht="63">
      <c r="A530" s="16" t="s">
        <v>748</v>
      </c>
      <c r="B530" s="17" t="s">
        <v>124</v>
      </c>
      <c r="C530" s="16" t="s">
        <v>76</v>
      </c>
      <c r="D530" s="16" t="s">
        <v>112</v>
      </c>
      <c r="E530" s="17" t="s">
        <v>388</v>
      </c>
      <c r="F530" s="17"/>
      <c r="G530" s="34">
        <f>SUM(G531+G539+G542)</f>
        <v>14461</v>
      </c>
      <c r="H530" s="34">
        <v>12909.8</v>
      </c>
      <c r="I530" s="34">
        <v>12909.8</v>
      </c>
      <c r="J530" s="62"/>
      <c r="K530" s="62"/>
      <c r="L530" s="62"/>
    </row>
    <row r="531" spans="1:12" ht="15.75">
      <c r="A531" s="16" t="s">
        <v>47</v>
      </c>
      <c r="B531" s="17" t="s">
        <v>124</v>
      </c>
      <c r="C531" s="16" t="s">
        <v>76</v>
      </c>
      <c r="D531" s="16" t="s">
        <v>112</v>
      </c>
      <c r="E531" s="17" t="s">
        <v>677</v>
      </c>
      <c r="F531" s="17"/>
      <c r="G531" s="34">
        <f>SUM(G535+G532)</f>
        <v>13517.6</v>
      </c>
      <c r="H531" s="34">
        <v>12909.8</v>
      </c>
      <c r="I531" s="34">
        <v>12909.8</v>
      </c>
      <c r="J531" s="61"/>
      <c r="K531" s="61"/>
      <c r="L531" s="61"/>
    </row>
    <row r="532" spans="1:12" ht="31.5">
      <c r="A532" s="16" t="s">
        <v>217</v>
      </c>
      <c r="B532" s="17" t="s">
        <v>124</v>
      </c>
      <c r="C532" s="16" t="s">
        <v>76</v>
      </c>
      <c r="D532" s="16" t="s">
        <v>112</v>
      </c>
      <c r="E532" s="17" t="s">
        <v>565</v>
      </c>
      <c r="F532" s="17"/>
      <c r="G532" s="34">
        <f>SUM(G533:G534)</f>
        <v>2540.9</v>
      </c>
      <c r="H532" s="34">
        <v>2135.8000000000002</v>
      </c>
      <c r="I532" s="34">
        <v>2135.8000000000002</v>
      </c>
      <c r="J532" s="62"/>
      <c r="K532" s="62"/>
      <c r="L532" s="62"/>
    </row>
    <row r="533" spans="1:12" ht="94.5">
      <c r="A533" s="16" t="s">
        <v>36</v>
      </c>
      <c r="B533" s="17" t="s">
        <v>124</v>
      </c>
      <c r="C533" s="16" t="s">
        <v>76</v>
      </c>
      <c r="D533" s="16" t="s">
        <v>112</v>
      </c>
      <c r="E533" s="17" t="s">
        <v>565</v>
      </c>
      <c r="F533" s="17" t="s">
        <v>40</v>
      </c>
      <c r="G533" s="34">
        <v>2135.8000000000002</v>
      </c>
      <c r="H533" s="34">
        <v>2135.8000000000002</v>
      </c>
      <c r="I533" s="34">
        <v>2135.8000000000002</v>
      </c>
      <c r="J533" s="62"/>
      <c r="K533" s="62"/>
      <c r="L533" s="62"/>
    </row>
    <row r="534" spans="1:12" ht="47.25">
      <c r="A534" s="16" t="s">
        <v>165</v>
      </c>
      <c r="B534" s="17" t="s">
        <v>124</v>
      </c>
      <c r="C534" s="16" t="s">
        <v>76</v>
      </c>
      <c r="D534" s="16" t="s">
        <v>112</v>
      </c>
      <c r="E534" s="17" t="s">
        <v>565</v>
      </c>
      <c r="F534" s="17" t="s">
        <v>91</v>
      </c>
      <c r="G534" s="34">
        <v>405.1</v>
      </c>
      <c r="H534" s="34"/>
      <c r="I534" s="34"/>
      <c r="J534" s="62"/>
      <c r="K534" s="62"/>
      <c r="L534" s="62"/>
    </row>
    <row r="535" spans="1:12" ht="47.25">
      <c r="A535" s="16" t="s">
        <v>749</v>
      </c>
      <c r="B535" s="17" t="s">
        <v>124</v>
      </c>
      <c r="C535" s="16" t="s">
        <v>76</v>
      </c>
      <c r="D535" s="16" t="s">
        <v>112</v>
      </c>
      <c r="E535" s="17" t="s">
        <v>557</v>
      </c>
      <c r="F535" s="17"/>
      <c r="G535" s="34">
        <f>SUM(G536:G538)</f>
        <v>10976.7</v>
      </c>
      <c r="H535" s="34">
        <v>10774</v>
      </c>
      <c r="I535" s="34">
        <v>10774</v>
      </c>
      <c r="J535" s="61"/>
      <c r="K535" s="61"/>
      <c r="L535" s="61"/>
    </row>
    <row r="536" spans="1:12" ht="94.5">
      <c r="A536" s="16" t="s">
        <v>36</v>
      </c>
      <c r="B536" s="17" t="s">
        <v>124</v>
      </c>
      <c r="C536" s="16" t="s">
        <v>76</v>
      </c>
      <c r="D536" s="16" t="s">
        <v>112</v>
      </c>
      <c r="E536" s="17" t="s">
        <v>557</v>
      </c>
      <c r="F536" s="17" t="s">
        <v>40</v>
      </c>
      <c r="G536" s="34">
        <v>10139.200000000001</v>
      </c>
      <c r="H536" s="34">
        <v>9401.2000000000007</v>
      </c>
      <c r="I536" s="34">
        <v>9401.2000000000007</v>
      </c>
      <c r="J536" s="61"/>
      <c r="K536" s="61"/>
      <c r="L536" s="61"/>
    </row>
    <row r="537" spans="1:12" ht="47.25">
      <c r="A537" s="16" t="s">
        <v>165</v>
      </c>
      <c r="B537" s="17" t="s">
        <v>124</v>
      </c>
      <c r="C537" s="16" t="s">
        <v>76</v>
      </c>
      <c r="D537" s="16" t="s">
        <v>112</v>
      </c>
      <c r="E537" s="17" t="s">
        <v>557</v>
      </c>
      <c r="F537" s="17" t="s">
        <v>91</v>
      </c>
      <c r="G537" s="34">
        <v>813.5</v>
      </c>
      <c r="H537" s="34">
        <v>1348.8</v>
      </c>
      <c r="I537" s="34">
        <v>1348.8</v>
      </c>
      <c r="J537" s="62"/>
      <c r="K537" s="62"/>
      <c r="L537" s="62"/>
    </row>
    <row r="538" spans="1:12" ht="15.75">
      <c r="A538" s="16" t="s">
        <v>160</v>
      </c>
      <c r="B538" s="17" t="s">
        <v>124</v>
      </c>
      <c r="C538" s="16" t="s">
        <v>76</v>
      </c>
      <c r="D538" s="16" t="s">
        <v>112</v>
      </c>
      <c r="E538" s="17" t="s">
        <v>557</v>
      </c>
      <c r="F538" s="17" t="s">
        <v>161</v>
      </c>
      <c r="G538" s="34">
        <v>24</v>
      </c>
      <c r="H538" s="34">
        <v>24</v>
      </c>
      <c r="I538" s="34">
        <v>24</v>
      </c>
      <c r="J538" s="61"/>
      <c r="K538" s="61"/>
      <c r="L538" s="61"/>
    </row>
    <row r="539" spans="1:12" ht="31.5">
      <c r="A539" s="16" t="s">
        <v>855</v>
      </c>
      <c r="B539" s="17" t="s">
        <v>124</v>
      </c>
      <c r="C539" s="16" t="s">
        <v>76</v>
      </c>
      <c r="D539" s="16" t="s">
        <v>112</v>
      </c>
      <c r="E539" s="17" t="s">
        <v>827</v>
      </c>
      <c r="F539" s="17"/>
      <c r="G539" s="34">
        <f>SUM(G540)</f>
        <v>615.1</v>
      </c>
      <c r="H539" s="34"/>
      <c r="I539" s="34"/>
      <c r="J539" s="61"/>
      <c r="K539" s="61"/>
      <c r="L539" s="61"/>
    </row>
    <row r="540" spans="1:12" ht="94.5">
      <c r="A540" s="16" t="s">
        <v>856</v>
      </c>
      <c r="B540" s="17" t="s">
        <v>124</v>
      </c>
      <c r="C540" s="16" t="s">
        <v>76</v>
      </c>
      <c r="D540" s="16" t="s">
        <v>112</v>
      </c>
      <c r="E540" s="17" t="s">
        <v>828</v>
      </c>
      <c r="F540" s="17"/>
      <c r="G540" s="34">
        <f>SUM(G541)</f>
        <v>615.1</v>
      </c>
      <c r="H540" s="34"/>
      <c r="I540" s="34"/>
      <c r="J540" s="61"/>
      <c r="K540" s="61"/>
      <c r="L540" s="61"/>
    </row>
    <row r="541" spans="1:12" ht="47.25">
      <c r="A541" s="16" t="s">
        <v>165</v>
      </c>
      <c r="B541" s="17" t="s">
        <v>124</v>
      </c>
      <c r="C541" s="16" t="s">
        <v>76</v>
      </c>
      <c r="D541" s="16" t="s">
        <v>112</v>
      </c>
      <c r="E541" s="17" t="s">
        <v>828</v>
      </c>
      <c r="F541" s="17" t="s">
        <v>91</v>
      </c>
      <c r="G541" s="34">
        <v>615.1</v>
      </c>
      <c r="H541" s="34"/>
      <c r="I541" s="34"/>
      <c r="J541" s="62"/>
      <c r="K541" s="62"/>
      <c r="L541" s="62"/>
    </row>
    <row r="542" spans="1:12" ht="31.5">
      <c r="A542" s="16" t="s">
        <v>892</v>
      </c>
      <c r="B542" s="17" t="s">
        <v>124</v>
      </c>
      <c r="C542" s="16" t="s">
        <v>76</v>
      </c>
      <c r="D542" s="16" t="s">
        <v>112</v>
      </c>
      <c r="E542" s="17" t="s">
        <v>893</v>
      </c>
      <c r="F542" s="17"/>
      <c r="G542" s="34">
        <f>SUM(G543)</f>
        <v>328.3</v>
      </c>
      <c r="H542" s="34"/>
      <c r="I542" s="34"/>
      <c r="J542" s="61"/>
      <c r="K542" s="61"/>
      <c r="L542" s="61"/>
    </row>
    <row r="543" spans="1:12" ht="63">
      <c r="A543" s="16" t="s">
        <v>894</v>
      </c>
      <c r="B543" s="17" t="s">
        <v>124</v>
      </c>
      <c r="C543" s="16" t="s">
        <v>76</v>
      </c>
      <c r="D543" s="16" t="s">
        <v>112</v>
      </c>
      <c r="E543" s="17" t="s">
        <v>895</v>
      </c>
      <c r="F543" s="17"/>
      <c r="G543" s="34">
        <f>SUM(G544)</f>
        <v>328.3</v>
      </c>
      <c r="H543" s="34"/>
      <c r="I543" s="34"/>
      <c r="J543" s="61"/>
      <c r="K543" s="61"/>
      <c r="L543" s="61"/>
    </row>
    <row r="544" spans="1:12" ht="47.25">
      <c r="A544" s="16" t="s">
        <v>165</v>
      </c>
      <c r="B544" s="17" t="s">
        <v>124</v>
      </c>
      <c r="C544" s="16" t="s">
        <v>76</v>
      </c>
      <c r="D544" s="16" t="s">
        <v>112</v>
      </c>
      <c r="E544" s="17" t="s">
        <v>895</v>
      </c>
      <c r="F544" s="17" t="s">
        <v>91</v>
      </c>
      <c r="G544" s="34">
        <v>328.3</v>
      </c>
      <c r="H544" s="34"/>
      <c r="I544" s="34"/>
      <c r="J544" s="61"/>
      <c r="K544" s="61"/>
      <c r="L544" s="61"/>
    </row>
    <row r="545" spans="1:12" ht="63">
      <c r="A545" s="16" t="s">
        <v>750</v>
      </c>
      <c r="B545" s="17" t="s">
        <v>124</v>
      </c>
      <c r="C545" s="16" t="s">
        <v>76</v>
      </c>
      <c r="D545" s="16" t="s">
        <v>112</v>
      </c>
      <c r="E545" s="17" t="s">
        <v>560</v>
      </c>
      <c r="F545" s="17"/>
      <c r="G545" s="34">
        <f>SUM(G546)</f>
        <v>2012.8</v>
      </c>
      <c r="H545" s="34">
        <v>1630.5</v>
      </c>
      <c r="I545" s="34">
        <v>1630.5</v>
      </c>
      <c r="J545" s="61"/>
      <c r="K545" s="61"/>
      <c r="L545" s="61"/>
    </row>
    <row r="546" spans="1:12" ht="63">
      <c r="A546" s="16" t="s">
        <v>170</v>
      </c>
      <c r="B546" s="17" t="s">
        <v>124</v>
      </c>
      <c r="C546" s="16" t="s">
        <v>76</v>
      </c>
      <c r="D546" s="16" t="s">
        <v>112</v>
      </c>
      <c r="E546" s="17" t="s">
        <v>561</v>
      </c>
      <c r="F546" s="17"/>
      <c r="G546" s="34">
        <f>SUM(G547)</f>
        <v>2012.8</v>
      </c>
      <c r="H546" s="34">
        <v>1630.5</v>
      </c>
      <c r="I546" s="34">
        <v>1630.5</v>
      </c>
      <c r="J546" s="61"/>
      <c r="K546" s="61"/>
      <c r="L546" s="61"/>
    </row>
    <row r="547" spans="1:12" ht="78.75">
      <c r="A547" s="16" t="s">
        <v>147</v>
      </c>
      <c r="B547" s="17" t="s">
        <v>124</v>
      </c>
      <c r="C547" s="16" t="s">
        <v>76</v>
      </c>
      <c r="D547" s="16" t="s">
        <v>112</v>
      </c>
      <c r="E547" s="17" t="s">
        <v>562</v>
      </c>
      <c r="F547" s="17"/>
      <c r="G547" s="34">
        <f>SUM(G548)</f>
        <v>2012.8</v>
      </c>
      <c r="H547" s="34">
        <v>1630.5</v>
      </c>
      <c r="I547" s="34">
        <v>1630.5</v>
      </c>
      <c r="J547" s="61"/>
      <c r="K547" s="61"/>
      <c r="L547" s="61"/>
    </row>
    <row r="548" spans="1:12" ht="47.25">
      <c r="A548" s="16" t="s">
        <v>156</v>
      </c>
      <c r="B548" s="17" t="s">
        <v>124</v>
      </c>
      <c r="C548" s="16" t="s">
        <v>76</v>
      </c>
      <c r="D548" s="16" t="s">
        <v>112</v>
      </c>
      <c r="E548" s="17" t="s">
        <v>562</v>
      </c>
      <c r="F548" s="17" t="s">
        <v>4</v>
      </c>
      <c r="G548" s="34">
        <v>2012.8</v>
      </c>
      <c r="H548" s="34">
        <v>1630.5</v>
      </c>
      <c r="I548" s="34">
        <v>1630.5</v>
      </c>
      <c r="J548" s="62"/>
      <c r="K548" s="62"/>
      <c r="L548" s="62"/>
    </row>
    <row r="549" spans="1:12" ht="31.5">
      <c r="A549" s="79" t="s">
        <v>857</v>
      </c>
      <c r="B549" s="9" t="s">
        <v>125</v>
      </c>
      <c r="C549" s="79"/>
      <c r="D549" s="79"/>
      <c r="E549" s="9"/>
      <c r="F549" s="9"/>
      <c r="G549" s="48">
        <f>SUM(G550+G646+G675+G721+G830+G842+G870+G876+G887)</f>
        <v>1141135.31167</v>
      </c>
      <c r="H549" s="48">
        <f>SUM(H550+H646+H675+H721+H830+H842+H870+H876+H887)</f>
        <v>539723.39999999991</v>
      </c>
      <c r="I549" s="48">
        <f>SUM(I550+I646+I675+I721+I830+I842+I870+I876+I887)</f>
        <v>128139.70000000001</v>
      </c>
      <c r="J549" s="61"/>
      <c r="K549" s="61"/>
      <c r="L549" s="61"/>
    </row>
    <row r="550" spans="1:12" ht="15.75">
      <c r="A550" s="16" t="s">
        <v>842</v>
      </c>
      <c r="B550" s="17" t="s">
        <v>125</v>
      </c>
      <c r="C550" s="16" t="s">
        <v>106</v>
      </c>
      <c r="D550" s="16"/>
      <c r="E550" s="17"/>
      <c r="F550" s="17"/>
      <c r="G550" s="34">
        <f>SUM(G555+G561+G565+G570+G576+G580+G585+G594+G604+G608+G614+G618+G622+G551)</f>
        <v>60722.499999999993</v>
      </c>
      <c r="H550" s="34">
        <f t="shared" ref="H550:I550" si="58">SUM(H555+H561+H565+H570+H576+H580+H585+H594+H604+H608+H614+H618+H622+H551)</f>
        <v>66809.8</v>
      </c>
      <c r="I550" s="34">
        <f t="shared" si="58"/>
        <v>67331.5</v>
      </c>
      <c r="J550" s="61"/>
      <c r="K550" s="61"/>
      <c r="L550" s="61"/>
    </row>
    <row r="551" spans="1:12" ht="15.75">
      <c r="A551" s="16" t="s">
        <v>48</v>
      </c>
      <c r="B551" s="17" t="s">
        <v>125</v>
      </c>
      <c r="C551" s="16" t="s">
        <v>106</v>
      </c>
      <c r="D551" s="16" t="s">
        <v>107</v>
      </c>
      <c r="E551" s="17" t="s">
        <v>272</v>
      </c>
      <c r="F551" s="17"/>
      <c r="G551" s="34">
        <f>SUM(G552)</f>
        <v>2306.1</v>
      </c>
      <c r="H551" s="34">
        <v>2206.9</v>
      </c>
      <c r="I551" s="34">
        <v>2206.9</v>
      </c>
      <c r="J551" s="61"/>
      <c r="K551" s="61"/>
      <c r="L551" s="61"/>
    </row>
    <row r="552" spans="1:12" ht="15.75">
      <c r="A552" s="16" t="s">
        <v>47</v>
      </c>
      <c r="B552" s="17" t="s">
        <v>125</v>
      </c>
      <c r="C552" s="16" t="s">
        <v>106</v>
      </c>
      <c r="D552" s="16" t="s">
        <v>107</v>
      </c>
      <c r="E552" s="17" t="s">
        <v>273</v>
      </c>
      <c r="F552" s="17"/>
      <c r="G552" s="34">
        <f>SUM(G553)</f>
        <v>2306.1</v>
      </c>
      <c r="H552" s="34">
        <v>2206.9</v>
      </c>
      <c r="I552" s="34">
        <v>2206.9</v>
      </c>
      <c r="J552" s="61"/>
      <c r="K552" s="61"/>
      <c r="L552" s="61"/>
    </row>
    <row r="553" spans="1:12" ht="15.75">
      <c r="A553" s="16" t="s">
        <v>2</v>
      </c>
      <c r="B553" s="17" t="s">
        <v>125</v>
      </c>
      <c r="C553" s="16" t="s">
        <v>106</v>
      </c>
      <c r="D553" s="16" t="s">
        <v>107</v>
      </c>
      <c r="E553" s="17" t="s">
        <v>389</v>
      </c>
      <c r="F553" s="17"/>
      <c r="G553" s="34">
        <f>SUM(G554)</f>
        <v>2306.1</v>
      </c>
      <c r="H553" s="34">
        <v>2206.9</v>
      </c>
      <c r="I553" s="34">
        <v>2206.9</v>
      </c>
      <c r="J553" s="62"/>
      <c r="K553" s="62"/>
      <c r="L553" s="62"/>
    </row>
    <row r="554" spans="1:12" ht="94.5">
      <c r="A554" s="16" t="s">
        <v>36</v>
      </c>
      <c r="B554" s="17" t="s">
        <v>125</v>
      </c>
      <c r="C554" s="16" t="s">
        <v>106</v>
      </c>
      <c r="D554" s="16" t="s">
        <v>107</v>
      </c>
      <c r="E554" s="17" t="s">
        <v>389</v>
      </c>
      <c r="F554" s="17" t="s">
        <v>40</v>
      </c>
      <c r="G554" s="34">
        <v>2306.1</v>
      </c>
      <c r="H554" s="34">
        <v>2206.9</v>
      </c>
      <c r="I554" s="34">
        <v>2206.9</v>
      </c>
      <c r="J554" s="62"/>
      <c r="K554" s="62"/>
      <c r="L554" s="62"/>
    </row>
    <row r="555" spans="1:12" ht="15.75">
      <c r="A555" s="16" t="s">
        <v>48</v>
      </c>
      <c r="B555" s="17" t="s">
        <v>125</v>
      </c>
      <c r="C555" s="16" t="s">
        <v>106</v>
      </c>
      <c r="D555" s="16" t="s">
        <v>110</v>
      </c>
      <c r="E555" s="17" t="s">
        <v>272</v>
      </c>
      <c r="F555" s="17"/>
      <c r="G555" s="34">
        <f>SUM(G556)</f>
        <v>50307.299999999996</v>
      </c>
      <c r="H555" s="34">
        <f t="shared" ref="H555:I555" si="59">SUM(H556)</f>
        <v>43337.600000000006</v>
      </c>
      <c r="I555" s="34">
        <f t="shared" si="59"/>
        <v>44969.2</v>
      </c>
      <c r="J555" s="62"/>
      <c r="K555" s="62"/>
      <c r="L555" s="62"/>
    </row>
    <row r="556" spans="1:12" ht="15.75">
      <c r="A556" s="16" t="s">
        <v>47</v>
      </c>
      <c r="B556" s="17" t="s">
        <v>125</v>
      </c>
      <c r="C556" s="16" t="s">
        <v>106</v>
      </c>
      <c r="D556" s="16" t="s">
        <v>110</v>
      </c>
      <c r="E556" s="17" t="s">
        <v>273</v>
      </c>
      <c r="F556" s="17"/>
      <c r="G556" s="34">
        <f>SUM(G557)</f>
        <v>50307.299999999996</v>
      </c>
      <c r="H556" s="34">
        <f t="shared" ref="H556:I556" si="60">SUM(H557)</f>
        <v>43337.600000000006</v>
      </c>
      <c r="I556" s="34">
        <f t="shared" si="60"/>
        <v>44969.2</v>
      </c>
      <c r="J556" s="61"/>
      <c r="K556" s="61"/>
      <c r="L556" s="61"/>
    </row>
    <row r="557" spans="1:12" ht="31.5">
      <c r="A557" s="16" t="s">
        <v>217</v>
      </c>
      <c r="B557" s="17" t="s">
        <v>125</v>
      </c>
      <c r="C557" s="16" t="s">
        <v>106</v>
      </c>
      <c r="D557" s="16" t="s">
        <v>110</v>
      </c>
      <c r="E557" s="17" t="s">
        <v>274</v>
      </c>
      <c r="F557" s="17"/>
      <c r="G557" s="34">
        <f>SUM(G558:G560)</f>
        <v>50307.299999999996</v>
      </c>
      <c r="H557" s="34">
        <f t="shared" ref="H557:I557" si="61">SUM(H558:H560)</f>
        <v>43337.600000000006</v>
      </c>
      <c r="I557" s="34">
        <f t="shared" si="61"/>
        <v>44969.2</v>
      </c>
      <c r="J557" s="61"/>
      <c r="K557" s="61"/>
      <c r="L557" s="61"/>
    </row>
    <row r="558" spans="1:12" ht="94.5">
      <c r="A558" s="16" t="s">
        <v>36</v>
      </c>
      <c r="B558" s="17" t="s">
        <v>125</v>
      </c>
      <c r="C558" s="16" t="s">
        <v>106</v>
      </c>
      <c r="D558" s="16" t="s">
        <v>110</v>
      </c>
      <c r="E558" s="17" t="s">
        <v>274</v>
      </c>
      <c r="F558" s="17" t="s">
        <v>40</v>
      </c>
      <c r="G558" s="34">
        <v>37117.599999999999</v>
      </c>
      <c r="H558" s="34">
        <v>33598.300000000003</v>
      </c>
      <c r="I558" s="34">
        <v>35150.699999999997</v>
      </c>
      <c r="J558" s="61"/>
      <c r="K558" s="61"/>
      <c r="L558" s="61"/>
    </row>
    <row r="559" spans="1:12" ht="47.25">
      <c r="A559" s="16" t="s">
        <v>165</v>
      </c>
      <c r="B559" s="17" t="s">
        <v>125</v>
      </c>
      <c r="C559" s="16" t="s">
        <v>106</v>
      </c>
      <c r="D559" s="16" t="s">
        <v>110</v>
      </c>
      <c r="E559" s="17" t="s">
        <v>274</v>
      </c>
      <c r="F559" s="17" t="s">
        <v>91</v>
      </c>
      <c r="G559" s="34">
        <v>12770.5</v>
      </c>
      <c r="H559" s="34">
        <v>9465.2999999999993</v>
      </c>
      <c r="I559" s="34">
        <v>9544.5</v>
      </c>
      <c r="J559" s="61"/>
      <c r="K559" s="61"/>
      <c r="L559" s="61"/>
    </row>
    <row r="560" spans="1:12" ht="15.75">
      <c r="A560" s="16" t="s">
        <v>160</v>
      </c>
      <c r="B560" s="17" t="s">
        <v>125</v>
      </c>
      <c r="C560" s="16" t="s">
        <v>106</v>
      </c>
      <c r="D560" s="16" t="s">
        <v>110</v>
      </c>
      <c r="E560" s="17" t="s">
        <v>274</v>
      </c>
      <c r="F560" s="17" t="s">
        <v>161</v>
      </c>
      <c r="G560" s="34">
        <v>419.2</v>
      </c>
      <c r="H560" s="34">
        <v>274</v>
      </c>
      <c r="I560" s="34">
        <v>274</v>
      </c>
      <c r="J560" s="62"/>
      <c r="K560" s="62"/>
      <c r="L560" s="62"/>
    </row>
    <row r="561" spans="1:12" ht="15.75">
      <c r="A561" s="16" t="s">
        <v>48</v>
      </c>
      <c r="B561" s="17" t="s">
        <v>125</v>
      </c>
      <c r="C561" s="16" t="s">
        <v>106</v>
      </c>
      <c r="D561" s="16" t="s">
        <v>111</v>
      </c>
      <c r="E561" s="17" t="s">
        <v>272</v>
      </c>
      <c r="F561" s="17"/>
      <c r="G561" s="34">
        <f>SUM(G562)</f>
        <v>1.4</v>
      </c>
      <c r="H561" s="34">
        <v>1.5</v>
      </c>
      <c r="I561" s="34">
        <v>1.3</v>
      </c>
      <c r="J561" s="61"/>
      <c r="K561" s="61"/>
      <c r="L561" s="61"/>
    </row>
    <row r="562" spans="1:12" ht="15.75">
      <c r="A562" s="16" t="s">
        <v>47</v>
      </c>
      <c r="B562" s="17" t="s">
        <v>125</v>
      </c>
      <c r="C562" s="16" t="s">
        <v>106</v>
      </c>
      <c r="D562" s="16" t="s">
        <v>111</v>
      </c>
      <c r="E562" s="17" t="s">
        <v>273</v>
      </c>
      <c r="F562" s="17"/>
      <c r="G562" s="34">
        <f>SUM(G563)</f>
        <v>1.4</v>
      </c>
      <c r="H562" s="34">
        <v>1.5</v>
      </c>
      <c r="I562" s="34">
        <v>1.3</v>
      </c>
      <c r="J562" s="61"/>
      <c r="K562" s="61"/>
      <c r="L562" s="61"/>
    </row>
    <row r="563" spans="1:12" ht="78.75">
      <c r="A563" s="16" t="s">
        <v>807</v>
      </c>
      <c r="B563" s="17" t="s">
        <v>125</v>
      </c>
      <c r="C563" s="16" t="s">
        <v>106</v>
      </c>
      <c r="D563" s="16" t="s">
        <v>111</v>
      </c>
      <c r="E563" s="17" t="s">
        <v>390</v>
      </c>
      <c r="F563" s="17"/>
      <c r="G563" s="34">
        <f>SUM(G564)</f>
        <v>1.4</v>
      </c>
      <c r="H563" s="34">
        <v>1.5</v>
      </c>
      <c r="I563" s="34">
        <v>1.3</v>
      </c>
      <c r="J563" s="61"/>
      <c r="K563" s="61"/>
      <c r="L563" s="61"/>
    </row>
    <row r="564" spans="1:12" ht="47.25">
      <c r="A564" s="16" t="s">
        <v>165</v>
      </c>
      <c r="B564" s="17" t="s">
        <v>125</v>
      </c>
      <c r="C564" s="16" t="s">
        <v>106</v>
      </c>
      <c r="D564" s="16" t="s">
        <v>111</v>
      </c>
      <c r="E564" s="17" t="s">
        <v>390</v>
      </c>
      <c r="F564" s="17" t="s">
        <v>91</v>
      </c>
      <c r="G564" s="34">
        <v>1.4</v>
      </c>
      <c r="H564" s="34">
        <v>1.5</v>
      </c>
      <c r="I564" s="34">
        <v>1.3</v>
      </c>
      <c r="J564" s="61"/>
      <c r="K564" s="61"/>
      <c r="L564" s="61"/>
    </row>
    <row r="565" spans="1:12" ht="15.75">
      <c r="A565" s="16" t="s">
        <v>48</v>
      </c>
      <c r="B565" s="17" t="s">
        <v>125</v>
      </c>
      <c r="C565" s="16" t="s">
        <v>106</v>
      </c>
      <c r="D565" s="16" t="s">
        <v>113</v>
      </c>
      <c r="E565" s="17" t="s">
        <v>272</v>
      </c>
      <c r="F565" s="17"/>
      <c r="G565" s="34">
        <f>SUM(G566)</f>
        <v>850.1</v>
      </c>
      <c r="H565" s="34"/>
      <c r="I565" s="34"/>
      <c r="J565" s="61"/>
      <c r="K565" s="61"/>
      <c r="L565" s="61"/>
    </row>
    <row r="566" spans="1:12" ht="15.75">
      <c r="A566" s="16" t="s">
        <v>47</v>
      </c>
      <c r="B566" s="17" t="s">
        <v>125</v>
      </c>
      <c r="C566" s="16" t="s">
        <v>106</v>
      </c>
      <c r="D566" s="16" t="s">
        <v>113</v>
      </c>
      <c r="E566" s="17" t="s">
        <v>273</v>
      </c>
      <c r="F566" s="17"/>
      <c r="G566" s="34">
        <f>SUM(G567)</f>
        <v>850.1</v>
      </c>
      <c r="H566" s="34"/>
      <c r="I566" s="34"/>
      <c r="J566" s="62"/>
      <c r="K566" s="62"/>
      <c r="L566" s="62"/>
    </row>
    <row r="567" spans="1:12" ht="15.75">
      <c r="A567" s="16" t="s">
        <v>497</v>
      </c>
      <c r="B567" s="17" t="s">
        <v>125</v>
      </c>
      <c r="C567" s="16" t="s">
        <v>106</v>
      </c>
      <c r="D567" s="16" t="s">
        <v>113</v>
      </c>
      <c r="E567" s="17" t="s">
        <v>511</v>
      </c>
      <c r="F567" s="17"/>
      <c r="G567" s="34">
        <f>SUM(G568)</f>
        <v>850.1</v>
      </c>
      <c r="H567" s="34"/>
      <c r="I567" s="34"/>
      <c r="J567" s="61"/>
      <c r="K567" s="61"/>
      <c r="L567" s="61"/>
    </row>
    <row r="568" spans="1:12" ht="31.5">
      <c r="A568" s="16" t="s">
        <v>498</v>
      </c>
      <c r="B568" s="17" t="s">
        <v>125</v>
      </c>
      <c r="C568" s="16" t="s">
        <v>106</v>
      </c>
      <c r="D568" s="16" t="s">
        <v>113</v>
      </c>
      <c r="E568" s="17" t="s">
        <v>512</v>
      </c>
      <c r="F568" s="17"/>
      <c r="G568" s="34">
        <f>SUM(G569)</f>
        <v>850.1</v>
      </c>
      <c r="H568" s="34"/>
      <c r="I568" s="34"/>
      <c r="J568" s="61"/>
      <c r="K568" s="61"/>
      <c r="L568" s="61"/>
    </row>
    <row r="569" spans="1:12" ht="15.75">
      <c r="A569" s="16" t="s">
        <v>160</v>
      </c>
      <c r="B569" s="17" t="s">
        <v>125</v>
      </c>
      <c r="C569" s="16" t="s">
        <v>106</v>
      </c>
      <c r="D569" s="16" t="s">
        <v>113</v>
      </c>
      <c r="E569" s="17" t="s">
        <v>512</v>
      </c>
      <c r="F569" s="17" t="s">
        <v>161</v>
      </c>
      <c r="G569" s="34">
        <v>850.1</v>
      </c>
      <c r="H569" s="34"/>
      <c r="I569" s="34"/>
      <c r="J569" s="61"/>
      <c r="K569" s="61"/>
      <c r="L569" s="61"/>
    </row>
    <row r="570" spans="1:12" ht="47.25">
      <c r="A570" s="16" t="s">
        <v>694</v>
      </c>
      <c r="B570" s="17" t="s">
        <v>125</v>
      </c>
      <c r="C570" s="16" t="s">
        <v>106</v>
      </c>
      <c r="D570" s="16" t="s">
        <v>58</v>
      </c>
      <c r="E570" s="17" t="s">
        <v>513</v>
      </c>
      <c r="F570" s="17"/>
      <c r="G570" s="34">
        <f>SUM(G571)</f>
        <v>1206.2</v>
      </c>
      <c r="H570" s="34">
        <v>1206.2</v>
      </c>
      <c r="I570" s="34">
        <v>1206.2</v>
      </c>
      <c r="J570" s="61"/>
      <c r="K570" s="61"/>
      <c r="L570" s="61"/>
    </row>
    <row r="571" spans="1:12" ht="47.25">
      <c r="A571" s="16" t="s">
        <v>695</v>
      </c>
      <c r="B571" s="17" t="s">
        <v>125</v>
      </c>
      <c r="C571" s="16" t="s">
        <v>106</v>
      </c>
      <c r="D571" s="16" t="s">
        <v>58</v>
      </c>
      <c r="E571" s="17" t="s">
        <v>514</v>
      </c>
      <c r="F571" s="17"/>
      <c r="G571" s="34">
        <f>SUM(G572)</f>
        <v>1206.2</v>
      </c>
      <c r="H571" s="34">
        <v>1206.2</v>
      </c>
      <c r="I571" s="34">
        <v>1206.2</v>
      </c>
      <c r="J571" s="61"/>
      <c r="K571" s="61"/>
      <c r="L571" s="61"/>
    </row>
    <row r="572" spans="1:12" ht="15.75">
      <c r="A572" s="16" t="s">
        <v>47</v>
      </c>
      <c r="B572" s="17" t="s">
        <v>125</v>
      </c>
      <c r="C572" s="16" t="s">
        <v>106</v>
      </c>
      <c r="D572" s="16" t="s">
        <v>58</v>
      </c>
      <c r="E572" s="17" t="s">
        <v>515</v>
      </c>
      <c r="F572" s="17"/>
      <c r="G572" s="34">
        <f>SUM(G573)</f>
        <v>1206.2</v>
      </c>
      <c r="H572" s="34">
        <v>1206.2</v>
      </c>
      <c r="I572" s="34">
        <v>1206.2</v>
      </c>
      <c r="J572" s="62"/>
      <c r="K572" s="62"/>
      <c r="L572" s="62"/>
    </row>
    <row r="573" spans="1:12" ht="31.5">
      <c r="A573" s="16" t="s">
        <v>252</v>
      </c>
      <c r="B573" s="17" t="s">
        <v>125</v>
      </c>
      <c r="C573" s="16" t="s">
        <v>106</v>
      </c>
      <c r="D573" s="16" t="s">
        <v>58</v>
      </c>
      <c r="E573" s="17" t="s">
        <v>391</v>
      </c>
      <c r="F573" s="17"/>
      <c r="G573" s="34">
        <f>SUM(G574:G575)</f>
        <v>1206.2</v>
      </c>
      <c r="H573" s="34">
        <v>1206.2</v>
      </c>
      <c r="I573" s="34">
        <v>1206.2</v>
      </c>
      <c r="J573" s="61"/>
      <c r="K573" s="61"/>
      <c r="L573" s="61"/>
    </row>
    <row r="574" spans="1:12" ht="94.5">
      <c r="A574" s="16" t="s">
        <v>36</v>
      </c>
      <c r="B574" s="17" t="s">
        <v>125</v>
      </c>
      <c r="C574" s="16" t="s">
        <v>106</v>
      </c>
      <c r="D574" s="16" t="s">
        <v>58</v>
      </c>
      <c r="E574" s="17" t="s">
        <v>391</v>
      </c>
      <c r="F574" s="17" t="s">
        <v>40</v>
      </c>
      <c r="G574" s="34">
        <v>1170.2</v>
      </c>
      <c r="H574" s="34">
        <v>1206.2</v>
      </c>
      <c r="I574" s="34">
        <v>1206.2</v>
      </c>
      <c r="J574" s="61"/>
      <c r="K574" s="61"/>
      <c r="L574" s="61"/>
    </row>
    <row r="575" spans="1:12" ht="47.25">
      <c r="A575" s="16" t="s">
        <v>165</v>
      </c>
      <c r="B575" s="17" t="s">
        <v>125</v>
      </c>
      <c r="C575" s="16" t="s">
        <v>106</v>
      </c>
      <c r="D575" s="16" t="s">
        <v>58</v>
      </c>
      <c r="E575" s="17" t="s">
        <v>391</v>
      </c>
      <c r="F575" s="17" t="s">
        <v>91</v>
      </c>
      <c r="G575" s="34">
        <v>36</v>
      </c>
      <c r="H575" s="34"/>
      <c r="I575" s="34"/>
      <c r="J575" s="61"/>
      <c r="K575" s="61"/>
      <c r="L575" s="61"/>
    </row>
    <row r="576" spans="1:12" ht="47.25">
      <c r="A576" s="16" t="s">
        <v>63</v>
      </c>
      <c r="B576" s="17" t="s">
        <v>125</v>
      </c>
      <c r="C576" s="16" t="s">
        <v>106</v>
      </c>
      <c r="D576" s="16" t="s">
        <v>58</v>
      </c>
      <c r="E576" s="17" t="s">
        <v>392</v>
      </c>
      <c r="F576" s="17"/>
      <c r="G576" s="34">
        <f>SUM(G577)</f>
        <v>508</v>
      </c>
      <c r="H576" s="34">
        <v>607.5</v>
      </c>
      <c r="I576" s="34">
        <v>387.5</v>
      </c>
      <c r="J576" s="62"/>
      <c r="K576" s="62"/>
      <c r="L576" s="62"/>
    </row>
    <row r="577" spans="1:12" ht="15.75">
      <c r="A577" s="16" t="s">
        <v>47</v>
      </c>
      <c r="B577" s="17" t="s">
        <v>125</v>
      </c>
      <c r="C577" s="16" t="s">
        <v>106</v>
      </c>
      <c r="D577" s="16" t="s">
        <v>58</v>
      </c>
      <c r="E577" s="17" t="s">
        <v>393</v>
      </c>
      <c r="F577" s="17"/>
      <c r="G577" s="34">
        <f>SUM(G578)</f>
        <v>508</v>
      </c>
      <c r="H577" s="34">
        <v>607.5</v>
      </c>
      <c r="I577" s="34">
        <v>387.5</v>
      </c>
      <c r="J577" s="61"/>
      <c r="K577" s="61"/>
      <c r="L577" s="61"/>
    </row>
    <row r="578" spans="1:12" ht="47.25">
      <c r="A578" s="16" t="s">
        <v>64</v>
      </c>
      <c r="B578" s="17" t="s">
        <v>125</v>
      </c>
      <c r="C578" s="16" t="s">
        <v>106</v>
      </c>
      <c r="D578" s="16" t="s">
        <v>58</v>
      </c>
      <c r="E578" s="17" t="s">
        <v>394</v>
      </c>
      <c r="F578" s="17"/>
      <c r="G578" s="34">
        <f>SUM(G579)</f>
        <v>508</v>
      </c>
      <c r="H578" s="34">
        <v>607.5</v>
      </c>
      <c r="I578" s="34">
        <v>387.5</v>
      </c>
      <c r="J578" s="61"/>
      <c r="K578" s="61"/>
      <c r="L578" s="61"/>
    </row>
    <row r="579" spans="1:12" ht="47.25">
      <c r="A579" s="16" t="s">
        <v>165</v>
      </c>
      <c r="B579" s="17" t="s">
        <v>125</v>
      </c>
      <c r="C579" s="16" t="s">
        <v>106</v>
      </c>
      <c r="D579" s="16" t="s">
        <v>58</v>
      </c>
      <c r="E579" s="17" t="s">
        <v>394</v>
      </c>
      <c r="F579" s="17" t="s">
        <v>91</v>
      </c>
      <c r="G579" s="34">
        <v>508</v>
      </c>
      <c r="H579" s="34">
        <v>607.5</v>
      </c>
      <c r="I579" s="34">
        <v>387.5</v>
      </c>
      <c r="J579" s="61"/>
      <c r="K579" s="61"/>
      <c r="L579" s="61"/>
    </row>
    <row r="580" spans="1:12" ht="47.25">
      <c r="A580" s="16" t="s">
        <v>771</v>
      </c>
      <c r="B580" s="17" t="s">
        <v>125</v>
      </c>
      <c r="C580" s="16" t="s">
        <v>106</v>
      </c>
      <c r="D580" s="16" t="s">
        <v>58</v>
      </c>
      <c r="E580" s="17" t="s">
        <v>395</v>
      </c>
      <c r="F580" s="17"/>
      <c r="G580" s="34">
        <f>SUM(G581)</f>
        <v>2.5</v>
      </c>
      <c r="H580" s="34">
        <v>20</v>
      </c>
      <c r="I580" s="34">
        <v>20</v>
      </c>
      <c r="J580" s="61"/>
      <c r="K580" s="61"/>
      <c r="L580" s="61"/>
    </row>
    <row r="581" spans="1:12" ht="47.25">
      <c r="A581" s="16" t="s">
        <v>773</v>
      </c>
      <c r="B581" s="17" t="s">
        <v>125</v>
      </c>
      <c r="C581" s="16" t="s">
        <v>106</v>
      </c>
      <c r="D581" s="16" t="s">
        <v>58</v>
      </c>
      <c r="E581" s="17" t="s">
        <v>396</v>
      </c>
      <c r="F581" s="17"/>
      <c r="G581" s="34">
        <f>SUM(G582)</f>
        <v>2.5</v>
      </c>
      <c r="H581" s="34">
        <v>20</v>
      </c>
      <c r="I581" s="34">
        <v>20</v>
      </c>
      <c r="J581" s="62"/>
      <c r="K581" s="62"/>
      <c r="L581" s="62"/>
    </row>
    <row r="582" spans="1:12" ht="31.5">
      <c r="A582" s="16" t="s">
        <v>127</v>
      </c>
      <c r="B582" s="17" t="s">
        <v>125</v>
      </c>
      <c r="C582" s="16" t="s">
        <v>106</v>
      </c>
      <c r="D582" s="16" t="s">
        <v>58</v>
      </c>
      <c r="E582" s="17" t="s">
        <v>397</v>
      </c>
      <c r="F582" s="17"/>
      <c r="G582" s="34">
        <f>SUM(G583)</f>
        <v>2.5</v>
      </c>
      <c r="H582" s="34">
        <v>20</v>
      </c>
      <c r="I582" s="34">
        <v>20</v>
      </c>
      <c r="J582" s="61"/>
      <c r="K582" s="61"/>
      <c r="L582" s="61"/>
    </row>
    <row r="583" spans="1:12" ht="31.5">
      <c r="A583" s="16" t="s">
        <v>227</v>
      </c>
      <c r="B583" s="17" t="s">
        <v>125</v>
      </c>
      <c r="C583" s="16" t="s">
        <v>106</v>
      </c>
      <c r="D583" s="16" t="s">
        <v>58</v>
      </c>
      <c r="E583" s="17" t="s">
        <v>398</v>
      </c>
      <c r="F583" s="17"/>
      <c r="G583" s="34">
        <f>SUM(G584)</f>
        <v>2.5</v>
      </c>
      <c r="H583" s="34">
        <v>20</v>
      </c>
      <c r="I583" s="34">
        <v>20</v>
      </c>
      <c r="J583" s="61"/>
      <c r="K583" s="61"/>
      <c r="L583" s="61"/>
    </row>
    <row r="584" spans="1:12" ht="47.25">
      <c r="A584" s="16" t="s">
        <v>165</v>
      </c>
      <c r="B584" s="17" t="s">
        <v>125</v>
      </c>
      <c r="C584" s="16" t="s">
        <v>106</v>
      </c>
      <c r="D584" s="16" t="s">
        <v>58</v>
      </c>
      <c r="E584" s="17" t="s">
        <v>398</v>
      </c>
      <c r="F584" s="17" t="s">
        <v>91</v>
      </c>
      <c r="G584" s="34">
        <v>2.5</v>
      </c>
      <c r="H584" s="34">
        <v>20</v>
      </c>
      <c r="I584" s="34">
        <v>20</v>
      </c>
      <c r="J584" s="61"/>
      <c r="K584" s="61"/>
      <c r="L584" s="61"/>
    </row>
    <row r="585" spans="1:12" ht="63">
      <c r="A585" s="16" t="s">
        <v>779</v>
      </c>
      <c r="B585" s="17" t="s">
        <v>125</v>
      </c>
      <c r="C585" s="16" t="s">
        <v>106</v>
      </c>
      <c r="D585" s="16" t="s">
        <v>58</v>
      </c>
      <c r="E585" s="17" t="s">
        <v>399</v>
      </c>
      <c r="F585" s="17"/>
      <c r="G585" s="34">
        <f>SUM(G589+G586)</f>
        <v>130</v>
      </c>
      <c r="H585" s="34">
        <f t="shared" ref="H585:I585" si="62">SUM(H589+H586)</f>
        <v>130</v>
      </c>
      <c r="I585" s="34">
        <f t="shared" si="62"/>
        <v>130</v>
      </c>
      <c r="J585" s="62"/>
      <c r="K585" s="62"/>
      <c r="L585" s="62"/>
    </row>
    <row r="586" spans="1:12" ht="15.75">
      <c r="A586" s="16" t="s">
        <v>18</v>
      </c>
      <c r="B586" s="17" t="s">
        <v>125</v>
      </c>
      <c r="C586" s="16" t="s">
        <v>106</v>
      </c>
      <c r="D586" s="16" t="s">
        <v>58</v>
      </c>
      <c r="E586" s="17" t="s">
        <v>957</v>
      </c>
      <c r="F586" s="17"/>
      <c r="G586" s="34">
        <f t="shared" ref="G586" si="63">SUM(G587)</f>
        <v>90</v>
      </c>
      <c r="H586" s="34"/>
      <c r="I586" s="34"/>
      <c r="J586" s="62"/>
      <c r="K586" s="62"/>
      <c r="L586" s="62"/>
    </row>
    <row r="587" spans="1:12" ht="31.5">
      <c r="A587" s="16" t="s">
        <v>627</v>
      </c>
      <c r="B587" s="17" t="s">
        <v>125</v>
      </c>
      <c r="C587" s="16" t="s">
        <v>106</v>
      </c>
      <c r="D587" s="16" t="s">
        <v>58</v>
      </c>
      <c r="E587" s="17" t="s">
        <v>958</v>
      </c>
      <c r="F587" s="17"/>
      <c r="G587" s="34">
        <f t="shared" ref="G587" si="64">SUM(G588)</f>
        <v>90</v>
      </c>
      <c r="H587" s="34"/>
      <c r="I587" s="34"/>
      <c r="J587" s="62"/>
      <c r="K587" s="62"/>
      <c r="L587" s="62"/>
    </row>
    <row r="588" spans="1:12" ht="15.75">
      <c r="A588" s="16" t="s">
        <v>90</v>
      </c>
      <c r="B588" s="17" t="s">
        <v>125</v>
      </c>
      <c r="C588" s="16" t="s">
        <v>106</v>
      </c>
      <c r="D588" s="16" t="s">
        <v>58</v>
      </c>
      <c r="E588" s="17" t="s">
        <v>958</v>
      </c>
      <c r="F588" s="17" t="s">
        <v>136</v>
      </c>
      <c r="G588" s="34">
        <v>90</v>
      </c>
      <c r="H588" s="34"/>
      <c r="I588" s="34"/>
      <c r="J588" s="62"/>
      <c r="K588" s="62"/>
      <c r="L588" s="62"/>
    </row>
    <row r="589" spans="1:12" ht="31.5">
      <c r="A589" s="16" t="s">
        <v>127</v>
      </c>
      <c r="B589" s="17" t="s">
        <v>125</v>
      </c>
      <c r="C589" s="16" t="s">
        <v>106</v>
      </c>
      <c r="D589" s="16" t="s">
        <v>58</v>
      </c>
      <c r="E589" s="17" t="s">
        <v>400</v>
      </c>
      <c r="F589" s="17"/>
      <c r="G589" s="34">
        <f>SUM(G590+G592)</f>
        <v>40</v>
      </c>
      <c r="H589" s="34">
        <v>130</v>
      </c>
      <c r="I589" s="34">
        <v>130</v>
      </c>
      <c r="J589" s="61"/>
      <c r="K589" s="61"/>
      <c r="L589" s="61"/>
    </row>
    <row r="590" spans="1:12" ht="31.5">
      <c r="A590" s="16" t="s">
        <v>780</v>
      </c>
      <c r="B590" s="17" t="s">
        <v>125</v>
      </c>
      <c r="C590" s="16" t="s">
        <v>106</v>
      </c>
      <c r="D590" s="16" t="s">
        <v>58</v>
      </c>
      <c r="E590" s="17" t="s">
        <v>229</v>
      </c>
      <c r="F590" s="17"/>
      <c r="G590" s="34">
        <f>SUM(G591)</f>
        <v>40</v>
      </c>
      <c r="H590" s="34">
        <v>40</v>
      </c>
      <c r="I590" s="34">
        <v>40</v>
      </c>
      <c r="J590" s="62"/>
      <c r="K590" s="62"/>
      <c r="L590" s="62"/>
    </row>
    <row r="591" spans="1:12" ht="47.25">
      <c r="A591" s="16" t="s">
        <v>165</v>
      </c>
      <c r="B591" s="17" t="s">
        <v>125</v>
      </c>
      <c r="C591" s="16" t="s">
        <v>106</v>
      </c>
      <c r="D591" s="16" t="s">
        <v>58</v>
      </c>
      <c r="E591" s="17" t="s">
        <v>229</v>
      </c>
      <c r="F591" s="17" t="s">
        <v>91</v>
      </c>
      <c r="G591" s="34">
        <v>40</v>
      </c>
      <c r="H591" s="34">
        <v>40</v>
      </c>
      <c r="I591" s="34">
        <v>40</v>
      </c>
      <c r="J591" s="61"/>
      <c r="K591" s="61"/>
      <c r="L591" s="61"/>
    </row>
    <row r="592" spans="1:12" ht="31.5">
      <c r="A592" s="16" t="s">
        <v>627</v>
      </c>
      <c r="B592" s="17" t="s">
        <v>125</v>
      </c>
      <c r="C592" s="16" t="s">
        <v>106</v>
      </c>
      <c r="D592" s="16" t="s">
        <v>58</v>
      </c>
      <c r="E592" s="17" t="s">
        <v>625</v>
      </c>
      <c r="F592" s="17"/>
      <c r="G592" s="34"/>
      <c r="H592" s="34">
        <v>90</v>
      </c>
      <c r="I592" s="34">
        <v>90</v>
      </c>
      <c r="J592" s="61"/>
      <c r="K592" s="61"/>
      <c r="L592" s="61"/>
    </row>
    <row r="593" spans="1:12" ht="47.25">
      <c r="A593" s="16" t="s">
        <v>165</v>
      </c>
      <c r="B593" s="17" t="s">
        <v>125</v>
      </c>
      <c r="C593" s="16" t="s">
        <v>106</v>
      </c>
      <c r="D593" s="16" t="s">
        <v>58</v>
      </c>
      <c r="E593" s="17" t="s">
        <v>625</v>
      </c>
      <c r="F593" s="17" t="s">
        <v>91</v>
      </c>
      <c r="G593" s="34"/>
      <c r="H593" s="34">
        <v>90</v>
      </c>
      <c r="I593" s="34">
        <v>90</v>
      </c>
      <c r="J593" s="61"/>
      <c r="K593" s="61"/>
      <c r="L593" s="61"/>
    </row>
    <row r="594" spans="1:12" ht="78.75">
      <c r="A594" s="16" t="s">
        <v>781</v>
      </c>
      <c r="B594" s="17" t="s">
        <v>125</v>
      </c>
      <c r="C594" s="16" t="s">
        <v>106</v>
      </c>
      <c r="D594" s="16" t="s">
        <v>58</v>
      </c>
      <c r="E594" s="17" t="s">
        <v>401</v>
      </c>
      <c r="F594" s="17"/>
      <c r="G594" s="34">
        <f>SUM(G598+G595)</f>
        <v>210</v>
      </c>
      <c r="H594" s="34">
        <f t="shared" ref="H594:I594" si="65">SUM(H598+H595)</f>
        <v>210</v>
      </c>
      <c r="I594" s="34">
        <f t="shared" si="65"/>
        <v>210</v>
      </c>
      <c r="J594" s="62"/>
      <c r="K594" s="62"/>
      <c r="L594" s="62"/>
    </row>
    <row r="595" spans="1:12" ht="15.75">
      <c r="A595" s="16" t="s">
        <v>18</v>
      </c>
      <c r="B595" s="17" t="s">
        <v>125</v>
      </c>
      <c r="C595" s="16" t="s">
        <v>106</v>
      </c>
      <c r="D595" s="16" t="s">
        <v>58</v>
      </c>
      <c r="E595" s="17" t="s">
        <v>959</v>
      </c>
      <c r="F595" s="17"/>
      <c r="G595" s="34">
        <f t="shared" ref="G595" si="66">SUM(G596)</f>
        <v>59.6</v>
      </c>
      <c r="H595" s="34"/>
      <c r="I595" s="34"/>
      <c r="J595" s="62"/>
      <c r="K595" s="62"/>
      <c r="L595" s="62"/>
    </row>
    <row r="596" spans="1:12" ht="47.25">
      <c r="A596" s="16" t="s">
        <v>782</v>
      </c>
      <c r="B596" s="17" t="s">
        <v>125</v>
      </c>
      <c r="C596" s="16" t="s">
        <v>106</v>
      </c>
      <c r="D596" s="16" t="s">
        <v>58</v>
      </c>
      <c r="E596" s="17" t="s">
        <v>960</v>
      </c>
      <c r="F596" s="17"/>
      <c r="G596" s="34">
        <f t="shared" ref="G596" si="67">SUM(G597)</f>
        <v>59.6</v>
      </c>
      <c r="H596" s="34"/>
      <c r="I596" s="34"/>
      <c r="J596" s="62"/>
      <c r="K596" s="62"/>
      <c r="L596" s="62"/>
    </row>
    <row r="597" spans="1:12" ht="15.75">
      <c r="A597" s="16" t="s">
        <v>90</v>
      </c>
      <c r="B597" s="17" t="s">
        <v>125</v>
      </c>
      <c r="C597" s="16" t="s">
        <v>106</v>
      </c>
      <c r="D597" s="16" t="s">
        <v>58</v>
      </c>
      <c r="E597" s="17" t="s">
        <v>960</v>
      </c>
      <c r="F597" s="17" t="s">
        <v>136</v>
      </c>
      <c r="G597" s="34">
        <v>59.6</v>
      </c>
      <c r="H597" s="34"/>
      <c r="I597" s="34"/>
      <c r="J597" s="62"/>
      <c r="K597" s="62"/>
      <c r="L597" s="62"/>
    </row>
    <row r="598" spans="1:12" ht="31.5">
      <c r="A598" s="16" t="s">
        <v>127</v>
      </c>
      <c r="B598" s="17" t="s">
        <v>125</v>
      </c>
      <c r="C598" s="16" t="s">
        <v>106</v>
      </c>
      <c r="D598" s="16" t="s">
        <v>58</v>
      </c>
      <c r="E598" s="17" t="s">
        <v>402</v>
      </c>
      <c r="F598" s="17"/>
      <c r="G598" s="34">
        <f>SUM(G599+G601)</f>
        <v>150.4</v>
      </c>
      <c r="H598" s="34">
        <v>210</v>
      </c>
      <c r="I598" s="34">
        <v>210</v>
      </c>
      <c r="J598" s="61"/>
      <c r="K598" s="61"/>
      <c r="L598" s="61"/>
    </row>
    <row r="599" spans="1:12" ht="47.25">
      <c r="A599" s="16" t="s">
        <v>782</v>
      </c>
      <c r="B599" s="17" t="s">
        <v>125</v>
      </c>
      <c r="C599" s="16" t="s">
        <v>106</v>
      </c>
      <c r="D599" s="16" t="s">
        <v>58</v>
      </c>
      <c r="E599" s="17" t="s">
        <v>230</v>
      </c>
      <c r="F599" s="17"/>
      <c r="G599" s="34"/>
      <c r="H599" s="34">
        <v>110</v>
      </c>
      <c r="I599" s="34">
        <v>110</v>
      </c>
      <c r="J599" s="62"/>
      <c r="K599" s="62"/>
      <c r="L599" s="62"/>
    </row>
    <row r="600" spans="1:12" ht="47.25">
      <c r="A600" s="16" t="s">
        <v>165</v>
      </c>
      <c r="B600" s="17" t="s">
        <v>125</v>
      </c>
      <c r="C600" s="16" t="s">
        <v>106</v>
      </c>
      <c r="D600" s="16" t="s">
        <v>58</v>
      </c>
      <c r="E600" s="17" t="s">
        <v>230</v>
      </c>
      <c r="F600" s="17" t="s">
        <v>91</v>
      </c>
      <c r="G600" s="34"/>
      <c r="H600" s="34">
        <v>110</v>
      </c>
      <c r="I600" s="34">
        <v>110</v>
      </c>
      <c r="J600" s="61"/>
      <c r="K600" s="61"/>
      <c r="L600" s="61"/>
    </row>
    <row r="601" spans="1:12" ht="31.5">
      <c r="A601" s="16" t="s">
        <v>500</v>
      </c>
      <c r="B601" s="17" t="s">
        <v>125</v>
      </c>
      <c r="C601" s="16" t="s">
        <v>106</v>
      </c>
      <c r="D601" s="16" t="s">
        <v>58</v>
      </c>
      <c r="E601" s="17" t="s">
        <v>501</v>
      </c>
      <c r="F601" s="17"/>
      <c r="G601" s="34">
        <f>SUM(G602+G603)</f>
        <v>150.4</v>
      </c>
      <c r="H601" s="34">
        <v>100</v>
      </c>
      <c r="I601" s="34">
        <v>100</v>
      </c>
      <c r="J601" s="61"/>
      <c r="K601" s="61"/>
      <c r="L601" s="61"/>
    </row>
    <row r="602" spans="1:12" ht="47.25">
      <c r="A602" s="16" t="s">
        <v>165</v>
      </c>
      <c r="B602" s="17" t="s">
        <v>125</v>
      </c>
      <c r="C602" s="16" t="s">
        <v>106</v>
      </c>
      <c r="D602" s="16" t="s">
        <v>58</v>
      </c>
      <c r="E602" s="17" t="s">
        <v>501</v>
      </c>
      <c r="F602" s="17" t="s">
        <v>91</v>
      </c>
      <c r="G602" s="34">
        <v>102.2</v>
      </c>
      <c r="H602" s="34">
        <v>100</v>
      </c>
      <c r="I602" s="34">
        <v>100</v>
      </c>
      <c r="J602" s="61"/>
      <c r="K602" s="61"/>
      <c r="L602" s="61"/>
    </row>
    <row r="603" spans="1:12" ht="31.5">
      <c r="A603" s="16" t="s">
        <v>37</v>
      </c>
      <c r="B603" s="17" t="s">
        <v>125</v>
      </c>
      <c r="C603" s="16" t="s">
        <v>106</v>
      </c>
      <c r="D603" s="16" t="s">
        <v>58</v>
      </c>
      <c r="E603" s="17" t="s">
        <v>501</v>
      </c>
      <c r="F603" s="17" t="s">
        <v>38</v>
      </c>
      <c r="G603" s="34">
        <v>48.2</v>
      </c>
      <c r="H603" s="34"/>
      <c r="I603" s="34"/>
      <c r="J603" s="61"/>
      <c r="K603" s="61"/>
      <c r="L603" s="61"/>
    </row>
    <row r="604" spans="1:12" ht="47.25">
      <c r="A604" s="16" t="s">
        <v>797</v>
      </c>
      <c r="B604" s="17" t="s">
        <v>125</v>
      </c>
      <c r="C604" s="16" t="s">
        <v>106</v>
      </c>
      <c r="D604" s="16" t="s">
        <v>58</v>
      </c>
      <c r="E604" s="17" t="s">
        <v>604</v>
      </c>
      <c r="F604" s="17"/>
      <c r="G604" s="34">
        <f>SUM(G605)</f>
        <v>27.3</v>
      </c>
      <c r="H604" s="34">
        <v>40</v>
      </c>
      <c r="I604" s="34">
        <v>40</v>
      </c>
      <c r="J604" s="62"/>
      <c r="K604" s="62"/>
      <c r="L604" s="62"/>
    </row>
    <row r="605" spans="1:12" ht="31.5">
      <c r="A605" s="16" t="s">
        <v>127</v>
      </c>
      <c r="B605" s="17" t="s">
        <v>125</v>
      </c>
      <c r="C605" s="16" t="s">
        <v>106</v>
      </c>
      <c r="D605" s="16" t="s">
        <v>58</v>
      </c>
      <c r="E605" s="17" t="s">
        <v>605</v>
      </c>
      <c r="F605" s="17"/>
      <c r="G605" s="34">
        <f>SUM(G606)</f>
        <v>27.3</v>
      </c>
      <c r="H605" s="34">
        <v>40</v>
      </c>
      <c r="I605" s="34">
        <v>40</v>
      </c>
      <c r="J605" s="61"/>
      <c r="K605" s="61"/>
      <c r="L605" s="61"/>
    </row>
    <row r="606" spans="1:12" ht="63">
      <c r="A606" s="16" t="s">
        <v>606</v>
      </c>
      <c r="B606" s="17" t="s">
        <v>125</v>
      </c>
      <c r="C606" s="16" t="s">
        <v>106</v>
      </c>
      <c r="D606" s="16" t="s">
        <v>58</v>
      </c>
      <c r="E606" s="17" t="s">
        <v>607</v>
      </c>
      <c r="F606" s="17"/>
      <c r="G606" s="34">
        <f>SUM(G607)</f>
        <v>27.3</v>
      </c>
      <c r="H606" s="34">
        <v>40</v>
      </c>
      <c r="I606" s="34">
        <v>40</v>
      </c>
      <c r="J606" s="61"/>
      <c r="K606" s="61"/>
      <c r="L606" s="61"/>
    </row>
    <row r="607" spans="1:12" ht="47.25">
      <c r="A607" s="16" t="s">
        <v>165</v>
      </c>
      <c r="B607" s="17" t="s">
        <v>125</v>
      </c>
      <c r="C607" s="16" t="s">
        <v>106</v>
      </c>
      <c r="D607" s="16" t="s">
        <v>58</v>
      </c>
      <c r="E607" s="17" t="s">
        <v>607</v>
      </c>
      <c r="F607" s="17" t="s">
        <v>91</v>
      </c>
      <c r="G607" s="34">
        <v>27.3</v>
      </c>
      <c r="H607" s="34">
        <v>40</v>
      </c>
      <c r="I607" s="34">
        <v>40</v>
      </c>
      <c r="J607" s="61"/>
      <c r="K607" s="61"/>
      <c r="L607" s="61"/>
    </row>
    <row r="608" spans="1:12" ht="94.5">
      <c r="A608" s="16" t="s">
        <v>522</v>
      </c>
      <c r="B608" s="17" t="s">
        <v>125</v>
      </c>
      <c r="C608" s="16" t="s">
        <v>106</v>
      </c>
      <c r="D608" s="16" t="s">
        <v>58</v>
      </c>
      <c r="E608" s="17" t="s">
        <v>235</v>
      </c>
      <c r="F608" s="17"/>
      <c r="G608" s="34">
        <f>SUM(G609)</f>
        <v>941.9</v>
      </c>
      <c r="H608" s="34"/>
      <c r="I608" s="34"/>
      <c r="J608" s="62"/>
      <c r="K608" s="62"/>
      <c r="L608" s="62"/>
    </row>
    <row r="609" spans="1:12" ht="31.5">
      <c r="A609" s="16" t="s">
        <v>127</v>
      </c>
      <c r="B609" s="17" t="s">
        <v>125</v>
      </c>
      <c r="C609" s="16" t="s">
        <v>106</v>
      </c>
      <c r="D609" s="16" t="s">
        <v>58</v>
      </c>
      <c r="E609" s="17" t="s">
        <v>236</v>
      </c>
      <c r="F609" s="17"/>
      <c r="G609" s="34">
        <f>SUM(G610+G612)</f>
        <v>941.9</v>
      </c>
      <c r="H609" s="34"/>
      <c r="I609" s="34"/>
      <c r="J609" s="61"/>
      <c r="K609" s="61"/>
      <c r="L609" s="61"/>
    </row>
    <row r="610" spans="1:12" ht="47.25">
      <c r="A610" s="16" t="s">
        <v>237</v>
      </c>
      <c r="B610" s="17" t="s">
        <v>125</v>
      </c>
      <c r="C610" s="16" t="s">
        <v>106</v>
      </c>
      <c r="D610" s="16" t="s">
        <v>58</v>
      </c>
      <c r="E610" s="17" t="s">
        <v>238</v>
      </c>
      <c r="F610" s="17"/>
      <c r="G610" s="34">
        <f>SUM(G611)</f>
        <v>401.9</v>
      </c>
      <c r="H610" s="34"/>
      <c r="I610" s="34"/>
      <c r="J610" s="62"/>
      <c r="K610" s="62"/>
      <c r="L610" s="62"/>
    </row>
    <row r="611" spans="1:12" ht="47.25">
      <c r="A611" s="16" t="s">
        <v>165</v>
      </c>
      <c r="B611" s="17" t="s">
        <v>125</v>
      </c>
      <c r="C611" s="16" t="s">
        <v>106</v>
      </c>
      <c r="D611" s="16" t="s">
        <v>58</v>
      </c>
      <c r="E611" s="17" t="s">
        <v>238</v>
      </c>
      <c r="F611" s="17" t="s">
        <v>91</v>
      </c>
      <c r="G611" s="34">
        <v>401.9</v>
      </c>
      <c r="H611" s="34"/>
      <c r="I611" s="34"/>
      <c r="J611" s="61"/>
      <c r="K611" s="61"/>
      <c r="L611" s="61"/>
    </row>
    <row r="612" spans="1:12" ht="47.25">
      <c r="A612" s="16" t="s">
        <v>491</v>
      </c>
      <c r="B612" s="17" t="s">
        <v>125</v>
      </c>
      <c r="C612" s="16" t="s">
        <v>106</v>
      </c>
      <c r="D612" s="16" t="s">
        <v>58</v>
      </c>
      <c r="E612" s="17" t="s">
        <v>266</v>
      </c>
      <c r="F612" s="17"/>
      <c r="G612" s="34">
        <f>SUM(G613)</f>
        <v>540</v>
      </c>
      <c r="H612" s="34"/>
      <c r="I612" s="34"/>
      <c r="J612" s="61"/>
      <c r="K612" s="61"/>
      <c r="L612" s="61"/>
    </row>
    <row r="613" spans="1:12" ht="47.25">
      <c r="A613" s="16" t="s">
        <v>165</v>
      </c>
      <c r="B613" s="17" t="s">
        <v>125</v>
      </c>
      <c r="C613" s="16" t="s">
        <v>106</v>
      </c>
      <c r="D613" s="16" t="s">
        <v>58</v>
      </c>
      <c r="E613" s="17" t="s">
        <v>266</v>
      </c>
      <c r="F613" s="17" t="s">
        <v>91</v>
      </c>
      <c r="G613" s="34">
        <v>540</v>
      </c>
      <c r="H613" s="34"/>
      <c r="I613" s="34"/>
      <c r="J613" s="61"/>
      <c r="K613" s="61"/>
      <c r="L613" s="61"/>
    </row>
    <row r="614" spans="1:12" ht="47.25">
      <c r="A614" s="16" t="s">
        <v>802</v>
      </c>
      <c r="B614" s="17" t="s">
        <v>125</v>
      </c>
      <c r="C614" s="16" t="s">
        <v>106</v>
      </c>
      <c r="D614" s="16" t="s">
        <v>58</v>
      </c>
      <c r="E614" s="17" t="s">
        <v>628</v>
      </c>
      <c r="F614" s="17"/>
      <c r="G614" s="34"/>
      <c r="H614" s="34">
        <v>40</v>
      </c>
      <c r="I614" s="34">
        <v>40</v>
      </c>
      <c r="J614" s="62"/>
      <c r="K614" s="62"/>
      <c r="L614" s="62"/>
    </row>
    <row r="615" spans="1:12" ht="31.5">
      <c r="A615" s="16" t="s">
        <v>127</v>
      </c>
      <c r="B615" s="17" t="s">
        <v>125</v>
      </c>
      <c r="C615" s="16" t="s">
        <v>106</v>
      </c>
      <c r="D615" s="16" t="s">
        <v>58</v>
      </c>
      <c r="E615" s="17" t="s">
        <v>629</v>
      </c>
      <c r="F615" s="17"/>
      <c r="G615" s="34"/>
      <c r="H615" s="34">
        <v>40</v>
      </c>
      <c r="I615" s="34">
        <v>40</v>
      </c>
      <c r="J615" s="61"/>
      <c r="K615" s="61"/>
      <c r="L615" s="61"/>
    </row>
    <row r="616" spans="1:12" ht="15.75">
      <c r="A616" s="16" t="s">
        <v>803</v>
      </c>
      <c r="B616" s="17" t="s">
        <v>125</v>
      </c>
      <c r="C616" s="16" t="s">
        <v>106</v>
      </c>
      <c r="D616" s="16" t="s">
        <v>58</v>
      </c>
      <c r="E616" s="17" t="s">
        <v>630</v>
      </c>
      <c r="F616" s="17"/>
      <c r="G616" s="34"/>
      <c r="H616" s="34">
        <v>40</v>
      </c>
      <c r="I616" s="34">
        <v>40</v>
      </c>
      <c r="J616" s="61"/>
      <c r="K616" s="61"/>
      <c r="L616" s="61"/>
    </row>
    <row r="617" spans="1:12" ht="47.25">
      <c r="A617" s="16" t="s">
        <v>165</v>
      </c>
      <c r="B617" s="17" t="s">
        <v>125</v>
      </c>
      <c r="C617" s="16" t="s">
        <v>106</v>
      </c>
      <c r="D617" s="16" t="s">
        <v>58</v>
      </c>
      <c r="E617" s="17" t="s">
        <v>630</v>
      </c>
      <c r="F617" s="17" t="s">
        <v>91</v>
      </c>
      <c r="G617" s="34"/>
      <c r="H617" s="34">
        <v>40</v>
      </c>
      <c r="I617" s="34">
        <v>40</v>
      </c>
      <c r="J617" s="61"/>
      <c r="K617" s="61"/>
      <c r="L617" s="61"/>
    </row>
    <row r="618" spans="1:12" ht="47.25">
      <c r="A618" s="16" t="s">
        <v>626</v>
      </c>
      <c r="B618" s="17" t="s">
        <v>125</v>
      </c>
      <c r="C618" s="16" t="s">
        <v>106</v>
      </c>
      <c r="D618" s="16" t="s">
        <v>58</v>
      </c>
      <c r="E618" s="17" t="s">
        <v>623</v>
      </c>
      <c r="F618" s="17"/>
      <c r="G618" s="34"/>
      <c r="H618" s="34">
        <v>20</v>
      </c>
      <c r="I618" s="34">
        <v>20</v>
      </c>
      <c r="J618" s="62"/>
      <c r="K618" s="62"/>
      <c r="L618" s="62"/>
    </row>
    <row r="619" spans="1:12" ht="31.5">
      <c r="A619" s="16" t="s">
        <v>127</v>
      </c>
      <c r="B619" s="17" t="s">
        <v>125</v>
      </c>
      <c r="C619" s="16" t="s">
        <v>106</v>
      </c>
      <c r="D619" s="16" t="s">
        <v>58</v>
      </c>
      <c r="E619" s="17" t="s">
        <v>624</v>
      </c>
      <c r="F619" s="17"/>
      <c r="G619" s="34"/>
      <c r="H619" s="34">
        <v>20</v>
      </c>
      <c r="I619" s="34">
        <v>20</v>
      </c>
      <c r="J619" s="61"/>
      <c r="K619" s="61"/>
      <c r="L619" s="61"/>
    </row>
    <row r="620" spans="1:12" ht="31.5">
      <c r="A620" s="16" t="s">
        <v>627</v>
      </c>
      <c r="B620" s="17" t="s">
        <v>125</v>
      </c>
      <c r="C620" s="16" t="s">
        <v>106</v>
      </c>
      <c r="D620" s="16" t="s">
        <v>58</v>
      </c>
      <c r="E620" s="17" t="s">
        <v>631</v>
      </c>
      <c r="F620" s="17"/>
      <c r="G620" s="34"/>
      <c r="H620" s="34">
        <v>20</v>
      </c>
      <c r="I620" s="34">
        <v>20</v>
      </c>
      <c r="J620" s="61"/>
      <c r="K620" s="61"/>
      <c r="L620" s="61"/>
    </row>
    <row r="621" spans="1:12" ht="47.25">
      <c r="A621" s="16" t="s">
        <v>165</v>
      </c>
      <c r="B621" s="17" t="s">
        <v>125</v>
      </c>
      <c r="C621" s="16" t="s">
        <v>106</v>
      </c>
      <c r="D621" s="16" t="s">
        <v>58</v>
      </c>
      <c r="E621" s="17" t="s">
        <v>631</v>
      </c>
      <c r="F621" s="17" t="s">
        <v>91</v>
      </c>
      <c r="G621" s="34"/>
      <c r="H621" s="34">
        <v>20</v>
      </c>
      <c r="I621" s="34">
        <v>20</v>
      </c>
      <c r="J621" s="61"/>
      <c r="K621" s="61"/>
      <c r="L621" s="61"/>
    </row>
    <row r="622" spans="1:12" ht="15.75">
      <c r="A622" s="16" t="s">
        <v>48</v>
      </c>
      <c r="B622" s="17" t="s">
        <v>125</v>
      </c>
      <c r="C622" s="16" t="s">
        <v>106</v>
      </c>
      <c r="D622" s="16" t="s">
        <v>58</v>
      </c>
      <c r="E622" s="17" t="s">
        <v>272</v>
      </c>
      <c r="F622" s="17"/>
      <c r="G622" s="34">
        <f>SUM(G640+G643+G626+G623)</f>
        <v>4231.7000000000007</v>
      </c>
      <c r="H622" s="34">
        <v>18990.099999999999</v>
      </c>
      <c r="I622" s="34">
        <v>18100.400000000001</v>
      </c>
      <c r="J622" s="61"/>
      <c r="K622" s="61"/>
      <c r="L622" s="61"/>
    </row>
    <row r="623" spans="1:12" ht="141.75">
      <c r="A623" s="78" t="s">
        <v>46</v>
      </c>
      <c r="B623" s="17" t="s">
        <v>125</v>
      </c>
      <c r="C623" s="16" t="s">
        <v>106</v>
      </c>
      <c r="D623" s="16" t="s">
        <v>58</v>
      </c>
      <c r="E623" s="17" t="s">
        <v>982</v>
      </c>
      <c r="F623" s="17"/>
      <c r="G623" s="34">
        <f>SUM(G624)</f>
        <v>8.1</v>
      </c>
      <c r="H623" s="34"/>
      <c r="I623" s="34"/>
      <c r="J623" s="61"/>
      <c r="K623" s="61"/>
      <c r="L623" s="61"/>
    </row>
    <row r="624" spans="1:12" ht="378">
      <c r="A624" s="78" t="s">
        <v>251</v>
      </c>
      <c r="B624" s="17" t="s">
        <v>125</v>
      </c>
      <c r="C624" s="16" t="s">
        <v>106</v>
      </c>
      <c r="D624" s="16" t="s">
        <v>58</v>
      </c>
      <c r="E624" s="17" t="s">
        <v>983</v>
      </c>
      <c r="F624" s="17"/>
      <c r="G624" s="34">
        <f>SUM(G625)</f>
        <v>8.1</v>
      </c>
      <c r="H624" s="34"/>
      <c r="I624" s="34"/>
      <c r="J624" s="61"/>
      <c r="K624" s="61"/>
      <c r="L624" s="61"/>
    </row>
    <row r="625" spans="1:12" ht="15.75">
      <c r="A625" s="16" t="s">
        <v>90</v>
      </c>
      <c r="B625" s="17" t="s">
        <v>125</v>
      </c>
      <c r="C625" s="16" t="s">
        <v>106</v>
      </c>
      <c r="D625" s="16" t="s">
        <v>58</v>
      </c>
      <c r="E625" s="17" t="s">
        <v>983</v>
      </c>
      <c r="F625" s="17" t="s">
        <v>136</v>
      </c>
      <c r="G625" s="34">
        <v>8.1</v>
      </c>
      <c r="H625" s="34"/>
      <c r="I625" s="34"/>
      <c r="J625" s="61"/>
      <c r="K625" s="61"/>
      <c r="L625" s="61"/>
    </row>
    <row r="626" spans="1:12" ht="15.75">
      <c r="A626" s="16" t="s">
        <v>47</v>
      </c>
      <c r="B626" s="17" t="s">
        <v>125</v>
      </c>
      <c r="C626" s="16" t="s">
        <v>106</v>
      </c>
      <c r="D626" s="16" t="s">
        <v>58</v>
      </c>
      <c r="E626" s="17" t="s">
        <v>273</v>
      </c>
      <c r="F626" s="17"/>
      <c r="G626" s="34">
        <f>SUM(G633+G627+G635+G641+G637)</f>
        <v>4119.6000000000004</v>
      </c>
      <c r="H626" s="34">
        <v>1982.3</v>
      </c>
      <c r="I626" s="34">
        <v>1982.3</v>
      </c>
      <c r="J626" s="62"/>
      <c r="K626" s="62"/>
      <c r="L626" s="62"/>
    </row>
    <row r="627" spans="1:12" ht="31.5">
      <c r="A627" s="16" t="s">
        <v>806</v>
      </c>
      <c r="B627" s="17" t="s">
        <v>125</v>
      </c>
      <c r="C627" s="16" t="s">
        <v>106</v>
      </c>
      <c r="D627" s="16" t="s">
        <v>58</v>
      </c>
      <c r="E627" s="17" t="s">
        <v>276</v>
      </c>
      <c r="F627" s="17"/>
      <c r="G627" s="34">
        <f>SUM(G628+G630)</f>
        <v>1689.8</v>
      </c>
      <c r="H627" s="34">
        <v>650</v>
      </c>
      <c r="I627" s="34">
        <v>650</v>
      </c>
      <c r="J627" s="61"/>
      <c r="K627" s="61"/>
      <c r="L627" s="61"/>
    </row>
    <row r="628" spans="1:12" ht="31.5">
      <c r="A628" s="16" t="s">
        <v>66</v>
      </c>
      <c r="B628" s="17" t="s">
        <v>125</v>
      </c>
      <c r="C628" s="16" t="s">
        <v>106</v>
      </c>
      <c r="D628" s="16" t="s">
        <v>58</v>
      </c>
      <c r="E628" s="17" t="s">
        <v>403</v>
      </c>
      <c r="F628" s="17"/>
      <c r="G628" s="34">
        <f>SUM(G629)</f>
        <v>259.5</v>
      </c>
      <c r="H628" s="34">
        <v>300</v>
      </c>
      <c r="I628" s="34">
        <v>300</v>
      </c>
      <c r="J628" s="62"/>
      <c r="K628" s="62"/>
      <c r="L628" s="62"/>
    </row>
    <row r="629" spans="1:12" ht="31.5">
      <c r="A629" s="16" t="s">
        <v>37</v>
      </c>
      <c r="B629" s="17" t="s">
        <v>125</v>
      </c>
      <c r="C629" s="16" t="s">
        <v>106</v>
      </c>
      <c r="D629" s="16" t="s">
        <v>58</v>
      </c>
      <c r="E629" s="17" t="s">
        <v>403</v>
      </c>
      <c r="F629" s="17" t="s">
        <v>38</v>
      </c>
      <c r="G629" s="34">
        <v>259.5</v>
      </c>
      <c r="H629" s="34">
        <v>300</v>
      </c>
      <c r="I629" s="34">
        <v>300</v>
      </c>
      <c r="J629" s="61"/>
      <c r="K629" s="61"/>
      <c r="L629" s="61"/>
    </row>
    <row r="630" spans="1:12" ht="31.5">
      <c r="A630" s="16" t="s">
        <v>51</v>
      </c>
      <c r="B630" s="17" t="s">
        <v>125</v>
      </c>
      <c r="C630" s="16" t="s">
        <v>106</v>
      </c>
      <c r="D630" s="16" t="s">
        <v>58</v>
      </c>
      <c r="E630" s="17" t="s">
        <v>278</v>
      </c>
      <c r="F630" s="17"/>
      <c r="G630" s="34">
        <f>SUM(G631+G632)</f>
        <v>1430.3</v>
      </c>
      <c r="H630" s="34">
        <v>350</v>
      </c>
      <c r="I630" s="34">
        <v>350</v>
      </c>
      <c r="J630" s="62"/>
      <c r="K630" s="62"/>
      <c r="L630" s="62"/>
    </row>
    <row r="631" spans="1:12" ht="47.25">
      <c r="A631" s="16" t="s">
        <v>165</v>
      </c>
      <c r="B631" s="17" t="s">
        <v>125</v>
      </c>
      <c r="C631" s="16" t="s">
        <v>106</v>
      </c>
      <c r="D631" s="16" t="s">
        <v>58</v>
      </c>
      <c r="E631" s="17" t="s">
        <v>278</v>
      </c>
      <c r="F631" s="17" t="s">
        <v>91</v>
      </c>
      <c r="G631" s="34">
        <v>342.8</v>
      </c>
      <c r="H631" s="34">
        <v>350</v>
      </c>
      <c r="I631" s="34">
        <v>350</v>
      </c>
      <c r="J631" s="61"/>
      <c r="K631" s="61"/>
      <c r="L631" s="61"/>
    </row>
    <row r="632" spans="1:12" ht="15.75">
      <c r="A632" s="16" t="s">
        <v>160</v>
      </c>
      <c r="B632" s="17" t="s">
        <v>125</v>
      </c>
      <c r="C632" s="16" t="s">
        <v>106</v>
      </c>
      <c r="D632" s="16" t="s">
        <v>58</v>
      </c>
      <c r="E632" s="17" t="s">
        <v>278</v>
      </c>
      <c r="F632" s="17" t="s">
        <v>161</v>
      </c>
      <c r="G632" s="34">
        <v>1087.5</v>
      </c>
      <c r="H632" s="34"/>
      <c r="I632" s="34"/>
      <c r="J632" s="62"/>
      <c r="K632" s="62"/>
      <c r="L632" s="62"/>
    </row>
    <row r="633" spans="1:12" ht="63">
      <c r="A633" s="16" t="s">
        <v>73</v>
      </c>
      <c r="B633" s="17" t="s">
        <v>125</v>
      </c>
      <c r="C633" s="16" t="s">
        <v>106</v>
      </c>
      <c r="D633" s="16" t="s">
        <v>58</v>
      </c>
      <c r="E633" s="17" t="s">
        <v>279</v>
      </c>
      <c r="F633" s="17"/>
      <c r="G633" s="34">
        <f>SUM(G634)</f>
        <v>1200</v>
      </c>
      <c r="H633" s="34">
        <v>1200</v>
      </c>
      <c r="I633" s="34">
        <v>1200</v>
      </c>
      <c r="J633" s="61"/>
      <c r="K633" s="61"/>
      <c r="L633" s="61"/>
    </row>
    <row r="634" spans="1:12" ht="47.25">
      <c r="A634" s="16" t="s">
        <v>165</v>
      </c>
      <c r="B634" s="17" t="s">
        <v>125</v>
      </c>
      <c r="C634" s="16" t="s">
        <v>106</v>
      </c>
      <c r="D634" s="16" t="s">
        <v>58</v>
      </c>
      <c r="E634" s="17" t="s">
        <v>279</v>
      </c>
      <c r="F634" s="17" t="s">
        <v>91</v>
      </c>
      <c r="G634" s="34">
        <v>1200</v>
      </c>
      <c r="H634" s="34">
        <v>1200</v>
      </c>
      <c r="I634" s="34">
        <v>1200</v>
      </c>
      <c r="J634" s="61"/>
      <c r="K634" s="61"/>
      <c r="L634" s="61"/>
    </row>
    <row r="635" spans="1:12" ht="378">
      <c r="A635" s="78" t="s">
        <v>251</v>
      </c>
      <c r="B635" s="17" t="s">
        <v>125</v>
      </c>
      <c r="C635" s="16" t="s">
        <v>106</v>
      </c>
      <c r="D635" s="16" t="s">
        <v>58</v>
      </c>
      <c r="E635" s="17" t="s">
        <v>404</v>
      </c>
      <c r="F635" s="17"/>
      <c r="G635" s="34">
        <f>SUM(G636)</f>
        <v>124.2</v>
      </c>
      <c r="H635" s="34">
        <v>132.30000000000001</v>
      </c>
      <c r="I635" s="34">
        <v>132.30000000000001</v>
      </c>
      <c r="J635" s="62"/>
      <c r="K635" s="62"/>
      <c r="L635" s="62"/>
    </row>
    <row r="636" spans="1:12" ht="94.5">
      <c r="A636" s="16" t="s">
        <v>36</v>
      </c>
      <c r="B636" s="17" t="s">
        <v>125</v>
      </c>
      <c r="C636" s="16" t="s">
        <v>106</v>
      </c>
      <c r="D636" s="16" t="s">
        <v>58</v>
      </c>
      <c r="E636" s="17" t="s">
        <v>404</v>
      </c>
      <c r="F636" s="17" t="s">
        <v>40</v>
      </c>
      <c r="G636" s="34">
        <v>124.2</v>
      </c>
      <c r="H636" s="34">
        <v>132.30000000000001</v>
      </c>
      <c r="I636" s="34">
        <v>132.30000000000001</v>
      </c>
      <c r="J636" s="61"/>
      <c r="K636" s="61"/>
      <c r="L636" s="61"/>
    </row>
    <row r="637" spans="1:12" ht="31.5">
      <c r="A637" s="16" t="s">
        <v>961</v>
      </c>
      <c r="B637" s="17" t="s">
        <v>125</v>
      </c>
      <c r="C637" s="16" t="s">
        <v>106</v>
      </c>
      <c r="D637" s="16" t="s">
        <v>58</v>
      </c>
      <c r="E637" s="17" t="s">
        <v>962</v>
      </c>
      <c r="F637" s="17"/>
      <c r="G637" s="34">
        <f>SUM(G638:G639)</f>
        <v>1105.5999999999999</v>
      </c>
      <c r="H637" s="34"/>
      <c r="I637" s="34"/>
      <c r="J637" s="61"/>
      <c r="K637" s="61"/>
      <c r="L637" s="61"/>
    </row>
    <row r="638" spans="1:12" ht="94.5">
      <c r="A638" s="16" t="s">
        <v>36</v>
      </c>
      <c r="B638" s="17" t="s">
        <v>125</v>
      </c>
      <c r="C638" s="16" t="s">
        <v>106</v>
      </c>
      <c r="D638" s="16" t="s">
        <v>58</v>
      </c>
      <c r="E638" s="17" t="s">
        <v>962</v>
      </c>
      <c r="F638" s="17" t="s">
        <v>40</v>
      </c>
      <c r="G638" s="34">
        <v>975.6</v>
      </c>
      <c r="H638" s="34"/>
      <c r="I638" s="34"/>
      <c r="J638" s="61"/>
      <c r="K638" s="61"/>
      <c r="L638" s="61"/>
    </row>
    <row r="639" spans="1:12" ht="31.5">
      <c r="A639" s="16" t="s">
        <v>37</v>
      </c>
      <c r="B639" s="17" t="s">
        <v>125</v>
      </c>
      <c r="C639" s="16" t="s">
        <v>106</v>
      </c>
      <c r="D639" s="16" t="s">
        <v>58</v>
      </c>
      <c r="E639" s="17" t="s">
        <v>962</v>
      </c>
      <c r="F639" s="17" t="s">
        <v>38</v>
      </c>
      <c r="G639" s="34">
        <v>130</v>
      </c>
      <c r="H639" s="34"/>
      <c r="I639" s="34"/>
      <c r="J639" s="61"/>
      <c r="K639" s="61"/>
      <c r="L639" s="61"/>
    </row>
    <row r="640" spans="1:12" ht="31.5">
      <c r="A640" s="16" t="s">
        <v>127</v>
      </c>
      <c r="B640" s="17" t="s">
        <v>125</v>
      </c>
      <c r="C640" s="16" t="s">
        <v>106</v>
      </c>
      <c r="D640" s="16" t="s">
        <v>58</v>
      </c>
      <c r="E640" s="17" t="s">
        <v>288</v>
      </c>
      <c r="F640" s="17"/>
      <c r="G640" s="34"/>
      <c r="H640" s="34">
        <v>16903.8</v>
      </c>
      <c r="I640" s="34">
        <v>16014.1</v>
      </c>
      <c r="J640" s="61"/>
      <c r="K640" s="61"/>
      <c r="L640" s="61"/>
    </row>
    <row r="641" spans="1:12" ht="15.75">
      <c r="A641" s="16" t="s">
        <v>257</v>
      </c>
      <c r="B641" s="17" t="s">
        <v>125</v>
      </c>
      <c r="C641" s="16" t="s">
        <v>106</v>
      </c>
      <c r="D641" s="16" t="s">
        <v>58</v>
      </c>
      <c r="E641" s="17" t="s">
        <v>516</v>
      </c>
      <c r="F641" s="17"/>
      <c r="G641" s="34"/>
      <c r="H641" s="34">
        <v>16903.8</v>
      </c>
      <c r="I641" s="34">
        <v>16014.1</v>
      </c>
      <c r="J641" s="62"/>
      <c r="K641" s="62"/>
      <c r="L641" s="62"/>
    </row>
    <row r="642" spans="1:12" ht="47.25">
      <c r="A642" s="16" t="s">
        <v>165</v>
      </c>
      <c r="B642" s="17" t="s">
        <v>125</v>
      </c>
      <c r="C642" s="16" t="s">
        <v>106</v>
      </c>
      <c r="D642" s="16" t="s">
        <v>58</v>
      </c>
      <c r="E642" s="17" t="s">
        <v>516</v>
      </c>
      <c r="F642" s="17" t="s">
        <v>91</v>
      </c>
      <c r="G642" s="34"/>
      <c r="H642" s="34">
        <v>16903.8</v>
      </c>
      <c r="I642" s="34">
        <v>16014.1</v>
      </c>
      <c r="J642" s="61"/>
      <c r="K642" s="61"/>
      <c r="L642" s="61"/>
    </row>
    <row r="643" spans="1:12" ht="47.25">
      <c r="A643" s="16" t="s">
        <v>129</v>
      </c>
      <c r="B643" s="17" t="s">
        <v>125</v>
      </c>
      <c r="C643" s="16" t="s">
        <v>106</v>
      </c>
      <c r="D643" s="16" t="s">
        <v>58</v>
      </c>
      <c r="E643" s="17" t="s">
        <v>678</v>
      </c>
      <c r="F643" s="17"/>
      <c r="G643" s="34">
        <f>SUM(G644)</f>
        <v>104</v>
      </c>
      <c r="H643" s="34">
        <v>104</v>
      </c>
      <c r="I643" s="34">
        <v>104</v>
      </c>
      <c r="J643" s="61"/>
      <c r="K643" s="61"/>
      <c r="L643" s="61"/>
    </row>
    <row r="644" spans="1:12" ht="126">
      <c r="A644" s="78" t="s">
        <v>521</v>
      </c>
      <c r="B644" s="17" t="s">
        <v>125</v>
      </c>
      <c r="C644" s="16" t="s">
        <v>106</v>
      </c>
      <c r="D644" s="16" t="s">
        <v>58</v>
      </c>
      <c r="E644" s="17" t="s">
        <v>517</v>
      </c>
      <c r="F644" s="17"/>
      <c r="G644" s="34">
        <f>SUM(G645)</f>
        <v>104</v>
      </c>
      <c r="H644" s="34">
        <v>104</v>
      </c>
      <c r="I644" s="34">
        <v>104</v>
      </c>
      <c r="J644" s="61"/>
      <c r="K644" s="61"/>
      <c r="L644" s="61"/>
    </row>
    <row r="645" spans="1:12" ht="31.5">
      <c r="A645" s="16" t="s">
        <v>37</v>
      </c>
      <c r="B645" s="17" t="s">
        <v>125</v>
      </c>
      <c r="C645" s="16" t="s">
        <v>106</v>
      </c>
      <c r="D645" s="16" t="s">
        <v>58</v>
      </c>
      <c r="E645" s="17" t="s">
        <v>517</v>
      </c>
      <c r="F645" s="17" t="s">
        <v>38</v>
      </c>
      <c r="G645" s="34">
        <v>104</v>
      </c>
      <c r="H645" s="34">
        <v>104</v>
      </c>
      <c r="I645" s="34">
        <v>104</v>
      </c>
      <c r="J645" s="61"/>
      <c r="K645" s="61"/>
      <c r="L645" s="61"/>
    </row>
    <row r="646" spans="1:12" ht="47.25">
      <c r="A646" s="16" t="s">
        <v>858</v>
      </c>
      <c r="B646" s="17" t="s">
        <v>125</v>
      </c>
      <c r="C646" s="16" t="s">
        <v>108</v>
      </c>
      <c r="D646" s="16"/>
      <c r="E646" s="17"/>
      <c r="F646" s="17"/>
      <c r="G646" s="34">
        <f>SUM(G647+G654+G658)</f>
        <v>30459.5</v>
      </c>
      <c r="H646" s="34">
        <f>SUM(H647+H654+H658)</f>
        <v>8446.2999999999993</v>
      </c>
      <c r="I646" s="34">
        <f>SUM(I647+I654+I658)</f>
        <v>8539.7999999999993</v>
      </c>
      <c r="J646" s="61"/>
      <c r="K646" s="61"/>
      <c r="L646" s="61"/>
    </row>
    <row r="647" spans="1:12" ht="15.75">
      <c r="A647" s="16" t="s">
        <v>48</v>
      </c>
      <c r="B647" s="17" t="s">
        <v>125</v>
      </c>
      <c r="C647" s="16" t="s">
        <v>108</v>
      </c>
      <c r="D647" s="16" t="s">
        <v>110</v>
      </c>
      <c r="E647" s="17" t="s">
        <v>272</v>
      </c>
      <c r="F647" s="17"/>
      <c r="G647" s="34">
        <f>SUM(G648)</f>
        <v>2276.3000000000002</v>
      </c>
      <c r="H647" s="34">
        <f t="shared" ref="H647:I647" si="68">SUM(H648)</f>
        <v>2051.9</v>
      </c>
      <c r="I647" s="34">
        <f t="shared" si="68"/>
        <v>2145.4</v>
      </c>
      <c r="J647" s="62"/>
      <c r="K647" s="62"/>
      <c r="L647" s="62"/>
    </row>
    <row r="648" spans="1:12" ht="15.75">
      <c r="A648" s="16" t="s">
        <v>47</v>
      </c>
      <c r="B648" s="17" t="s">
        <v>125</v>
      </c>
      <c r="C648" s="16" t="s">
        <v>108</v>
      </c>
      <c r="D648" s="16" t="s">
        <v>110</v>
      </c>
      <c r="E648" s="17" t="s">
        <v>273</v>
      </c>
      <c r="F648" s="17"/>
      <c r="G648" s="34">
        <f>SUM(G651+G649)</f>
        <v>2276.3000000000002</v>
      </c>
      <c r="H648" s="34">
        <v>2051.9</v>
      </c>
      <c r="I648" s="34">
        <v>2145.4</v>
      </c>
      <c r="J648" s="62"/>
      <c r="K648" s="62"/>
      <c r="L648" s="62"/>
    </row>
    <row r="649" spans="1:12" ht="31.5">
      <c r="A649" s="16" t="s">
        <v>217</v>
      </c>
      <c r="B649" s="17" t="s">
        <v>125</v>
      </c>
      <c r="C649" s="16" t="s">
        <v>108</v>
      </c>
      <c r="D649" s="16" t="s">
        <v>110</v>
      </c>
      <c r="E649" s="17" t="s">
        <v>274</v>
      </c>
      <c r="F649" s="17"/>
      <c r="G649" s="34">
        <f t="shared" ref="G649" si="69">SUM(G650)</f>
        <v>297.5</v>
      </c>
      <c r="H649" s="34"/>
      <c r="I649" s="34"/>
      <c r="J649" s="62"/>
      <c r="K649" s="62"/>
      <c r="L649" s="62"/>
    </row>
    <row r="650" spans="1:12" ht="94.5">
      <c r="A650" s="16" t="s">
        <v>36</v>
      </c>
      <c r="B650" s="17" t="s">
        <v>125</v>
      </c>
      <c r="C650" s="16" t="s">
        <v>108</v>
      </c>
      <c r="D650" s="16" t="s">
        <v>110</v>
      </c>
      <c r="E650" s="17" t="s">
        <v>274</v>
      </c>
      <c r="F650" s="17" t="s">
        <v>40</v>
      </c>
      <c r="G650" s="34">
        <v>297.5</v>
      </c>
      <c r="H650" s="34"/>
      <c r="I650" s="34"/>
      <c r="J650" s="62"/>
      <c r="K650" s="62"/>
      <c r="L650" s="62"/>
    </row>
    <row r="651" spans="1:12" ht="63">
      <c r="A651" s="16" t="s">
        <v>6</v>
      </c>
      <c r="B651" s="17" t="s">
        <v>125</v>
      </c>
      <c r="C651" s="16" t="s">
        <v>108</v>
      </c>
      <c r="D651" s="16" t="s">
        <v>110</v>
      </c>
      <c r="E651" s="17" t="s">
        <v>405</v>
      </c>
      <c r="F651" s="17"/>
      <c r="G651" s="34">
        <f>SUM(G652+G653)</f>
        <v>1978.8</v>
      </c>
      <c r="H651" s="34">
        <v>2051.9</v>
      </c>
      <c r="I651" s="34">
        <v>2145.4</v>
      </c>
      <c r="J651" s="61"/>
      <c r="K651" s="61"/>
      <c r="L651" s="61"/>
    </row>
    <row r="652" spans="1:12" ht="94.5">
      <c r="A652" s="16" t="s">
        <v>36</v>
      </c>
      <c r="B652" s="17" t="s">
        <v>125</v>
      </c>
      <c r="C652" s="16" t="s">
        <v>108</v>
      </c>
      <c r="D652" s="16" t="s">
        <v>110</v>
      </c>
      <c r="E652" s="17" t="s">
        <v>405</v>
      </c>
      <c r="F652" s="17" t="s">
        <v>40</v>
      </c>
      <c r="G652" s="34">
        <v>1806.8</v>
      </c>
      <c r="H652" s="34">
        <v>1891.8</v>
      </c>
      <c r="I652" s="34">
        <v>1891.8</v>
      </c>
      <c r="J652" s="61"/>
      <c r="K652" s="61"/>
      <c r="L652" s="61"/>
    </row>
    <row r="653" spans="1:12" ht="47.25">
      <c r="A653" s="16" t="s">
        <v>165</v>
      </c>
      <c r="B653" s="17" t="s">
        <v>125</v>
      </c>
      <c r="C653" s="16" t="s">
        <v>108</v>
      </c>
      <c r="D653" s="16" t="s">
        <v>110</v>
      </c>
      <c r="E653" s="17" t="s">
        <v>405</v>
      </c>
      <c r="F653" s="17" t="s">
        <v>91</v>
      </c>
      <c r="G653" s="34">
        <v>172</v>
      </c>
      <c r="H653" s="34">
        <v>160.1</v>
      </c>
      <c r="I653" s="34">
        <v>253.6</v>
      </c>
      <c r="J653" s="61"/>
      <c r="K653" s="61"/>
      <c r="L653" s="61"/>
    </row>
    <row r="654" spans="1:12" ht="110.25">
      <c r="A654" s="16" t="s">
        <v>793</v>
      </c>
      <c r="B654" s="17" t="s">
        <v>125</v>
      </c>
      <c r="C654" s="16" t="s">
        <v>108</v>
      </c>
      <c r="D654" s="16" t="s">
        <v>75</v>
      </c>
      <c r="E654" s="17" t="s">
        <v>406</v>
      </c>
      <c r="F654" s="17"/>
      <c r="G654" s="34">
        <f>SUM(G655)</f>
        <v>749.3</v>
      </c>
      <c r="H654" s="34">
        <v>715.7</v>
      </c>
      <c r="I654" s="34">
        <v>715.7</v>
      </c>
      <c r="J654" s="61"/>
      <c r="K654" s="61"/>
      <c r="L654" s="61"/>
    </row>
    <row r="655" spans="1:12" ht="31.5">
      <c r="A655" s="16" t="s">
        <v>127</v>
      </c>
      <c r="B655" s="17" t="s">
        <v>125</v>
      </c>
      <c r="C655" s="16" t="s">
        <v>108</v>
      </c>
      <c r="D655" s="16" t="s">
        <v>75</v>
      </c>
      <c r="E655" s="17" t="s">
        <v>410</v>
      </c>
      <c r="F655" s="17"/>
      <c r="G655" s="34">
        <f>SUM(G656)</f>
        <v>749.3</v>
      </c>
      <c r="H655" s="34">
        <v>715.7</v>
      </c>
      <c r="I655" s="34">
        <v>715.7</v>
      </c>
      <c r="J655" s="62"/>
      <c r="K655" s="62"/>
      <c r="L655" s="62"/>
    </row>
    <row r="656" spans="1:12" ht="47.25">
      <c r="A656" s="16" t="s">
        <v>134</v>
      </c>
      <c r="B656" s="17" t="s">
        <v>125</v>
      </c>
      <c r="C656" s="16" t="s">
        <v>108</v>
      </c>
      <c r="D656" s="16" t="s">
        <v>75</v>
      </c>
      <c r="E656" s="17" t="s">
        <v>412</v>
      </c>
      <c r="F656" s="17"/>
      <c r="G656" s="34">
        <f>SUM(G657)</f>
        <v>749.3</v>
      </c>
      <c r="H656" s="34">
        <v>715.7</v>
      </c>
      <c r="I656" s="34">
        <v>715.7</v>
      </c>
      <c r="J656" s="61"/>
      <c r="K656" s="61"/>
      <c r="L656" s="61"/>
    </row>
    <row r="657" spans="1:12" ht="47.25">
      <c r="A657" s="16" t="s">
        <v>165</v>
      </c>
      <c r="B657" s="17" t="s">
        <v>125</v>
      </c>
      <c r="C657" s="16" t="s">
        <v>108</v>
      </c>
      <c r="D657" s="16" t="s">
        <v>75</v>
      </c>
      <c r="E657" s="17" t="s">
        <v>412</v>
      </c>
      <c r="F657" s="17" t="s">
        <v>91</v>
      </c>
      <c r="G657" s="34">
        <v>749.3</v>
      </c>
      <c r="H657" s="34">
        <v>715.7</v>
      </c>
      <c r="I657" s="34">
        <v>715.7</v>
      </c>
      <c r="J657" s="61"/>
      <c r="K657" s="61"/>
      <c r="L657" s="61"/>
    </row>
    <row r="658" spans="1:12" ht="110.25">
      <c r="A658" s="16" t="s">
        <v>793</v>
      </c>
      <c r="B658" s="17" t="s">
        <v>125</v>
      </c>
      <c r="C658" s="16" t="s">
        <v>108</v>
      </c>
      <c r="D658" s="16" t="s">
        <v>76</v>
      </c>
      <c r="E658" s="17" t="s">
        <v>406</v>
      </c>
      <c r="F658" s="17"/>
      <c r="G658" s="34">
        <f>SUM(G659+G664+G668)</f>
        <v>27433.9</v>
      </c>
      <c r="H658" s="34">
        <f t="shared" ref="H658:I658" si="70">SUM(H659+H664+H668)</f>
        <v>5678.7</v>
      </c>
      <c r="I658" s="34">
        <f t="shared" si="70"/>
        <v>5678.7</v>
      </c>
      <c r="J658" s="61"/>
      <c r="K658" s="61"/>
      <c r="L658" s="61"/>
    </row>
    <row r="659" spans="1:12" ht="94.5">
      <c r="A659" s="16" t="s">
        <v>192</v>
      </c>
      <c r="B659" s="17" t="s">
        <v>125</v>
      </c>
      <c r="C659" s="16" t="s">
        <v>108</v>
      </c>
      <c r="D659" s="16" t="s">
        <v>76</v>
      </c>
      <c r="E659" s="17" t="s">
        <v>407</v>
      </c>
      <c r="F659" s="17"/>
      <c r="G659" s="34">
        <f>SUM(G660+G662)</f>
        <v>19681.2</v>
      </c>
      <c r="H659" s="34">
        <v>1213.7</v>
      </c>
      <c r="I659" s="34">
        <v>1213.7</v>
      </c>
      <c r="J659" s="61"/>
      <c r="K659" s="61"/>
      <c r="L659" s="61"/>
    </row>
    <row r="660" spans="1:12" ht="31.5">
      <c r="A660" s="16" t="s">
        <v>915</v>
      </c>
      <c r="B660" s="17" t="s">
        <v>125</v>
      </c>
      <c r="C660" s="16" t="s">
        <v>108</v>
      </c>
      <c r="D660" s="16" t="s">
        <v>76</v>
      </c>
      <c r="E660" s="17" t="s">
        <v>916</v>
      </c>
      <c r="F660" s="17"/>
      <c r="G660" s="34">
        <f>SUM(G661)</f>
        <v>18467.5</v>
      </c>
      <c r="H660" s="34"/>
      <c r="I660" s="34"/>
      <c r="J660" s="62"/>
      <c r="K660" s="62"/>
      <c r="L660" s="62"/>
    </row>
    <row r="661" spans="1:12" ht="15.75">
      <c r="A661" s="16" t="s">
        <v>90</v>
      </c>
      <c r="B661" s="17" t="s">
        <v>125</v>
      </c>
      <c r="C661" s="16" t="s">
        <v>108</v>
      </c>
      <c r="D661" s="16" t="s">
        <v>76</v>
      </c>
      <c r="E661" s="17" t="s">
        <v>916</v>
      </c>
      <c r="F661" s="17" t="s">
        <v>136</v>
      </c>
      <c r="G661" s="34">
        <v>18467.5</v>
      </c>
      <c r="H661" s="34"/>
      <c r="I661" s="34"/>
      <c r="J661" s="61"/>
      <c r="K661" s="61"/>
      <c r="L661" s="61"/>
    </row>
    <row r="662" spans="1:12" ht="63">
      <c r="A662" s="16" t="s">
        <v>253</v>
      </c>
      <c r="B662" s="17" t="s">
        <v>125</v>
      </c>
      <c r="C662" s="16" t="s">
        <v>108</v>
      </c>
      <c r="D662" s="16" t="s">
        <v>76</v>
      </c>
      <c r="E662" s="17" t="s">
        <v>413</v>
      </c>
      <c r="F662" s="17"/>
      <c r="G662" s="34">
        <f>SUM(G663)</f>
        <v>1213.7</v>
      </c>
      <c r="H662" s="34">
        <v>1213.7</v>
      </c>
      <c r="I662" s="34">
        <v>1213.7</v>
      </c>
      <c r="J662" s="61"/>
      <c r="K662" s="61"/>
      <c r="L662" s="61"/>
    </row>
    <row r="663" spans="1:12" ht="15.75">
      <c r="A663" s="16" t="s">
        <v>90</v>
      </c>
      <c r="B663" s="17" t="s">
        <v>125</v>
      </c>
      <c r="C663" s="16" t="s">
        <v>108</v>
      </c>
      <c r="D663" s="16" t="s">
        <v>76</v>
      </c>
      <c r="E663" s="17" t="s">
        <v>413</v>
      </c>
      <c r="F663" s="17" t="s">
        <v>136</v>
      </c>
      <c r="G663" s="34">
        <v>1213.7</v>
      </c>
      <c r="H663" s="34">
        <v>1213.7</v>
      </c>
      <c r="I663" s="34">
        <v>1213.7</v>
      </c>
      <c r="J663" s="62"/>
      <c r="K663" s="62"/>
      <c r="L663" s="62"/>
    </row>
    <row r="664" spans="1:12" ht="15.75">
      <c r="A664" s="16" t="s">
        <v>47</v>
      </c>
      <c r="B664" s="17" t="s">
        <v>125</v>
      </c>
      <c r="C664" s="16" t="s">
        <v>108</v>
      </c>
      <c r="D664" s="16" t="s">
        <v>76</v>
      </c>
      <c r="E664" s="17" t="s">
        <v>408</v>
      </c>
      <c r="F664" s="17"/>
      <c r="G664" s="34">
        <f>SUM(G665)</f>
        <v>4225.6000000000004</v>
      </c>
      <c r="H664" s="34">
        <v>3511.7</v>
      </c>
      <c r="I664" s="34">
        <v>3511.7</v>
      </c>
      <c r="J664" s="62"/>
      <c r="K664" s="62"/>
      <c r="L664" s="62"/>
    </row>
    <row r="665" spans="1:12" ht="63">
      <c r="A665" s="16" t="s">
        <v>231</v>
      </c>
      <c r="B665" s="17" t="s">
        <v>125</v>
      </c>
      <c r="C665" s="16" t="s">
        <v>108</v>
      </c>
      <c r="D665" s="16" t="s">
        <v>76</v>
      </c>
      <c r="E665" s="17" t="s">
        <v>409</v>
      </c>
      <c r="F665" s="17"/>
      <c r="G665" s="34">
        <f>SUM(G666+G667)</f>
        <v>4225.6000000000004</v>
      </c>
      <c r="H665" s="34">
        <v>3511.7</v>
      </c>
      <c r="I665" s="34">
        <v>3511.7</v>
      </c>
      <c r="J665" s="61"/>
      <c r="K665" s="61"/>
      <c r="L665" s="61"/>
    </row>
    <row r="666" spans="1:12" ht="94.5">
      <c r="A666" s="16" t="s">
        <v>36</v>
      </c>
      <c r="B666" s="17" t="s">
        <v>125</v>
      </c>
      <c r="C666" s="16" t="s">
        <v>108</v>
      </c>
      <c r="D666" s="16" t="s">
        <v>76</v>
      </c>
      <c r="E666" s="17" t="s">
        <v>409</v>
      </c>
      <c r="F666" s="17" t="s">
        <v>40</v>
      </c>
      <c r="G666" s="34">
        <v>4194.3</v>
      </c>
      <c r="H666" s="34">
        <v>3480.6</v>
      </c>
      <c r="I666" s="34">
        <v>3480.6</v>
      </c>
      <c r="J666" s="61"/>
      <c r="K666" s="61"/>
      <c r="L666" s="61"/>
    </row>
    <row r="667" spans="1:12" ht="47.25">
      <c r="A667" s="16" t="s">
        <v>165</v>
      </c>
      <c r="B667" s="17" t="s">
        <v>125</v>
      </c>
      <c r="C667" s="16" t="s">
        <v>108</v>
      </c>
      <c r="D667" s="16" t="s">
        <v>76</v>
      </c>
      <c r="E667" s="17" t="s">
        <v>409</v>
      </c>
      <c r="F667" s="17" t="s">
        <v>91</v>
      </c>
      <c r="G667" s="34">
        <v>31.3</v>
      </c>
      <c r="H667" s="34">
        <v>31.1</v>
      </c>
      <c r="I667" s="34">
        <v>31.1</v>
      </c>
      <c r="J667" s="62"/>
      <c r="K667" s="62"/>
      <c r="L667" s="62"/>
    </row>
    <row r="668" spans="1:12" ht="31.5">
      <c r="A668" s="16" t="s">
        <v>127</v>
      </c>
      <c r="B668" s="17" t="s">
        <v>125</v>
      </c>
      <c r="C668" s="16" t="s">
        <v>108</v>
      </c>
      <c r="D668" s="16" t="s">
        <v>76</v>
      </c>
      <c r="E668" s="17" t="s">
        <v>410</v>
      </c>
      <c r="F668" s="17"/>
      <c r="G668" s="34">
        <f>SUM(G669+G673+G671)</f>
        <v>3527.1</v>
      </c>
      <c r="H668" s="34">
        <v>953.3</v>
      </c>
      <c r="I668" s="34">
        <v>953.3</v>
      </c>
      <c r="J668" s="61"/>
      <c r="K668" s="61"/>
      <c r="L668" s="61"/>
    </row>
    <row r="669" spans="1:12" ht="283.5">
      <c r="A669" s="78" t="s">
        <v>599</v>
      </c>
      <c r="B669" s="17" t="s">
        <v>125</v>
      </c>
      <c r="C669" s="16" t="s">
        <v>108</v>
      </c>
      <c r="D669" s="16" t="s">
        <v>76</v>
      </c>
      <c r="E669" s="17" t="s">
        <v>598</v>
      </c>
      <c r="F669" s="17"/>
      <c r="G669" s="34">
        <f>SUM(G670)</f>
        <v>699.1</v>
      </c>
      <c r="H669" s="34">
        <v>853.3</v>
      </c>
      <c r="I669" s="34">
        <v>853.3</v>
      </c>
      <c r="J669" s="62"/>
      <c r="K669" s="62"/>
      <c r="L669" s="62"/>
    </row>
    <row r="670" spans="1:12" ht="47.25">
      <c r="A670" s="16" t="s">
        <v>165</v>
      </c>
      <c r="B670" s="17" t="s">
        <v>125</v>
      </c>
      <c r="C670" s="16" t="s">
        <v>108</v>
      </c>
      <c r="D670" s="16" t="s">
        <v>76</v>
      </c>
      <c r="E670" s="17" t="s">
        <v>598</v>
      </c>
      <c r="F670" s="17" t="s">
        <v>91</v>
      </c>
      <c r="G670" s="34">
        <v>699.1</v>
      </c>
      <c r="H670" s="34">
        <v>853.3</v>
      </c>
      <c r="I670" s="34">
        <v>853.3</v>
      </c>
      <c r="J670" s="61"/>
      <c r="K670" s="61"/>
      <c r="L670" s="61"/>
    </row>
    <row r="671" spans="1:12" ht="47.25">
      <c r="A671" s="16" t="s">
        <v>232</v>
      </c>
      <c r="B671" s="17" t="s">
        <v>125</v>
      </c>
      <c r="C671" s="16" t="s">
        <v>108</v>
      </c>
      <c r="D671" s="16" t="s">
        <v>76</v>
      </c>
      <c r="E671" s="17" t="s">
        <v>411</v>
      </c>
      <c r="F671" s="17"/>
      <c r="G671" s="34"/>
      <c r="H671" s="34">
        <v>100</v>
      </c>
      <c r="I671" s="34">
        <v>100</v>
      </c>
      <c r="J671" s="62"/>
      <c r="K671" s="62"/>
      <c r="L671" s="62"/>
    </row>
    <row r="672" spans="1:12" ht="47.25">
      <c r="A672" s="16" t="s">
        <v>165</v>
      </c>
      <c r="B672" s="17" t="s">
        <v>125</v>
      </c>
      <c r="C672" s="16" t="s">
        <v>108</v>
      </c>
      <c r="D672" s="16" t="s">
        <v>76</v>
      </c>
      <c r="E672" s="17" t="s">
        <v>411</v>
      </c>
      <c r="F672" s="17" t="s">
        <v>91</v>
      </c>
      <c r="G672" s="34"/>
      <c r="H672" s="34">
        <v>100</v>
      </c>
      <c r="I672" s="34">
        <v>100</v>
      </c>
      <c r="J672" s="61"/>
      <c r="K672" s="61"/>
      <c r="L672" s="61"/>
    </row>
    <row r="673" spans="1:12" ht="63">
      <c r="A673" s="16" t="s">
        <v>794</v>
      </c>
      <c r="B673" s="17" t="s">
        <v>125</v>
      </c>
      <c r="C673" s="16" t="s">
        <v>108</v>
      </c>
      <c r="D673" s="16" t="s">
        <v>76</v>
      </c>
      <c r="E673" s="17" t="s">
        <v>597</v>
      </c>
      <c r="F673" s="17"/>
      <c r="G673" s="34">
        <f>SUM(G674)</f>
        <v>2828</v>
      </c>
      <c r="H673" s="34"/>
      <c r="I673" s="34"/>
      <c r="J673" s="61"/>
      <c r="K673" s="61"/>
      <c r="L673" s="61"/>
    </row>
    <row r="674" spans="1:12" ht="47.25">
      <c r="A674" s="16" t="s">
        <v>165</v>
      </c>
      <c r="B674" s="17" t="s">
        <v>125</v>
      </c>
      <c r="C674" s="16" t="s">
        <v>108</v>
      </c>
      <c r="D674" s="16" t="s">
        <v>76</v>
      </c>
      <c r="E674" s="17" t="s">
        <v>597</v>
      </c>
      <c r="F674" s="17" t="s">
        <v>91</v>
      </c>
      <c r="G674" s="34">
        <v>2828</v>
      </c>
      <c r="H674" s="34"/>
      <c r="I674" s="34"/>
      <c r="J674" s="61"/>
      <c r="K674" s="61"/>
      <c r="L674" s="61"/>
    </row>
    <row r="675" spans="1:12" ht="15.75">
      <c r="A675" s="16" t="s">
        <v>844</v>
      </c>
      <c r="B675" s="17" t="s">
        <v>125</v>
      </c>
      <c r="C675" s="16" t="s">
        <v>110</v>
      </c>
      <c r="D675" s="16"/>
      <c r="E675" s="17"/>
      <c r="F675" s="17"/>
      <c r="G675" s="59">
        <f>SUM(G716+G711+G705+G701+G684+G676)</f>
        <v>79879.399999999994</v>
      </c>
      <c r="H675" s="59">
        <f t="shared" ref="H675:I675" si="71">SUM(H716+H711+H705+H701+H684+H676)</f>
        <v>18230.399999999998</v>
      </c>
      <c r="I675" s="59">
        <f t="shared" si="71"/>
        <v>16999</v>
      </c>
      <c r="J675" s="61"/>
      <c r="K675" s="61"/>
      <c r="L675" s="61"/>
    </row>
    <row r="676" spans="1:12" ht="47.25">
      <c r="A676" s="16" t="s">
        <v>777</v>
      </c>
      <c r="B676" s="17" t="s">
        <v>125</v>
      </c>
      <c r="C676" s="16" t="s">
        <v>110</v>
      </c>
      <c r="D676" s="16" t="s">
        <v>106</v>
      </c>
      <c r="E676" s="17" t="s">
        <v>414</v>
      </c>
      <c r="F676" s="17"/>
      <c r="G676" s="34">
        <f>SUM(G677+G681)</f>
        <v>623.29999999999995</v>
      </c>
      <c r="H676" s="34">
        <v>623.29999999999995</v>
      </c>
      <c r="I676" s="34">
        <v>623.29999999999995</v>
      </c>
      <c r="J676" s="61"/>
      <c r="K676" s="61"/>
      <c r="L676" s="61"/>
    </row>
    <row r="677" spans="1:12" ht="15.75">
      <c r="A677" s="16" t="s">
        <v>47</v>
      </c>
      <c r="B677" s="17" t="s">
        <v>125</v>
      </c>
      <c r="C677" s="16" t="s">
        <v>110</v>
      </c>
      <c r="D677" s="16" t="s">
        <v>106</v>
      </c>
      <c r="E677" s="17" t="s">
        <v>415</v>
      </c>
      <c r="F677" s="17"/>
      <c r="G677" s="34">
        <f>SUM(G678)</f>
        <v>603.29999999999995</v>
      </c>
      <c r="H677" s="34">
        <v>603.29999999999995</v>
      </c>
      <c r="I677" s="34">
        <v>603.29999999999995</v>
      </c>
      <c r="J677" s="62"/>
      <c r="K677" s="62"/>
      <c r="L677" s="62"/>
    </row>
    <row r="678" spans="1:12" ht="31.5">
      <c r="A678" s="16" t="s">
        <v>228</v>
      </c>
      <c r="B678" s="17" t="s">
        <v>125</v>
      </c>
      <c r="C678" s="16" t="s">
        <v>110</v>
      </c>
      <c r="D678" s="16" t="s">
        <v>106</v>
      </c>
      <c r="E678" s="17" t="s">
        <v>416</v>
      </c>
      <c r="F678" s="17"/>
      <c r="G678" s="34">
        <f>SUM(G679+G680)</f>
        <v>603.29999999999995</v>
      </c>
      <c r="H678" s="34">
        <v>603.29999999999995</v>
      </c>
      <c r="I678" s="34">
        <v>603.29999999999995</v>
      </c>
      <c r="J678" s="61"/>
      <c r="K678" s="61"/>
      <c r="L678" s="61"/>
    </row>
    <row r="679" spans="1:12" ht="94.5">
      <c r="A679" s="16" t="s">
        <v>36</v>
      </c>
      <c r="B679" s="17" t="s">
        <v>125</v>
      </c>
      <c r="C679" s="16" t="s">
        <v>110</v>
      </c>
      <c r="D679" s="16" t="s">
        <v>106</v>
      </c>
      <c r="E679" s="17" t="s">
        <v>416</v>
      </c>
      <c r="F679" s="17" t="s">
        <v>40</v>
      </c>
      <c r="G679" s="34">
        <v>574.4</v>
      </c>
      <c r="H679" s="34">
        <v>603.29999999999995</v>
      </c>
      <c r="I679" s="34">
        <v>603.29999999999995</v>
      </c>
      <c r="J679" s="61"/>
      <c r="K679" s="61"/>
      <c r="L679" s="61"/>
    </row>
    <row r="680" spans="1:12" ht="47.25">
      <c r="A680" s="16" t="s">
        <v>165</v>
      </c>
      <c r="B680" s="17" t="s">
        <v>125</v>
      </c>
      <c r="C680" s="16" t="s">
        <v>110</v>
      </c>
      <c r="D680" s="16" t="s">
        <v>106</v>
      </c>
      <c r="E680" s="17" t="s">
        <v>416</v>
      </c>
      <c r="F680" s="17" t="s">
        <v>91</v>
      </c>
      <c r="G680" s="34">
        <v>28.9</v>
      </c>
      <c r="H680" s="34"/>
      <c r="I680" s="34"/>
      <c r="J680" s="62"/>
      <c r="K680" s="62"/>
      <c r="L680" s="62"/>
    </row>
    <row r="681" spans="1:12" ht="31.5">
      <c r="A681" s="16" t="s">
        <v>127</v>
      </c>
      <c r="B681" s="17" t="s">
        <v>125</v>
      </c>
      <c r="C681" s="16" t="s">
        <v>110</v>
      </c>
      <c r="D681" s="16" t="s">
        <v>106</v>
      </c>
      <c r="E681" s="17" t="s">
        <v>417</v>
      </c>
      <c r="F681" s="17"/>
      <c r="G681" s="34">
        <f>SUM(G682)</f>
        <v>20</v>
      </c>
      <c r="H681" s="34">
        <v>20</v>
      </c>
      <c r="I681" s="34">
        <v>20</v>
      </c>
      <c r="J681" s="61"/>
      <c r="K681" s="61"/>
      <c r="L681" s="61"/>
    </row>
    <row r="682" spans="1:12" ht="63">
      <c r="A682" s="16" t="s">
        <v>778</v>
      </c>
      <c r="B682" s="17" t="s">
        <v>125</v>
      </c>
      <c r="C682" s="16" t="s">
        <v>110</v>
      </c>
      <c r="D682" s="16" t="s">
        <v>106</v>
      </c>
      <c r="E682" s="17" t="s">
        <v>418</v>
      </c>
      <c r="F682" s="17"/>
      <c r="G682" s="34">
        <f>SUM(G683)</f>
        <v>20</v>
      </c>
      <c r="H682" s="34">
        <v>20</v>
      </c>
      <c r="I682" s="34">
        <v>20</v>
      </c>
      <c r="J682" s="61"/>
      <c r="K682" s="61"/>
      <c r="L682" s="61"/>
    </row>
    <row r="683" spans="1:12" ht="47.25">
      <c r="A683" s="16" t="s">
        <v>165</v>
      </c>
      <c r="B683" s="17" t="s">
        <v>125</v>
      </c>
      <c r="C683" s="16" t="s">
        <v>110</v>
      </c>
      <c r="D683" s="16" t="s">
        <v>106</v>
      </c>
      <c r="E683" s="17" t="s">
        <v>418</v>
      </c>
      <c r="F683" s="17" t="s">
        <v>91</v>
      </c>
      <c r="G683" s="34">
        <v>20</v>
      </c>
      <c r="H683" s="34">
        <v>20</v>
      </c>
      <c r="I683" s="34">
        <v>20</v>
      </c>
      <c r="J683" s="61"/>
      <c r="K683" s="61"/>
      <c r="L683" s="61"/>
    </row>
    <row r="684" spans="1:12" ht="47.25">
      <c r="A684" s="16" t="s">
        <v>768</v>
      </c>
      <c r="B684" s="17" t="s">
        <v>125</v>
      </c>
      <c r="C684" s="16" t="s">
        <v>110</v>
      </c>
      <c r="D684" s="16" t="s">
        <v>111</v>
      </c>
      <c r="E684" s="17" t="s">
        <v>419</v>
      </c>
      <c r="F684" s="17"/>
      <c r="G684" s="34">
        <f>SUM(G685+G689+G697)</f>
        <v>1717.3</v>
      </c>
      <c r="H684" s="34">
        <v>1848</v>
      </c>
      <c r="I684" s="34">
        <v>1619.8</v>
      </c>
      <c r="J684" s="61"/>
      <c r="K684" s="61"/>
      <c r="L684" s="61"/>
    </row>
    <row r="685" spans="1:12" ht="63">
      <c r="A685" s="16" t="s">
        <v>769</v>
      </c>
      <c r="B685" s="17" t="s">
        <v>125</v>
      </c>
      <c r="C685" s="16" t="s">
        <v>110</v>
      </c>
      <c r="D685" s="16" t="s">
        <v>111</v>
      </c>
      <c r="E685" s="17" t="s">
        <v>420</v>
      </c>
      <c r="F685" s="17"/>
      <c r="G685" s="34">
        <f>SUM(G686)</f>
        <v>228.2</v>
      </c>
      <c r="H685" s="34">
        <v>228.2</v>
      </c>
      <c r="I685" s="34"/>
      <c r="J685" s="61"/>
      <c r="K685" s="61"/>
      <c r="L685" s="61"/>
    </row>
    <row r="686" spans="1:12" ht="31.5">
      <c r="A686" s="16" t="s">
        <v>127</v>
      </c>
      <c r="B686" s="17" t="s">
        <v>125</v>
      </c>
      <c r="C686" s="16" t="s">
        <v>110</v>
      </c>
      <c r="D686" s="16" t="s">
        <v>111</v>
      </c>
      <c r="E686" s="17" t="s">
        <v>421</v>
      </c>
      <c r="F686" s="17"/>
      <c r="G686" s="34">
        <f>SUM(G687)</f>
        <v>228.2</v>
      </c>
      <c r="H686" s="34">
        <v>228.2</v>
      </c>
      <c r="I686" s="34"/>
      <c r="J686" s="62"/>
      <c r="K686" s="62"/>
      <c r="L686" s="62"/>
    </row>
    <row r="687" spans="1:12" ht="63">
      <c r="A687" s="16" t="s">
        <v>146</v>
      </c>
      <c r="B687" s="17" t="s">
        <v>125</v>
      </c>
      <c r="C687" s="16" t="s">
        <v>110</v>
      </c>
      <c r="D687" s="16" t="s">
        <v>111</v>
      </c>
      <c r="E687" s="17" t="s">
        <v>422</v>
      </c>
      <c r="F687" s="17"/>
      <c r="G687" s="34">
        <f>SUM(G688)</f>
        <v>228.2</v>
      </c>
      <c r="H687" s="34">
        <v>228.2</v>
      </c>
      <c r="I687" s="34"/>
      <c r="J687" s="61"/>
      <c r="K687" s="61"/>
      <c r="L687" s="61"/>
    </row>
    <row r="688" spans="1:12" ht="47.25">
      <c r="A688" s="16" t="s">
        <v>165</v>
      </c>
      <c r="B688" s="17" t="s">
        <v>125</v>
      </c>
      <c r="C688" s="16" t="s">
        <v>110</v>
      </c>
      <c r="D688" s="16" t="s">
        <v>111</v>
      </c>
      <c r="E688" s="17" t="s">
        <v>422</v>
      </c>
      <c r="F688" s="17" t="s">
        <v>91</v>
      </c>
      <c r="G688" s="34">
        <v>228.2</v>
      </c>
      <c r="H688" s="34">
        <v>228.2</v>
      </c>
      <c r="I688" s="34"/>
      <c r="J688" s="61"/>
      <c r="K688" s="61"/>
      <c r="L688" s="61"/>
    </row>
    <row r="689" spans="1:12" ht="31.5">
      <c r="A689" s="16" t="s">
        <v>770</v>
      </c>
      <c r="B689" s="17" t="s">
        <v>125</v>
      </c>
      <c r="C689" s="16" t="s">
        <v>110</v>
      </c>
      <c r="D689" s="16" t="s">
        <v>111</v>
      </c>
      <c r="E689" s="17" t="s">
        <v>423</v>
      </c>
      <c r="F689" s="17"/>
      <c r="G689" s="34">
        <f>SUM(G690)</f>
        <v>1010.5999999999999</v>
      </c>
      <c r="H689" s="34">
        <v>1141.3</v>
      </c>
      <c r="I689" s="34">
        <v>1141.3</v>
      </c>
      <c r="J689" s="61"/>
      <c r="K689" s="61"/>
      <c r="L689" s="61"/>
    </row>
    <row r="690" spans="1:12" ht="31.5">
      <c r="A690" s="16" t="s">
        <v>127</v>
      </c>
      <c r="B690" s="17" t="s">
        <v>125</v>
      </c>
      <c r="C690" s="16" t="s">
        <v>110</v>
      </c>
      <c r="D690" s="16" t="s">
        <v>111</v>
      </c>
      <c r="E690" s="17" t="s">
        <v>424</v>
      </c>
      <c r="F690" s="17"/>
      <c r="G690" s="34">
        <f>SUM(G691+G695)</f>
        <v>1010.5999999999999</v>
      </c>
      <c r="H690" s="34">
        <v>1141.3</v>
      </c>
      <c r="I690" s="34">
        <v>1141.3</v>
      </c>
      <c r="J690" s="62"/>
      <c r="K690" s="62"/>
      <c r="L690" s="62"/>
    </row>
    <row r="691" spans="1:12" ht="31.5">
      <c r="A691" s="16" t="s">
        <v>225</v>
      </c>
      <c r="B691" s="17" t="s">
        <v>125</v>
      </c>
      <c r="C691" s="16" t="s">
        <v>110</v>
      </c>
      <c r="D691" s="16" t="s">
        <v>111</v>
      </c>
      <c r="E691" s="17" t="s">
        <v>425</v>
      </c>
      <c r="F691" s="17"/>
      <c r="G691" s="34">
        <f>SUM(G692:G694)</f>
        <v>329.3</v>
      </c>
      <c r="H691" s="34">
        <f t="shared" ref="H691:I691" si="72">SUM(H692:H694)</f>
        <v>460</v>
      </c>
      <c r="I691" s="34">
        <f t="shared" si="72"/>
        <v>460</v>
      </c>
      <c r="J691" s="61"/>
      <c r="K691" s="61"/>
      <c r="L691" s="61"/>
    </row>
    <row r="692" spans="1:12" ht="47.25">
      <c r="A692" s="16" t="s">
        <v>165</v>
      </c>
      <c r="B692" s="17" t="s">
        <v>125</v>
      </c>
      <c r="C692" s="16" t="s">
        <v>110</v>
      </c>
      <c r="D692" s="16" t="s">
        <v>111</v>
      </c>
      <c r="E692" s="17" t="s">
        <v>425</v>
      </c>
      <c r="F692" s="17" t="s">
        <v>91</v>
      </c>
      <c r="G692" s="34">
        <v>37.299999999999997</v>
      </c>
      <c r="H692" s="34">
        <v>460</v>
      </c>
      <c r="I692" s="34">
        <v>460</v>
      </c>
      <c r="J692" s="62"/>
      <c r="K692" s="62"/>
      <c r="L692" s="62"/>
    </row>
    <row r="693" spans="1:12" ht="31.5">
      <c r="A693" s="16" t="s">
        <v>37</v>
      </c>
      <c r="B693" s="17" t="s">
        <v>125</v>
      </c>
      <c r="C693" s="16" t="s">
        <v>110</v>
      </c>
      <c r="D693" s="16" t="s">
        <v>111</v>
      </c>
      <c r="E693" s="17" t="s">
        <v>425</v>
      </c>
      <c r="F693" s="17" t="s">
        <v>38</v>
      </c>
      <c r="G693" s="34">
        <v>249</v>
      </c>
      <c r="H693" s="34"/>
      <c r="I693" s="34"/>
      <c r="J693" s="62"/>
      <c r="K693" s="62"/>
      <c r="L693" s="62"/>
    </row>
    <row r="694" spans="1:12" ht="15.75">
      <c r="A694" s="16" t="s">
        <v>160</v>
      </c>
      <c r="B694" s="17" t="s">
        <v>125</v>
      </c>
      <c r="C694" s="16" t="s">
        <v>110</v>
      </c>
      <c r="D694" s="16" t="s">
        <v>111</v>
      </c>
      <c r="E694" s="17" t="s">
        <v>425</v>
      </c>
      <c r="F694" s="17" t="s">
        <v>161</v>
      </c>
      <c r="G694" s="34">
        <v>43</v>
      </c>
      <c r="H694" s="34"/>
      <c r="I694" s="34"/>
      <c r="J694" s="62"/>
      <c r="K694" s="62"/>
      <c r="L694" s="62"/>
    </row>
    <row r="695" spans="1:12" ht="94.5">
      <c r="A695" s="16" t="s">
        <v>226</v>
      </c>
      <c r="B695" s="17" t="s">
        <v>125</v>
      </c>
      <c r="C695" s="16" t="s">
        <v>110</v>
      </c>
      <c r="D695" s="16" t="s">
        <v>111</v>
      </c>
      <c r="E695" s="17" t="s">
        <v>426</v>
      </c>
      <c r="F695" s="17"/>
      <c r="G695" s="34">
        <f>SUM(G696)</f>
        <v>681.3</v>
      </c>
      <c r="H695" s="34">
        <v>681.3</v>
      </c>
      <c r="I695" s="34">
        <v>681.3</v>
      </c>
      <c r="J695" s="61"/>
      <c r="K695" s="61"/>
      <c r="L695" s="61"/>
    </row>
    <row r="696" spans="1:12" ht="47.25">
      <c r="A696" s="16" t="s">
        <v>165</v>
      </c>
      <c r="B696" s="17" t="s">
        <v>125</v>
      </c>
      <c r="C696" s="16" t="s">
        <v>110</v>
      </c>
      <c r="D696" s="16" t="s">
        <v>111</v>
      </c>
      <c r="E696" s="17" t="s">
        <v>426</v>
      </c>
      <c r="F696" s="17" t="s">
        <v>91</v>
      </c>
      <c r="G696" s="34">
        <v>681.3</v>
      </c>
      <c r="H696" s="34">
        <v>681.3</v>
      </c>
      <c r="I696" s="34">
        <v>681.3</v>
      </c>
      <c r="J696" s="61"/>
      <c r="K696" s="61"/>
      <c r="L696" s="61"/>
    </row>
    <row r="697" spans="1:12" ht="63">
      <c r="A697" s="16" t="s">
        <v>608</v>
      </c>
      <c r="B697" s="17" t="s">
        <v>125</v>
      </c>
      <c r="C697" s="16" t="s">
        <v>110</v>
      </c>
      <c r="D697" s="16" t="s">
        <v>111</v>
      </c>
      <c r="E697" s="17" t="s">
        <v>590</v>
      </c>
      <c r="F697" s="17"/>
      <c r="G697" s="34">
        <f>SUM(G698)</f>
        <v>478.5</v>
      </c>
      <c r="H697" s="34">
        <v>478.5</v>
      </c>
      <c r="I697" s="34">
        <v>478.5</v>
      </c>
      <c r="J697" s="61"/>
      <c r="K697" s="61"/>
      <c r="L697" s="61"/>
    </row>
    <row r="698" spans="1:12" ht="31.5">
      <c r="A698" s="16" t="s">
        <v>127</v>
      </c>
      <c r="B698" s="17" t="s">
        <v>125</v>
      </c>
      <c r="C698" s="16" t="s">
        <v>110</v>
      </c>
      <c r="D698" s="16" t="s">
        <v>111</v>
      </c>
      <c r="E698" s="17" t="s">
        <v>602</v>
      </c>
      <c r="F698" s="17"/>
      <c r="G698" s="34">
        <f>SUM(G699)</f>
        <v>478.5</v>
      </c>
      <c r="H698" s="34">
        <v>478.5</v>
      </c>
      <c r="I698" s="34">
        <v>478.5</v>
      </c>
      <c r="J698" s="62"/>
      <c r="K698" s="62"/>
      <c r="L698" s="62"/>
    </row>
    <row r="699" spans="1:12" ht="31.5">
      <c r="A699" s="16" t="s">
        <v>609</v>
      </c>
      <c r="B699" s="17" t="s">
        <v>125</v>
      </c>
      <c r="C699" s="16" t="s">
        <v>110</v>
      </c>
      <c r="D699" s="16" t="s">
        <v>111</v>
      </c>
      <c r="E699" s="17" t="s">
        <v>601</v>
      </c>
      <c r="F699" s="17"/>
      <c r="G699" s="34">
        <f>SUM(G700)</f>
        <v>478.5</v>
      </c>
      <c r="H699" s="34">
        <v>478.5</v>
      </c>
      <c r="I699" s="34">
        <v>478.5</v>
      </c>
      <c r="J699" s="61"/>
      <c r="K699" s="61"/>
      <c r="L699" s="61"/>
    </row>
    <row r="700" spans="1:12" ht="47.25">
      <c r="A700" s="16" t="s">
        <v>156</v>
      </c>
      <c r="B700" s="17" t="s">
        <v>125</v>
      </c>
      <c r="C700" s="16" t="s">
        <v>110</v>
      </c>
      <c r="D700" s="16" t="s">
        <v>111</v>
      </c>
      <c r="E700" s="17" t="s">
        <v>601</v>
      </c>
      <c r="F700" s="17" t="s">
        <v>4</v>
      </c>
      <c r="G700" s="34">
        <v>478.5</v>
      </c>
      <c r="H700" s="34">
        <v>478.5</v>
      </c>
      <c r="I700" s="34">
        <v>478.5</v>
      </c>
      <c r="J700" s="61"/>
      <c r="K700" s="61"/>
      <c r="L700" s="61"/>
    </row>
    <row r="701" spans="1:12" ht="15.75">
      <c r="A701" s="16" t="s">
        <v>48</v>
      </c>
      <c r="B701" s="17" t="s">
        <v>125</v>
      </c>
      <c r="C701" s="16" t="s">
        <v>110</v>
      </c>
      <c r="D701" s="16" t="s">
        <v>111</v>
      </c>
      <c r="E701" s="17" t="s">
        <v>272</v>
      </c>
      <c r="F701" s="17"/>
      <c r="G701" s="34">
        <f>SUM(G702)</f>
        <v>2744.5</v>
      </c>
      <c r="H701" s="34">
        <v>2503.4</v>
      </c>
      <c r="I701" s="34">
        <v>2503.4</v>
      </c>
      <c r="J701" s="61"/>
      <c r="K701" s="61"/>
      <c r="L701" s="61"/>
    </row>
    <row r="702" spans="1:12" ht="15.75">
      <c r="A702" s="16" t="s">
        <v>47</v>
      </c>
      <c r="B702" s="17" t="s">
        <v>125</v>
      </c>
      <c r="C702" s="16" t="s">
        <v>110</v>
      </c>
      <c r="D702" s="16" t="s">
        <v>111</v>
      </c>
      <c r="E702" s="17" t="s">
        <v>273</v>
      </c>
      <c r="F702" s="17"/>
      <c r="G702" s="34">
        <f>SUM(G703)</f>
        <v>2744.5</v>
      </c>
      <c r="H702" s="34">
        <v>2503.4</v>
      </c>
      <c r="I702" s="34">
        <v>2503.4</v>
      </c>
      <c r="J702" s="62"/>
      <c r="K702" s="62"/>
      <c r="L702" s="62"/>
    </row>
    <row r="703" spans="1:12" ht="31.5">
      <c r="A703" s="16" t="s">
        <v>217</v>
      </c>
      <c r="B703" s="17" t="s">
        <v>125</v>
      </c>
      <c r="C703" s="16" t="s">
        <v>110</v>
      </c>
      <c r="D703" s="16" t="s">
        <v>111</v>
      </c>
      <c r="E703" s="17" t="s">
        <v>274</v>
      </c>
      <c r="F703" s="17"/>
      <c r="G703" s="34">
        <f>SUM(G704)</f>
        <v>2744.5</v>
      </c>
      <c r="H703" s="34">
        <v>2503.4</v>
      </c>
      <c r="I703" s="34">
        <v>2503.4</v>
      </c>
      <c r="J703" s="61"/>
      <c r="K703" s="61"/>
      <c r="L703" s="61"/>
    </row>
    <row r="704" spans="1:12" ht="94.5">
      <c r="A704" s="16" t="s">
        <v>36</v>
      </c>
      <c r="B704" s="17" t="s">
        <v>125</v>
      </c>
      <c r="C704" s="16" t="s">
        <v>110</v>
      </c>
      <c r="D704" s="16" t="s">
        <v>111</v>
      </c>
      <c r="E704" s="17" t="s">
        <v>274</v>
      </c>
      <c r="F704" s="17" t="s">
        <v>40</v>
      </c>
      <c r="G704" s="34">
        <v>2744.5</v>
      </c>
      <c r="H704" s="34">
        <v>2503.4</v>
      </c>
      <c r="I704" s="34">
        <v>2503.4</v>
      </c>
      <c r="J704" s="61"/>
      <c r="K704" s="61"/>
      <c r="L704" s="61"/>
    </row>
    <row r="705" spans="1:12" ht="47.25">
      <c r="A705" s="16" t="s">
        <v>245</v>
      </c>
      <c r="B705" s="17" t="s">
        <v>125</v>
      </c>
      <c r="C705" s="16" t="s">
        <v>110</v>
      </c>
      <c r="D705" s="16" t="s">
        <v>80</v>
      </c>
      <c r="E705" s="17" t="s">
        <v>246</v>
      </c>
      <c r="F705" s="17"/>
      <c r="G705" s="34">
        <f>SUM(G706)</f>
        <v>27020.1</v>
      </c>
      <c r="H705" s="34">
        <f t="shared" ref="H705:I705" si="73">SUM(H706)</f>
        <v>13040.7</v>
      </c>
      <c r="I705" s="34">
        <f t="shared" si="73"/>
        <v>12037.5</v>
      </c>
      <c r="J705" s="61"/>
      <c r="K705" s="61"/>
      <c r="L705" s="61"/>
    </row>
    <row r="706" spans="1:12" ht="31.5">
      <c r="A706" s="16" t="s">
        <v>127</v>
      </c>
      <c r="B706" s="17" t="s">
        <v>125</v>
      </c>
      <c r="C706" s="16" t="s">
        <v>110</v>
      </c>
      <c r="D706" s="16" t="s">
        <v>80</v>
      </c>
      <c r="E706" s="17" t="s">
        <v>247</v>
      </c>
      <c r="F706" s="17"/>
      <c r="G706" s="34">
        <f>SUM(G707+G709)</f>
        <v>27020.1</v>
      </c>
      <c r="H706" s="34">
        <f t="shared" ref="H706:I706" si="74">SUM(H707+H709)</f>
        <v>13040.7</v>
      </c>
      <c r="I706" s="34">
        <f t="shared" si="74"/>
        <v>12037.5</v>
      </c>
      <c r="J706" s="61"/>
      <c r="K706" s="61"/>
      <c r="L706" s="61"/>
    </row>
    <row r="707" spans="1:12" ht="78.75">
      <c r="A707" s="16" t="s">
        <v>258</v>
      </c>
      <c r="B707" s="17" t="s">
        <v>125</v>
      </c>
      <c r="C707" s="16" t="s">
        <v>110</v>
      </c>
      <c r="D707" s="16" t="s">
        <v>80</v>
      </c>
      <c r="E707" s="17" t="s">
        <v>510</v>
      </c>
      <c r="F707" s="17"/>
      <c r="G707" s="34">
        <f>SUM(G708)</f>
        <v>12037.5</v>
      </c>
      <c r="H707" s="34">
        <f t="shared" ref="H707:I707" si="75">SUM(H708)</f>
        <v>13040.7</v>
      </c>
      <c r="I707" s="34">
        <f t="shared" si="75"/>
        <v>12037.5</v>
      </c>
      <c r="J707" s="62"/>
      <c r="K707" s="62"/>
      <c r="L707" s="62"/>
    </row>
    <row r="708" spans="1:12" ht="47.25">
      <c r="A708" s="16" t="s">
        <v>165</v>
      </c>
      <c r="B708" s="17" t="s">
        <v>125</v>
      </c>
      <c r="C708" s="16" t="s">
        <v>110</v>
      </c>
      <c r="D708" s="16" t="s">
        <v>80</v>
      </c>
      <c r="E708" s="17" t="s">
        <v>510</v>
      </c>
      <c r="F708" s="17" t="s">
        <v>91</v>
      </c>
      <c r="G708" s="34">
        <v>12037.5</v>
      </c>
      <c r="H708" s="34">
        <v>13040.7</v>
      </c>
      <c r="I708" s="34">
        <v>12037.5</v>
      </c>
      <c r="J708" s="61"/>
      <c r="K708" s="61"/>
      <c r="L708" s="61"/>
    </row>
    <row r="709" spans="1:12" ht="65.25" customHeight="1">
      <c r="A709" s="16" t="s">
        <v>976</v>
      </c>
      <c r="B709" s="17" t="s">
        <v>125</v>
      </c>
      <c r="C709" s="16" t="s">
        <v>110</v>
      </c>
      <c r="D709" s="16" t="s">
        <v>80</v>
      </c>
      <c r="E709" s="17" t="s">
        <v>977</v>
      </c>
      <c r="F709" s="17"/>
      <c r="G709" s="34">
        <f>SUM(G710)</f>
        <v>14982.6</v>
      </c>
      <c r="H709" s="34"/>
      <c r="I709" s="34"/>
      <c r="J709" s="61"/>
      <c r="K709" s="61"/>
      <c r="L709" s="61"/>
    </row>
    <row r="710" spans="1:12" ht="47.25">
      <c r="A710" s="16" t="s">
        <v>165</v>
      </c>
      <c r="B710" s="17" t="s">
        <v>125</v>
      </c>
      <c r="C710" s="16" t="s">
        <v>110</v>
      </c>
      <c r="D710" s="16" t="s">
        <v>80</v>
      </c>
      <c r="E710" s="17" t="s">
        <v>977</v>
      </c>
      <c r="F710" s="17" t="s">
        <v>91</v>
      </c>
      <c r="G710" s="34">
        <v>14982.6</v>
      </c>
      <c r="H710" s="34"/>
      <c r="I710" s="34"/>
      <c r="J710" s="61"/>
      <c r="K710" s="61"/>
      <c r="L710" s="61"/>
    </row>
    <row r="711" spans="1:12" ht="47.25">
      <c r="A711" s="16" t="s">
        <v>704</v>
      </c>
      <c r="B711" s="17" t="s">
        <v>125</v>
      </c>
      <c r="C711" s="16" t="s">
        <v>110</v>
      </c>
      <c r="D711" s="16" t="s">
        <v>75</v>
      </c>
      <c r="E711" s="17" t="s">
        <v>293</v>
      </c>
      <c r="F711" s="17"/>
      <c r="G711" s="34">
        <f>SUM(G712)</f>
        <v>47559.199999999997</v>
      </c>
      <c r="H711" s="34"/>
      <c r="I711" s="34"/>
      <c r="J711" s="61"/>
      <c r="K711" s="61"/>
      <c r="L711" s="61"/>
    </row>
    <row r="712" spans="1:12" ht="63">
      <c r="A712" s="16" t="s">
        <v>21</v>
      </c>
      <c r="B712" s="17" t="s">
        <v>125</v>
      </c>
      <c r="C712" s="16" t="s">
        <v>110</v>
      </c>
      <c r="D712" s="16" t="s">
        <v>75</v>
      </c>
      <c r="E712" s="17" t="s">
        <v>300</v>
      </c>
      <c r="F712" s="17"/>
      <c r="G712" s="34">
        <f>SUM(G713)</f>
        <v>47559.199999999997</v>
      </c>
      <c r="H712" s="34"/>
      <c r="I712" s="34"/>
      <c r="J712" s="61"/>
      <c r="K712" s="61"/>
      <c r="L712" s="61"/>
    </row>
    <row r="713" spans="1:12" ht="31.5">
      <c r="A713" s="16" t="s">
        <v>127</v>
      </c>
      <c r="B713" s="17" t="s">
        <v>125</v>
      </c>
      <c r="C713" s="16" t="s">
        <v>110</v>
      </c>
      <c r="D713" s="16" t="s">
        <v>75</v>
      </c>
      <c r="E713" s="17" t="s">
        <v>621</v>
      </c>
      <c r="F713" s="17"/>
      <c r="G713" s="34">
        <f>SUM(G714)</f>
        <v>47559.199999999997</v>
      </c>
      <c r="H713" s="34"/>
      <c r="I713" s="34"/>
      <c r="J713" s="61"/>
      <c r="K713" s="61"/>
      <c r="L713" s="61"/>
    </row>
    <row r="714" spans="1:12" ht="47.25">
      <c r="A714" s="16" t="s">
        <v>95</v>
      </c>
      <c r="B714" s="17" t="s">
        <v>125</v>
      </c>
      <c r="C714" s="16" t="s">
        <v>110</v>
      </c>
      <c r="D714" s="16" t="s">
        <v>75</v>
      </c>
      <c r="E714" s="17" t="s">
        <v>301</v>
      </c>
      <c r="F714" s="17"/>
      <c r="G714" s="34">
        <f>SUM(G715)</f>
        <v>47559.199999999997</v>
      </c>
      <c r="H714" s="34"/>
      <c r="I714" s="34"/>
      <c r="J714" s="61"/>
      <c r="K714" s="61"/>
      <c r="L714" s="61"/>
    </row>
    <row r="715" spans="1:12" ht="47.25">
      <c r="A715" s="16" t="s">
        <v>165</v>
      </c>
      <c r="B715" s="17" t="s">
        <v>125</v>
      </c>
      <c r="C715" s="16" t="s">
        <v>110</v>
      </c>
      <c r="D715" s="16" t="s">
        <v>75</v>
      </c>
      <c r="E715" s="17" t="s">
        <v>301</v>
      </c>
      <c r="F715" s="17" t="s">
        <v>91</v>
      </c>
      <c r="G715" s="34">
        <v>47559.199999999997</v>
      </c>
      <c r="H715" s="34"/>
      <c r="I715" s="34"/>
      <c r="J715" s="62"/>
      <c r="K715" s="62"/>
      <c r="L715" s="62"/>
    </row>
    <row r="716" spans="1:12" ht="63">
      <c r="A716" s="16" t="s">
        <v>234</v>
      </c>
      <c r="B716" s="17" t="s">
        <v>125</v>
      </c>
      <c r="C716" s="16" t="s">
        <v>110</v>
      </c>
      <c r="D716" s="16" t="s">
        <v>78</v>
      </c>
      <c r="E716" s="17" t="s">
        <v>428</v>
      </c>
      <c r="F716" s="17"/>
      <c r="G716" s="34">
        <f>SUM(G717)</f>
        <v>215</v>
      </c>
      <c r="H716" s="34">
        <v>215</v>
      </c>
      <c r="I716" s="34">
        <v>215</v>
      </c>
      <c r="J716" s="61"/>
      <c r="K716" s="61"/>
      <c r="L716" s="61"/>
    </row>
    <row r="717" spans="1:12" ht="31.5">
      <c r="A717" s="16" t="s">
        <v>127</v>
      </c>
      <c r="B717" s="17" t="s">
        <v>125</v>
      </c>
      <c r="C717" s="16" t="s">
        <v>110</v>
      </c>
      <c r="D717" s="16" t="s">
        <v>78</v>
      </c>
      <c r="E717" s="17" t="s">
        <v>429</v>
      </c>
      <c r="F717" s="17"/>
      <c r="G717" s="34">
        <f>SUM(G718)</f>
        <v>215</v>
      </c>
      <c r="H717" s="34">
        <v>215</v>
      </c>
      <c r="I717" s="34">
        <v>215</v>
      </c>
      <c r="J717" s="61"/>
      <c r="K717" s="61"/>
      <c r="L717" s="61"/>
    </row>
    <row r="718" spans="1:12" ht="31.5">
      <c r="A718" s="16" t="s">
        <v>798</v>
      </c>
      <c r="B718" s="17" t="s">
        <v>125</v>
      </c>
      <c r="C718" s="16" t="s">
        <v>110</v>
      </c>
      <c r="D718" s="16" t="s">
        <v>78</v>
      </c>
      <c r="E718" s="17" t="s">
        <v>430</v>
      </c>
      <c r="F718" s="17"/>
      <c r="G718" s="34">
        <f>SUM(G719+G720)</f>
        <v>215</v>
      </c>
      <c r="H718" s="34">
        <v>215</v>
      </c>
      <c r="I718" s="34">
        <v>215</v>
      </c>
      <c r="J718" s="61"/>
      <c r="K718" s="61"/>
      <c r="L718" s="61"/>
    </row>
    <row r="719" spans="1:12" ht="47.25">
      <c r="A719" s="16" t="s">
        <v>165</v>
      </c>
      <c r="B719" s="17" t="s">
        <v>125</v>
      </c>
      <c r="C719" s="16" t="s">
        <v>110</v>
      </c>
      <c r="D719" s="16" t="s">
        <v>78</v>
      </c>
      <c r="E719" s="17" t="s">
        <v>430</v>
      </c>
      <c r="F719" s="17" t="s">
        <v>91</v>
      </c>
      <c r="G719" s="34">
        <v>35</v>
      </c>
      <c r="H719" s="34">
        <v>215</v>
      </c>
      <c r="I719" s="34">
        <v>215</v>
      </c>
      <c r="J719" s="61"/>
      <c r="K719" s="61"/>
      <c r="L719" s="61"/>
    </row>
    <row r="720" spans="1:12" ht="15.75">
      <c r="A720" s="16" t="s">
        <v>160</v>
      </c>
      <c r="B720" s="17" t="s">
        <v>125</v>
      </c>
      <c r="C720" s="16" t="s">
        <v>110</v>
      </c>
      <c r="D720" s="16" t="s">
        <v>78</v>
      </c>
      <c r="E720" s="17" t="s">
        <v>430</v>
      </c>
      <c r="F720" s="17" t="s">
        <v>161</v>
      </c>
      <c r="G720" s="34">
        <v>180</v>
      </c>
      <c r="H720" s="34"/>
      <c r="I720" s="34"/>
      <c r="J720" s="61"/>
      <c r="K720" s="61"/>
      <c r="L720" s="61"/>
    </row>
    <row r="721" spans="1:12" ht="31.5">
      <c r="A721" s="16" t="s">
        <v>845</v>
      </c>
      <c r="B721" s="17" t="s">
        <v>125</v>
      </c>
      <c r="C721" s="16" t="s">
        <v>111</v>
      </c>
      <c r="D721" s="16"/>
      <c r="E721" s="17"/>
      <c r="F721" s="17"/>
      <c r="G721" s="34">
        <f>SUM(G722+G727+G765+G801+G731+G769+G781+G787+G819+G825)</f>
        <v>360567.51166999998</v>
      </c>
      <c r="H721" s="34">
        <f>SUM(H722+H727+H765+H801+H731+H769+H781+H787+H819+H825)</f>
        <v>314991.69999999995</v>
      </c>
      <c r="I721" s="34">
        <f>SUM(I722+I727+I765+I801+I731+I769+I781+I787+I819+I825)</f>
        <v>5460.2</v>
      </c>
      <c r="J721" s="62"/>
      <c r="K721" s="62"/>
      <c r="L721" s="62"/>
    </row>
    <row r="722" spans="1:12" ht="78.75">
      <c r="A722" s="16" t="s">
        <v>431</v>
      </c>
      <c r="B722" s="17" t="s">
        <v>125</v>
      </c>
      <c r="C722" s="16" t="s">
        <v>111</v>
      </c>
      <c r="D722" s="16" t="s">
        <v>106</v>
      </c>
      <c r="E722" s="17" t="s">
        <v>432</v>
      </c>
      <c r="F722" s="17"/>
      <c r="G722" s="34">
        <f t="shared" ref="G722:H725" si="76">SUM(G723)</f>
        <v>100100.1</v>
      </c>
      <c r="H722" s="34">
        <f t="shared" si="76"/>
        <v>210219.1</v>
      </c>
      <c r="I722" s="34"/>
      <c r="J722" s="62"/>
      <c r="K722" s="62"/>
      <c r="L722" s="62"/>
    </row>
    <row r="723" spans="1:12" ht="78.75">
      <c r="A723" s="16" t="s">
        <v>529</v>
      </c>
      <c r="B723" s="17" t="s">
        <v>125</v>
      </c>
      <c r="C723" s="16" t="s">
        <v>111</v>
      </c>
      <c r="D723" s="16" t="s">
        <v>106</v>
      </c>
      <c r="E723" s="17" t="s">
        <v>486</v>
      </c>
      <c r="F723" s="17"/>
      <c r="G723" s="34">
        <f t="shared" si="76"/>
        <v>100100.1</v>
      </c>
      <c r="H723" s="34">
        <f t="shared" si="76"/>
        <v>210219.1</v>
      </c>
      <c r="I723" s="34"/>
      <c r="J723" s="62"/>
      <c r="K723" s="62"/>
      <c r="L723" s="62"/>
    </row>
    <row r="724" spans="1:12" ht="31.5">
      <c r="A724" s="16" t="s">
        <v>72</v>
      </c>
      <c r="B724" s="17" t="s">
        <v>125</v>
      </c>
      <c r="C724" s="16" t="s">
        <v>111</v>
      </c>
      <c r="D724" s="16" t="s">
        <v>106</v>
      </c>
      <c r="E724" s="17" t="s">
        <v>495</v>
      </c>
      <c r="F724" s="17"/>
      <c r="G724" s="34">
        <f t="shared" si="76"/>
        <v>100100.1</v>
      </c>
      <c r="H724" s="34">
        <f t="shared" si="76"/>
        <v>210219.1</v>
      </c>
      <c r="I724" s="34"/>
      <c r="J724" s="62"/>
      <c r="K724" s="62"/>
      <c r="L724" s="62"/>
    </row>
    <row r="725" spans="1:12" ht="78.75">
      <c r="A725" s="16" t="s">
        <v>259</v>
      </c>
      <c r="B725" s="17" t="s">
        <v>125</v>
      </c>
      <c r="C725" s="16" t="s">
        <v>111</v>
      </c>
      <c r="D725" s="16" t="s">
        <v>106</v>
      </c>
      <c r="E725" s="17" t="s">
        <v>496</v>
      </c>
      <c r="F725" s="17"/>
      <c r="G725" s="34">
        <f t="shared" si="76"/>
        <v>100100.1</v>
      </c>
      <c r="H725" s="34">
        <f t="shared" si="76"/>
        <v>210219.1</v>
      </c>
      <c r="I725" s="34"/>
      <c r="J725" s="62"/>
      <c r="K725" s="62"/>
      <c r="L725" s="62"/>
    </row>
    <row r="726" spans="1:12" ht="47.25">
      <c r="A726" s="16" t="s">
        <v>104</v>
      </c>
      <c r="B726" s="17" t="s">
        <v>125</v>
      </c>
      <c r="C726" s="16" t="s">
        <v>111</v>
      </c>
      <c r="D726" s="16" t="s">
        <v>106</v>
      </c>
      <c r="E726" s="17" t="s">
        <v>496</v>
      </c>
      <c r="F726" s="17" t="s">
        <v>157</v>
      </c>
      <c r="G726" s="34">
        <v>100100.1</v>
      </c>
      <c r="H726" s="34">
        <v>210219.1</v>
      </c>
      <c r="I726" s="34"/>
      <c r="J726" s="62"/>
      <c r="K726" s="62"/>
      <c r="L726" s="62"/>
    </row>
    <row r="727" spans="1:12" ht="63">
      <c r="A727" s="16" t="s">
        <v>702</v>
      </c>
      <c r="B727" s="17" t="s">
        <v>125</v>
      </c>
      <c r="C727" s="16" t="s">
        <v>111</v>
      </c>
      <c r="D727" s="16" t="s">
        <v>107</v>
      </c>
      <c r="E727" s="17" t="s">
        <v>315</v>
      </c>
      <c r="F727" s="17"/>
      <c r="G727" s="34"/>
      <c r="H727" s="34">
        <v>1500</v>
      </c>
      <c r="I727" s="34">
        <v>1500</v>
      </c>
      <c r="J727" s="61"/>
      <c r="K727" s="61"/>
      <c r="L727" s="61"/>
    </row>
    <row r="728" spans="1:12" ht="31.5">
      <c r="A728" s="16" t="s">
        <v>127</v>
      </c>
      <c r="B728" s="17" t="s">
        <v>125</v>
      </c>
      <c r="C728" s="16" t="s">
        <v>111</v>
      </c>
      <c r="D728" s="16" t="s">
        <v>107</v>
      </c>
      <c r="E728" s="17" t="s">
        <v>492</v>
      </c>
      <c r="F728" s="17"/>
      <c r="G728" s="34"/>
      <c r="H728" s="34">
        <v>1500</v>
      </c>
      <c r="I728" s="34">
        <v>1500</v>
      </c>
      <c r="J728" s="61"/>
      <c r="K728" s="61"/>
      <c r="L728" s="61"/>
    </row>
    <row r="729" spans="1:12" ht="47.25">
      <c r="A729" s="16" t="s">
        <v>703</v>
      </c>
      <c r="B729" s="17" t="s">
        <v>125</v>
      </c>
      <c r="C729" s="16" t="s">
        <v>111</v>
      </c>
      <c r="D729" s="16" t="s">
        <v>107</v>
      </c>
      <c r="E729" s="17" t="s">
        <v>493</v>
      </c>
      <c r="F729" s="17"/>
      <c r="G729" s="34"/>
      <c r="H729" s="34">
        <v>1500</v>
      </c>
      <c r="I729" s="34">
        <v>1500</v>
      </c>
      <c r="J729" s="61"/>
      <c r="K729" s="61"/>
      <c r="L729" s="61"/>
    </row>
    <row r="730" spans="1:12" ht="47.25">
      <c r="A730" s="16" t="s">
        <v>165</v>
      </c>
      <c r="B730" s="17" t="s">
        <v>125</v>
      </c>
      <c r="C730" s="16" t="s">
        <v>111</v>
      </c>
      <c r="D730" s="16" t="s">
        <v>107</v>
      </c>
      <c r="E730" s="17" t="s">
        <v>493</v>
      </c>
      <c r="F730" s="17" t="s">
        <v>91</v>
      </c>
      <c r="G730" s="34"/>
      <c r="H730" s="34">
        <v>1500</v>
      </c>
      <c r="I730" s="34">
        <v>1500</v>
      </c>
      <c r="J730" s="61"/>
      <c r="K730" s="61"/>
      <c r="L730" s="61"/>
    </row>
    <row r="731" spans="1:12" ht="78.75">
      <c r="A731" s="16" t="s">
        <v>431</v>
      </c>
      <c r="B731" s="17" t="s">
        <v>125</v>
      </c>
      <c r="C731" s="16" t="s">
        <v>111</v>
      </c>
      <c r="D731" s="16" t="s">
        <v>107</v>
      </c>
      <c r="E731" s="17" t="s">
        <v>432</v>
      </c>
      <c r="F731" s="17"/>
      <c r="G731" s="59">
        <f>SUM(G732+G740+G758)</f>
        <v>92069.71166999999</v>
      </c>
      <c r="H731" s="59">
        <f t="shared" ref="H731:I731" si="77">SUM(H732+H740+H758)</f>
        <v>3578.1000000000004</v>
      </c>
      <c r="I731" s="59">
        <f t="shared" si="77"/>
        <v>2025.7</v>
      </c>
      <c r="J731" s="61"/>
      <c r="K731" s="61"/>
      <c r="L731" s="61"/>
    </row>
    <row r="732" spans="1:12" ht="15.75">
      <c r="A732" s="16" t="s">
        <v>433</v>
      </c>
      <c r="B732" s="17" t="s">
        <v>125</v>
      </c>
      <c r="C732" s="16" t="s">
        <v>111</v>
      </c>
      <c r="D732" s="16" t="s">
        <v>107</v>
      </c>
      <c r="E732" s="17" t="s">
        <v>434</v>
      </c>
      <c r="F732" s="17"/>
      <c r="G732" s="34">
        <f>SUM(G736+G733)</f>
        <v>10122.51167</v>
      </c>
      <c r="H732" s="34">
        <f t="shared" ref="H732:I732" si="78">SUM(H736+H733)</f>
        <v>2552.4</v>
      </c>
      <c r="I732" s="34">
        <f t="shared" si="78"/>
        <v>1000</v>
      </c>
      <c r="J732" s="62"/>
      <c r="K732" s="62"/>
      <c r="L732" s="62"/>
    </row>
    <row r="733" spans="1:12" ht="15.75">
      <c r="A733" s="16" t="s">
        <v>18</v>
      </c>
      <c r="B733" s="17" t="s">
        <v>125</v>
      </c>
      <c r="C733" s="16" t="s">
        <v>111</v>
      </c>
      <c r="D733" s="16" t="s">
        <v>107</v>
      </c>
      <c r="E733" s="17" t="s">
        <v>829</v>
      </c>
      <c r="F733" s="17"/>
      <c r="G733" s="34">
        <f>SUM(G734)</f>
        <v>1583.5</v>
      </c>
      <c r="H733" s="34"/>
      <c r="I733" s="34"/>
      <c r="J733" s="61"/>
      <c r="K733" s="61"/>
      <c r="L733" s="61"/>
    </row>
    <row r="734" spans="1:12" ht="63">
      <c r="A734" s="16" t="s">
        <v>783</v>
      </c>
      <c r="B734" s="17" t="s">
        <v>125</v>
      </c>
      <c r="C734" s="16" t="s">
        <v>111</v>
      </c>
      <c r="D734" s="16" t="s">
        <v>107</v>
      </c>
      <c r="E734" s="17" t="s">
        <v>830</v>
      </c>
      <c r="F734" s="17"/>
      <c r="G734" s="34">
        <f>SUM(G735)</f>
        <v>1583.5</v>
      </c>
      <c r="H734" s="34"/>
      <c r="I734" s="34"/>
      <c r="J734" s="61"/>
      <c r="K734" s="61"/>
      <c r="L734" s="61"/>
    </row>
    <row r="735" spans="1:12" ht="15.75">
      <c r="A735" s="16" t="s">
        <v>90</v>
      </c>
      <c r="B735" s="17" t="s">
        <v>125</v>
      </c>
      <c r="C735" s="16" t="s">
        <v>111</v>
      </c>
      <c r="D735" s="16" t="s">
        <v>107</v>
      </c>
      <c r="E735" s="17" t="s">
        <v>830</v>
      </c>
      <c r="F735" s="17" t="s">
        <v>136</v>
      </c>
      <c r="G735" s="34">
        <v>1583.5</v>
      </c>
      <c r="H735" s="34"/>
      <c r="I735" s="34"/>
      <c r="J735" s="61"/>
      <c r="K735" s="61"/>
      <c r="L735" s="61"/>
    </row>
    <row r="736" spans="1:12" ht="31.5">
      <c r="A736" s="16" t="s">
        <v>127</v>
      </c>
      <c r="B736" s="17" t="s">
        <v>125</v>
      </c>
      <c r="C736" s="16" t="s">
        <v>111</v>
      </c>
      <c r="D736" s="16" t="s">
        <v>107</v>
      </c>
      <c r="E736" s="17" t="s">
        <v>435</v>
      </c>
      <c r="F736" s="17"/>
      <c r="G736" s="34">
        <f>SUM(G737)</f>
        <v>8539.0116699999999</v>
      </c>
      <c r="H736" s="34">
        <f t="shared" ref="H736:I736" si="79">SUM(H737)</f>
        <v>2552.4</v>
      </c>
      <c r="I736" s="34">
        <f t="shared" si="79"/>
        <v>1000</v>
      </c>
      <c r="J736" s="61"/>
      <c r="K736" s="61"/>
      <c r="L736" s="61"/>
    </row>
    <row r="737" spans="1:12" ht="63">
      <c r="A737" s="16" t="s">
        <v>783</v>
      </c>
      <c r="B737" s="17" t="s">
        <v>125</v>
      </c>
      <c r="C737" s="16" t="s">
        <v>111</v>
      </c>
      <c r="D737" s="16" t="s">
        <v>107</v>
      </c>
      <c r="E737" s="17" t="s">
        <v>436</v>
      </c>
      <c r="F737" s="17"/>
      <c r="G737" s="34">
        <f>SUM(G738+G739)</f>
        <v>8539.0116699999999</v>
      </c>
      <c r="H737" s="34">
        <f t="shared" ref="H737:I737" si="80">SUM(H738+H739)</f>
        <v>2552.4</v>
      </c>
      <c r="I737" s="34">
        <f t="shared" si="80"/>
        <v>1000</v>
      </c>
      <c r="J737" s="62"/>
      <c r="K737" s="62"/>
      <c r="L737" s="62"/>
    </row>
    <row r="738" spans="1:12" ht="47.25">
      <c r="A738" s="16" t="s">
        <v>165</v>
      </c>
      <c r="B738" s="17" t="s">
        <v>125</v>
      </c>
      <c r="C738" s="16" t="s">
        <v>111</v>
      </c>
      <c r="D738" s="16" t="s">
        <v>107</v>
      </c>
      <c r="E738" s="17" t="s">
        <v>436</v>
      </c>
      <c r="F738" s="17" t="s">
        <v>91</v>
      </c>
      <c r="G738" s="34"/>
      <c r="H738" s="34">
        <v>1000</v>
      </c>
      <c r="I738" s="34">
        <v>1000</v>
      </c>
      <c r="J738" s="61"/>
      <c r="K738" s="61"/>
      <c r="L738" s="61"/>
    </row>
    <row r="739" spans="1:12" ht="47.25">
      <c r="A739" s="16" t="s">
        <v>104</v>
      </c>
      <c r="B739" s="17" t="s">
        <v>125</v>
      </c>
      <c r="C739" s="16" t="s">
        <v>111</v>
      </c>
      <c r="D739" s="16" t="s">
        <v>107</v>
      </c>
      <c r="E739" s="17" t="s">
        <v>436</v>
      </c>
      <c r="F739" s="17" t="s">
        <v>157</v>
      </c>
      <c r="G739" s="34">
        <v>8539.0116699999999</v>
      </c>
      <c r="H739" s="34">
        <v>1552.4</v>
      </c>
      <c r="I739" s="34"/>
      <c r="J739" s="61"/>
      <c r="K739" s="61"/>
      <c r="L739" s="61"/>
    </row>
    <row r="740" spans="1:12" ht="31.5">
      <c r="A740" s="16" t="s">
        <v>785</v>
      </c>
      <c r="B740" s="17" t="s">
        <v>125</v>
      </c>
      <c r="C740" s="16" t="s">
        <v>111</v>
      </c>
      <c r="D740" s="16" t="s">
        <v>107</v>
      </c>
      <c r="E740" s="17" t="s">
        <v>437</v>
      </c>
      <c r="F740" s="17"/>
      <c r="G740" s="59">
        <f>SUM(G741+G748)</f>
        <v>65052.2</v>
      </c>
      <c r="H740" s="59">
        <f t="shared" ref="H740:I740" si="81">SUM(H741+H748)</f>
        <v>1025.7</v>
      </c>
      <c r="I740" s="59">
        <f t="shared" si="81"/>
        <v>1025.7</v>
      </c>
      <c r="J740" s="62"/>
      <c r="K740" s="62"/>
      <c r="L740" s="62"/>
    </row>
    <row r="741" spans="1:12" ht="15.75">
      <c r="A741" s="16" t="s">
        <v>18</v>
      </c>
      <c r="B741" s="17" t="s">
        <v>125</v>
      </c>
      <c r="C741" s="16" t="s">
        <v>111</v>
      </c>
      <c r="D741" s="16" t="s">
        <v>107</v>
      </c>
      <c r="E741" s="17" t="s">
        <v>831</v>
      </c>
      <c r="F741" s="17"/>
      <c r="G741" s="59">
        <f>SUM(G744+G746+G742)</f>
        <v>11022.2</v>
      </c>
      <c r="H741" s="34"/>
      <c r="I741" s="34"/>
      <c r="J741" s="62"/>
      <c r="K741" s="62"/>
      <c r="L741" s="62"/>
    </row>
    <row r="742" spans="1:12" ht="63">
      <c r="A742" s="16" t="s">
        <v>174</v>
      </c>
      <c r="B742" s="17" t="s">
        <v>125</v>
      </c>
      <c r="C742" s="16" t="s">
        <v>111</v>
      </c>
      <c r="D742" s="16" t="s">
        <v>107</v>
      </c>
      <c r="E742" s="17" t="s">
        <v>832</v>
      </c>
      <c r="F742" s="17"/>
      <c r="G742" s="34">
        <f>SUM(G743)</f>
        <v>5382</v>
      </c>
      <c r="H742" s="34"/>
      <c r="I742" s="34"/>
      <c r="J742" s="61"/>
      <c r="K742" s="61"/>
      <c r="L742" s="61"/>
    </row>
    <row r="743" spans="1:12" ht="15.75">
      <c r="A743" s="16" t="s">
        <v>90</v>
      </c>
      <c r="B743" s="17" t="s">
        <v>125</v>
      </c>
      <c r="C743" s="16" t="s">
        <v>111</v>
      </c>
      <c r="D743" s="16" t="s">
        <v>107</v>
      </c>
      <c r="E743" s="17" t="s">
        <v>832</v>
      </c>
      <c r="F743" s="17" t="s">
        <v>136</v>
      </c>
      <c r="G743" s="34">
        <v>5382</v>
      </c>
      <c r="H743" s="34"/>
      <c r="I743" s="34"/>
      <c r="J743" s="61"/>
      <c r="K743" s="61"/>
      <c r="L743" s="61"/>
    </row>
    <row r="744" spans="1:12" ht="47.25">
      <c r="A744" s="16" t="s">
        <v>900</v>
      </c>
      <c r="B744" s="17" t="s">
        <v>125</v>
      </c>
      <c r="C744" s="16" t="s">
        <v>111</v>
      </c>
      <c r="D744" s="16" t="s">
        <v>107</v>
      </c>
      <c r="E744" s="17" t="s">
        <v>901</v>
      </c>
      <c r="F744" s="17"/>
      <c r="G744" s="34">
        <f>SUM(G745)</f>
        <v>3716.7</v>
      </c>
      <c r="H744" s="34"/>
      <c r="I744" s="34"/>
      <c r="J744" s="61"/>
      <c r="K744" s="61"/>
      <c r="L744" s="61"/>
    </row>
    <row r="745" spans="1:12" ht="15.75">
      <c r="A745" s="16" t="s">
        <v>90</v>
      </c>
      <c r="B745" s="17" t="s">
        <v>125</v>
      </c>
      <c r="C745" s="16" t="s">
        <v>111</v>
      </c>
      <c r="D745" s="16" t="s">
        <v>107</v>
      </c>
      <c r="E745" s="17" t="s">
        <v>901</v>
      </c>
      <c r="F745" s="17" t="s">
        <v>136</v>
      </c>
      <c r="G745" s="34">
        <v>3716.7</v>
      </c>
      <c r="H745" s="34"/>
      <c r="I745" s="34"/>
      <c r="J745" s="62"/>
      <c r="K745" s="62"/>
      <c r="L745" s="62"/>
    </row>
    <row r="746" spans="1:12" ht="63">
      <c r="A746" s="16" t="s">
        <v>902</v>
      </c>
      <c r="B746" s="17" t="s">
        <v>125</v>
      </c>
      <c r="C746" s="16" t="s">
        <v>111</v>
      </c>
      <c r="D746" s="16" t="s">
        <v>107</v>
      </c>
      <c r="E746" s="17" t="s">
        <v>903</v>
      </c>
      <c r="F746" s="17"/>
      <c r="G746" s="34">
        <f>SUM(G747)</f>
        <v>1923.5</v>
      </c>
      <c r="H746" s="34"/>
      <c r="I746" s="34"/>
      <c r="J746" s="61"/>
      <c r="K746" s="61"/>
      <c r="L746" s="61"/>
    </row>
    <row r="747" spans="1:12" ht="15.75">
      <c r="A747" s="16" t="s">
        <v>90</v>
      </c>
      <c r="B747" s="17" t="s">
        <v>125</v>
      </c>
      <c r="C747" s="16" t="s">
        <v>111</v>
      </c>
      <c r="D747" s="16" t="s">
        <v>107</v>
      </c>
      <c r="E747" s="17" t="s">
        <v>903</v>
      </c>
      <c r="F747" s="17" t="s">
        <v>136</v>
      </c>
      <c r="G747" s="34">
        <v>1923.5</v>
      </c>
      <c r="H747" s="34"/>
      <c r="I747" s="34"/>
      <c r="J747" s="61"/>
      <c r="K747" s="61"/>
      <c r="L747" s="61"/>
    </row>
    <row r="748" spans="1:12" ht="31.5">
      <c r="A748" s="16" t="s">
        <v>127</v>
      </c>
      <c r="B748" s="17" t="s">
        <v>125</v>
      </c>
      <c r="C748" s="16" t="s">
        <v>111</v>
      </c>
      <c r="D748" s="16" t="s">
        <v>107</v>
      </c>
      <c r="E748" s="17" t="s">
        <v>438</v>
      </c>
      <c r="F748" s="17"/>
      <c r="G748" s="34">
        <f>SUM(G749+G752+G754+G756)</f>
        <v>54030</v>
      </c>
      <c r="H748" s="34">
        <f t="shared" ref="H748:I748" si="82">SUM(H749+H752+H754+H756)</f>
        <v>1025.7</v>
      </c>
      <c r="I748" s="34">
        <f t="shared" si="82"/>
        <v>1025.7</v>
      </c>
      <c r="J748" s="62"/>
      <c r="K748" s="62"/>
      <c r="L748" s="62"/>
    </row>
    <row r="749" spans="1:12" ht="63">
      <c r="A749" s="16" t="s">
        <v>174</v>
      </c>
      <c r="B749" s="17" t="s">
        <v>125</v>
      </c>
      <c r="C749" s="16" t="s">
        <v>111</v>
      </c>
      <c r="D749" s="16" t="s">
        <v>107</v>
      </c>
      <c r="E749" s="17" t="s">
        <v>439</v>
      </c>
      <c r="F749" s="17"/>
      <c r="G749" s="34">
        <f>SUM(G750:G751)</f>
        <v>10787.1</v>
      </c>
      <c r="H749" s="34">
        <v>1000</v>
      </c>
      <c r="I749" s="34">
        <v>1000</v>
      </c>
      <c r="J749" s="61"/>
      <c r="K749" s="61"/>
      <c r="L749" s="61"/>
    </row>
    <row r="750" spans="1:12" ht="47.25">
      <c r="A750" s="16" t="s">
        <v>165</v>
      </c>
      <c r="B750" s="17" t="s">
        <v>125</v>
      </c>
      <c r="C750" s="16" t="s">
        <v>111</v>
      </c>
      <c r="D750" s="16" t="s">
        <v>107</v>
      </c>
      <c r="E750" s="17" t="s">
        <v>439</v>
      </c>
      <c r="F750" s="17" t="s">
        <v>91</v>
      </c>
      <c r="G750" s="34">
        <v>10327.1</v>
      </c>
      <c r="H750" s="34">
        <v>1000</v>
      </c>
      <c r="I750" s="34">
        <v>1000</v>
      </c>
      <c r="J750" s="62"/>
      <c r="K750" s="62"/>
      <c r="L750" s="62"/>
    </row>
    <row r="751" spans="1:12" ht="15.75">
      <c r="A751" s="16" t="s">
        <v>160</v>
      </c>
      <c r="B751" s="17" t="s">
        <v>125</v>
      </c>
      <c r="C751" s="16" t="s">
        <v>111</v>
      </c>
      <c r="D751" s="16" t="s">
        <v>107</v>
      </c>
      <c r="E751" s="17" t="s">
        <v>439</v>
      </c>
      <c r="F751" s="17" t="s">
        <v>161</v>
      </c>
      <c r="G751" s="34">
        <v>460</v>
      </c>
      <c r="H751" s="34"/>
      <c r="I751" s="34"/>
      <c r="J751" s="62"/>
      <c r="K751" s="62"/>
      <c r="L751" s="62"/>
    </row>
    <row r="752" spans="1:12" ht="126">
      <c r="A752" s="78" t="s">
        <v>260</v>
      </c>
      <c r="B752" s="17" t="s">
        <v>125</v>
      </c>
      <c r="C752" s="16" t="s">
        <v>111</v>
      </c>
      <c r="D752" s="16" t="s">
        <v>107</v>
      </c>
      <c r="E752" s="17" t="s">
        <v>440</v>
      </c>
      <c r="F752" s="17"/>
      <c r="G752" s="34"/>
      <c r="H752" s="34">
        <f t="shared" ref="H752:I752" si="83">SUM(H753)</f>
        <v>25.7</v>
      </c>
      <c r="I752" s="34">
        <f t="shared" si="83"/>
        <v>25.7</v>
      </c>
      <c r="J752" s="61"/>
      <c r="K752" s="61"/>
      <c r="L752" s="61"/>
    </row>
    <row r="753" spans="1:12" ht="47.25">
      <c r="A753" s="16" t="s">
        <v>165</v>
      </c>
      <c r="B753" s="17" t="s">
        <v>125</v>
      </c>
      <c r="C753" s="16" t="s">
        <v>111</v>
      </c>
      <c r="D753" s="16" t="s">
        <v>107</v>
      </c>
      <c r="E753" s="17" t="s">
        <v>440</v>
      </c>
      <c r="F753" s="17" t="s">
        <v>91</v>
      </c>
      <c r="G753" s="34"/>
      <c r="H753" s="34">
        <v>25.7</v>
      </c>
      <c r="I753" s="34">
        <v>25.7</v>
      </c>
      <c r="J753" s="61"/>
      <c r="K753" s="61"/>
      <c r="L753" s="61"/>
    </row>
    <row r="754" spans="1:12" ht="47.25">
      <c r="A754" s="16" t="s">
        <v>900</v>
      </c>
      <c r="B754" s="17" t="s">
        <v>125</v>
      </c>
      <c r="C754" s="16" t="s">
        <v>111</v>
      </c>
      <c r="D754" s="16" t="s">
        <v>107</v>
      </c>
      <c r="E754" s="17" t="s">
        <v>904</v>
      </c>
      <c r="F754" s="17"/>
      <c r="G754" s="34">
        <f>SUM(G755)</f>
        <v>28496.400000000001</v>
      </c>
      <c r="H754" s="34"/>
      <c r="I754" s="34"/>
      <c r="J754" s="61"/>
      <c r="K754" s="61"/>
      <c r="L754" s="61"/>
    </row>
    <row r="755" spans="1:12" ht="15.75">
      <c r="A755" s="16" t="s">
        <v>160</v>
      </c>
      <c r="B755" s="17" t="s">
        <v>125</v>
      </c>
      <c r="C755" s="16" t="s">
        <v>111</v>
      </c>
      <c r="D755" s="16" t="s">
        <v>107</v>
      </c>
      <c r="E755" s="17" t="s">
        <v>904</v>
      </c>
      <c r="F755" s="17" t="s">
        <v>161</v>
      </c>
      <c r="G755" s="34">
        <v>28496.400000000001</v>
      </c>
      <c r="H755" s="34"/>
      <c r="I755" s="34"/>
      <c r="J755" s="61"/>
      <c r="K755" s="61"/>
      <c r="L755" s="61"/>
    </row>
    <row r="756" spans="1:12" ht="63">
      <c r="A756" s="16" t="s">
        <v>902</v>
      </c>
      <c r="B756" s="17" t="s">
        <v>125</v>
      </c>
      <c r="C756" s="16" t="s">
        <v>111</v>
      </c>
      <c r="D756" s="16" t="s">
        <v>107</v>
      </c>
      <c r="E756" s="17" t="s">
        <v>905</v>
      </c>
      <c r="F756" s="17"/>
      <c r="G756" s="34">
        <f>SUM(G757)</f>
        <v>14746.5</v>
      </c>
      <c r="H756" s="34"/>
      <c r="I756" s="34"/>
      <c r="J756" s="62"/>
      <c r="K756" s="62"/>
      <c r="L756" s="62"/>
    </row>
    <row r="757" spans="1:12" ht="15.75">
      <c r="A757" s="16" t="s">
        <v>160</v>
      </c>
      <c r="B757" s="17" t="s">
        <v>125</v>
      </c>
      <c r="C757" s="16" t="s">
        <v>111</v>
      </c>
      <c r="D757" s="16" t="s">
        <v>107</v>
      </c>
      <c r="E757" s="17" t="s">
        <v>905</v>
      </c>
      <c r="F757" s="17" t="s">
        <v>161</v>
      </c>
      <c r="G757" s="34">
        <v>14746.5</v>
      </c>
      <c r="H757" s="34"/>
      <c r="I757" s="34"/>
      <c r="J757" s="61"/>
      <c r="K757" s="61"/>
      <c r="L757" s="61"/>
    </row>
    <row r="758" spans="1:12" ht="31.5">
      <c r="A758" s="16" t="s">
        <v>906</v>
      </c>
      <c r="B758" s="17" t="s">
        <v>125</v>
      </c>
      <c r="C758" s="16" t="s">
        <v>111</v>
      </c>
      <c r="D758" s="16" t="s">
        <v>107</v>
      </c>
      <c r="E758" s="17" t="s">
        <v>907</v>
      </c>
      <c r="F758" s="17"/>
      <c r="G758" s="34">
        <f>SUM(G759+G762)</f>
        <v>16895</v>
      </c>
      <c r="H758" s="34"/>
      <c r="I758" s="34"/>
      <c r="J758" s="75"/>
      <c r="K758" s="61"/>
      <c r="L758" s="61"/>
    </row>
    <row r="759" spans="1:12" ht="15.75">
      <c r="A759" s="16" t="s">
        <v>18</v>
      </c>
      <c r="B759" s="17" t="s">
        <v>125</v>
      </c>
      <c r="C759" s="16" t="s">
        <v>111</v>
      </c>
      <c r="D759" s="16" t="s">
        <v>107</v>
      </c>
      <c r="E759" s="17" t="s">
        <v>908</v>
      </c>
      <c r="F759" s="17"/>
      <c r="G759" s="34">
        <f>SUM(G760)</f>
        <v>10680</v>
      </c>
      <c r="H759" s="34"/>
      <c r="I759" s="34"/>
      <c r="J759" s="75"/>
      <c r="K759" s="61"/>
      <c r="L759" s="61"/>
    </row>
    <row r="760" spans="1:12" ht="63">
      <c r="A760" s="16" t="s">
        <v>909</v>
      </c>
      <c r="B760" s="17" t="s">
        <v>125</v>
      </c>
      <c r="C760" s="16" t="s">
        <v>111</v>
      </c>
      <c r="D760" s="16" t="s">
        <v>107</v>
      </c>
      <c r="E760" s="17" t="s">
        <v>910</v>
      </c>
      <c r="F760" s="17"/>
      <c r="G760" s="34">
        <f>SUM(G761)</f>
        <v>10680</v>
      </c>
      <c r="H760" s="34"/>
      <c r="I760" s="34"/>
      <c r="J760" s="76"/>
      <c r="K760" s="63"/>
      <c r="L760" s="63"/>
    </row>
    <row r="761" spans="1:12" ht="15.75">
      <c r="A761" s="16" t="s">
        <v>90</v>
      </c>
      <c r="B761" s="17" t="s">
        <v>125</v>
      </c>
      <c r="C761" s="16" t="s">
        <v>111</v>
      </c>
      <c r="D761" s="16" t="s">
        <v>107</v>
      </c>
      <c r="E761" s="17" t="s">
        <v>910</v>
      </c>
      <c r="F761" s="17" t="s">
        <v>136</v>
      </c>
      <c r="G761" s="34">
        <v>10680</v>
      </c>
      <c r="H761" s="34"/>
      <c r="I761" s="34"/>
      <c r="J761" s="76"/>
      <c r="K761" s="63"/>
      <c r="L761" s="63"/>
    </row>
    <row r="762" spans="1:12" ht="31.5">
      <c r="A762" s="16" t="s">
        <v>127</v>
      </c>
      <c r="B762" s="17" t="s">
        <v>125</v>
      </c>
      <c r="C762" s="16" t="s">
        <v>111</v>
      </c>
      <c r="D762" s="16" t="s">
        <v>107</v>
      </c>
      <c r="E762" s="17" t="s">
        <v>911</v>
      </c>
      <c r="F762" s="17"/>
      <c r="G762" s="34">
        <f>SUM(G763)</f>
        <v>6215</v>
      </c>
      <c r="H762" s="34"/>
      <c r="I762" s="34"/>
      <c r="J762" s="75"/>
      <c r="K762" s="61"/>
      <c r="L762" s="61"/>
    </row>
    <row r="763" spans="1:12" ht="63">
      <c r="A763" s="16" t="s">
        <v>909</v>
      </c>
      <c r="B763" s="17" t="s">
        <v>125</v>
      </c>
      <c r="C763" s="16" t="s">
        <v>111</v>
      </c>
      <c r="D763" s="16" t="s">
        <v>107</v>
      </c>
      <c r="E763" s="17" t="s">
        <v>912</v>
      </c>
      <c r="F763" s="17"/>
      <c r="G763" s="34">
        <f>SUM(G764)</f>
        <v>6215</v>
      </c>
      <c r="H763" s="34"/>
      <c r="I763" s="34"/>
      <c r="J763" s="77"/>
      <c r="K763" s="62"/>
      <c r="L763" s="62"/>
    </row>
    <row r="764" spans="1:12" ht="15.75">
      <c r="A764" s="16" t="s">
        <v>160</v>
      </c>
      <c r="B764" s="17" t="s">
        <v>125</v>
      </c>
      <c r="C764" s="16" t="s">
        <v>111</v>
      </c>
      <c r="D764" s="16" t="s">
        <v>107</v>
      </c>
      <c r="E764" s="17" t="s">
        <v>912</v>
      </c>
      <c r="F764" s="17" t="s">
        <v>161</v>
      </c>
      <c r="G764" s="34">
        <v>6215</v>
      </c>
      <c r="H764" s="34"/>
      <c r="I764" s="34"/>
      <c r="J764" s="75"/>
      <c r="K764" s="61"/>
      <c r="L764" s="61"/>
    </row>
    <row r="765" spans="1:12" ht="63">
      <c r="A765" s="16" t="s">
        <v>702</v>
      </c>
      <c r="B765" s="17" t="s">
        <v>125</v>
      </c>
      <c r="C765" s="16" t="s">
        <v>111</v>
      </c>
      <c r="D765" s="16" t="s">
        <v>108</v>
      </c>
      <c r="E765" s="17" t="s">
        <v>315</v>
      </c>
      <c r="F765" s="17"/>
      <c r="G765" s="34">
        <f>SUM(G766)</f>
        <v>8377.7999999999993</v>
      </c>
      <c r="H765" s="34"/>
      <c r="I765" s="34"/>
      <c r="J765" s="61"/>
      <c r="K765" s="61"/>
      <c r="L765" s="61"/>
    </row>
    <row r="766" spans="1:12" ht="94.5">
      <c r="A766" s="16" t="s">
        <v>192</v>
      </c>
      <c r="B766" s="17" t="s">
        <v>125</v>
      </c>
      <c r="C766" s="16" t="s">
        <v>111</v>
      </c>
      <c r="D766" s="16" t="s">
        <v>108</v>
      </c>
      <c r="E766" s="17" t="s">
        <v>679</v>
      </c>
      <c r="F766" s="17"/>
      <c r="G766" s="34">
        <f>SUM(G767)</f>
        <v>8377.7999999999993</v>
      </c>
      <c r="H766" s="34"/>
      <c r="I766" s="34"/>
      <c r="J766" s="62"/>
      <c r="K766" s="62"/>
      <c r="L766" s="62"/>
    </row>
    <row r="767" spans="1:12" ht="47.25">
      <c r="A767" s="16" t="s">
        <v>703</v>
      </c>
      <c r="B767" s="17" t="s">
        <v>125</v>
      </c>
      <c r="C767" s="16" t="s">
        <v>111</v>
      </c>
      <c r="D767" s="16" t="s">
        <v>108</v>
      </c>
      <c r="E767" s="17" t="s">
        <v>680</v>
      </c>
      <c r="F767" s="17"/>
      <c r="G767" s="34">
        <f>SUM(G768)</f>
        <v>8377.7999999999993</v>
      </c>
      <c r="H767" s="34"/>
      <c r="I767" s="34"/>
      <c r="J767" s="61"/>
      <c r="K767" s="61"/>
      <c r="L767" s="61"/>
    </row>
    <row r="768" spans="1:12" ht="15.75">
      <c r="A768" s="16" t="s">
        <v>90</v>
      </c>
      <c r="B768" s="17" t="s">
        <v>125</v>
      </c>
      <c r="C768" s="16" t="s">
        <v>111</v>
      </c>
      <c r="D768" s="16" t="s">
        <v>108</v>
      </c>
      <c r="E768" s="17" t="s">
        <v>680</v>
      </c>
      <c r="F768" s="17" t="s">
        <v>136</v>
      </c>
      <c r="G768" s="34">
        <v>8377.7999999999993</v>
      </c>
      <c r="H768" s="34"/>
      <c r="I768" s="34"/>
      <c r="J768" s="61"/>
      <c r="K768" s="61"/>
      <c r="L768" s="61"/>
    </row>
    <row r="769" spans="1:12" ht="78.75">
      <c r="A769" s="16" t="s">
        <v>431</v>
      </c>
      <c r="B769" s="17" t="s">
        <v>125</v>
      </c>
      <c r="C769" s="16" t="s">
        <v>111</v>
      </c>
      <c r="D769" s="16" t="s">
        <v>108</v>
      </c>
      <c r="E769" s="17" t="s">
        <v>432</v>
      </c>
      <c r="F769" s="17"/>
      <c r="G769" s="34">
        <f>SUM(G770)</f>
        <v>3012.5</v>
      </c>
      <c r="H769" s="34">
        <v>1000</v>
      </c>
      <c r="I769" s="34">
        <v>1000</v>
      </c>
      <c r="J769" s="62"/>
      <c r="K769" s="62"/>
      <c r="L769" s="62"/>
    </row>
    <row r="770" spans="1:12" ht="63">
      <c r="A770" s="16" t="s">
        <v>787</v>
      </c>
      <c r="B770" s="17" t="s">
        <v>125</v>
      </c>
      <c r="C770" s="16" t="s">
        <v>111</v>
      </c>
      <c r="D770" s="16" t="s">
        <v>108</v>
      </c>
      <c r="E770" s="17" t="s">
        <v>509</v>
      </c>
      <c r="F770" s="17"/>
      <c r="G770" s="34">
        <f>SUM(G771+G778)</f>
        <v>3012.5</v>
      </c>
      <c r="H770" s="34">
        <v>1000</v>
      </c>
      <c r="I770" s="34">
        <v>1000</v>
      </c>
      <c r="J770" s="61"/>
      <c r="K770" s="61"/>
      <c r="L770" s="61"/>
    </row>
    <row r="771" spans="1:12" ht="15.75">
      <c r="A771" s="16" t="s">
        <v>18</v>
      </c>
      <c r="B771" s="17" t="s">
        <v>125</v>
      </c>
      <c r="C771" s="16" t="s">
        <v>111</v>
      </c>
      <c r="D771" s="16" t="s">
        <v>108</v>
      </c>
      <c r="E771" s="17" t="s">
        <v>833</v>
      </c>
      <c r="F771" s="17"/>
      <c r="G771" s="34">
        <f>SUM(G772+G776+G774)</f>
        <v>3012.5</v>
      </c>
      <c r="H771" s="34"/>
      <c r="I771" s="34"/>
      <c r="J771" s="61"/>
      <c r="K771" s="61"/>
      <c r="L771" s="61"/>
    </row>
    <row r="772" spans="1:12" ht="47.25">
      <c r="A772" s="16" t="s">
        <v>877</v>
      </c>
      <c r="B772" s="17" t="s">
        <v>125</v>
      </c>
      <c r="C772" s="16" t="s">
        <v>111</v>
      </c>
      <c r="D772" s="16" t="s">
        <v>108</v>
      </c>
      <c r="E772" s="17" t="s">
        <v>875</v>
      </c>
      <c r="F772" s="17"/>
      <c r="G772" s="34">
        <f>SUM(G773)</f>
        <v>1243.9000000000001</v>
      </c>
      <c r="H772" s="34"/>
      <c r="I772" s="34"/>
      <c r="J772" s="61"/>
      <c r="K772" s="61"/>
      <c r="L772" s="61"/>
    </row>
    <row r="773" spans="1:12" ht="15.75">
      <c r="A773" s="16" t="s">
        <v>90</v>
      </c>
      <c r="B773" s="17" t="s">
        <v>125</v>
      </c>
      <c r="C773" s="16" t="s">
        <v>111</v>
      </c>
      <c r="D773" s="16" t="s">
        <v>108</v>
      </c>
      <c r="E773" s="17" t="s">
        <v>875</v>
      </c>
      <c r="F773" s="17" t="s">
        <v>136</v>
      </c>
      <c r="G773" s="34">
        <v>1243.9000000000001</v>
      </c>
      <c r="H773" s="34"/>
      <c r="I773" s="34"/>
      <c r="J773" s="62"/>
      <c r="K773" s="62"/>
      <c r="L773" s="62"/>
    </row>
    <row r="774" spans="1:12" ht="15.75">
      <c r="A774" s="16" t="s">
        <v>175</v>
      </c>
      <c r="B774" s="17" t="s">
        <v>125</v>
      </c>
      <c r="C774" s="16" t="s">
        <v>111</v>
      </c>
      <c r="D774" s="16" t="s">
        <v>108</v>
      </c>
      <c r="E774" s="17" t="s">
        <v>988</v>
      </c>
      <c r="F774" s="17"/>
      <c r="G774" s="34">
        <f>SUM(G775)</f>
        <v>1091.5</v>
      </c>
      <c r="H774" s="34"/>
      <c r="I774" s="34"/>
      <c r="J774" s="62"/>
      <c r="K774" s="62"/>
      <c r="L774" s="62"/>
    </row>
    <row r="775" spans="1:12" ht="15.75">
      <c r="A775" s="16" t="s">
        <v>90</v>
      </c>
      <c r="B775" s="17" t="s">
        <v>125</v>
      </c>
      <c r="C775" s="16" t="s">
        <v>111</v>
      </c>
      <c r="D775" s="16" t="s">
        <v>108</v>
      </c>
      <c r="E775" s="17" t="s">
        <v>988</v>
      </c>
      <c r="F775" s="17" t="s">
        <v>136</v>
      </c>
      <c r="G775" s="34">
        <v>1091.5</v>
      </c>
      <c r="H775" s="34"/>
      <c r="I775" s="34"/>
      <c r="J775" s="62"/>
      <c r="K775" s="62"/>
      <c r="L775" s="62"/>
    </row>
    <row r="776" spans="1:12" ht="15.75">
      <c r="A776" s="16" t="s">
        <v>257</v>
      </c>
      <c r="B776" s="17" t="s">
        <v>125</v>
      </c>
      <c r="C776" s="16" t="s">
        <v>111</v>
      </c>
      <c r="D776" s="16" t="s">
        <v>108</v>
      </c>
      <c r="E776" s="17" t="s">
        <v>834</v>
      </c>
      <c r="F776" s="17"/>
      <c r="G776" s="34">
        <f>SUM(G777)</f>
        <v>677.1</v>
      </c>
      <c r="H776" s="34"/>
      <c r="I776" s="34"/>
      <c r="J776" s="61"/>
      <c r="K776" s="61"/>
      <c r="L776" s="61"/>
    </row>
    <row r="777" spans="1:12" ht="15.75">
      <c r="A777" s="16" t="s">
        <v>90</v>
      </c>
      <c r="B777" s="17" t="s">
        <v>125</v>
      </c>
      <c r="C777" s="16" t="s">
        <v>111</v>
      </c>
      <c r="D777" s="16" t="s">
        <v>108</v>
      </c>
      <c r="E777" s="17" t="s">
        <v>834</v>
      </c>
      <c r="F777" s="17" t="s">
        <v>136</v>
      </c>
      <c r="G777" s="34">
        <v>677.1</v>
      </c>
      <c r="H777" s="34"/>
      <c r="I777" s="34"/>
      <c r="J777" s="61"/>
      <c r="K777" s="61"/>
      <c r="L777" s="61"/>
    </row>
    <row r="778" spans="1:12" ht="31.5">
      <c r="A778" s="16" t="s">
        <v>127</v>
      </c>
      <c r="B778" s="17" t="s">
        <v>125</v>
      </c>
      <c r="C778" s="16" t="s">
        <v>111</v>
      </c>
      <c r="D778" s="16" t="s">
        <v>108</v>
      </c>
      <c r="E778" s="17" t="s">
        <v>441</v>
      </c>
      <c r="F778" s="17"/>
      <c r="G778" s="34"/>
      <c r="H778" s="34">
        <v>1000</v>
      </c>
      <c r="I778" s="34">
        <v>1000</v>
      </c>
      <c r="J778" s="61"/>
      <c r="K778" s="61"/>
      <c r="L778" s="61"/>
    </row>
    <row r="779" spans="1:12" ht="15.75">
      <c r="A779" s="16" t="s">
        <v>175</v>
      </c>
      <c r="B779" s="17" t="s">
        <v>125</v>
      </c>
      <c r="C779" s="16" t="s">
        <v>111</v>
      </c>
      <c r="D779" s="16" t="s">
        <v>108</v>
      </c>
      <c r="E779" s="17" t="s">
        <v>442</v>
      </c>
      <c r="F779" s="17"/>
      <c r="G779" s="34"/>
      <c r="H779" s="34">
        <v>1000</v>
      </c>
      <c r="I779" s="34">
        <v>1000</v>
      </c>
      <c r="J779" s="62"/>
      <c r="K779" s="62"/>
      <c r="L779" s="62"/>
    </row>
    <row r="780" spans="1:12" ht="47.25">
      <c r="A780" s="16" t="s">
        <v>165</v>
      </c>
      <c r="B780" s="17" t="s">
        <v>125</v>
      </c>
      <c r="C780" s="16" t="s">
        <v>111</v>
      </c>
      <c r="D780" s="16" t="s">
        <v>108</v>
      </c>
      <c r="E780" s="17" t="s">
        <v>442</v>
      </c>
      <c r="F780" s="17" t="s">
        <v>91</v>
      </c>
      <c r="G780" s="34"/>
      <c r="H780" s="34">
        <v>1000</v>
      </c>
      <c r="I780" s="34">
        <v>1000</v>
      </c>
      <c r="J780" s="61"/>
      <c r="K780" s="61"/>
      <c r="L780" s="61"/>
    </row>
    <row r="781" spans="1:12" ht="63">
      <c r="A781" s="16" t="s">
        <v>795</v>
      </c>
      <c r="B781" s="17" t="s">
        <v>125</v>
      </c>
      <c r="C781" s="16" t="s">
        <v>111</v>
      </c>
      <c r="D781" s="16" t="s">
        <v>108</v>
      </c>
      <c r="E781" s="17" t="s">
        <v>591</v>
      </c>
      <c r="F781" s="17"/>
      <c r="G781" s="34">
        <f>SUM(G782)</f>
        <v>8679.2999999999993</v>
      </c>
      <c r="H781" s="34"/>
      <c r="I781" s="34"/>
      <c r="J781" s="62"/>
      <c r="K781" s="62"/>
      <c r="L781" s="62"/>
    </row>
    <row r="782" spans="1:12" ht="31.5">
      <c r="A782" s="16" t="s">
        <v>127</v>
      </c>
      <c r="B782" s="17" t="s">
        <v>125</v>
      </c>
      <c r="C782" s="16" t="s">
        <v>111</v>
      </c>
      <c r="D782" s="16" t="s">
        <v>108</v>
      </c>
      <c r="E782" s="17" t="s">
        <v>596</v>
      </c>
      <c r="F782" s="17"/>
      <c r="G782" s="34">
        <f>SUM(G783+G785)</f>
        <v>8679.2999999999993</v>
      </c>
      <c r="H782" s="34"/>
      <c r="I782" s="34"/>
      <c r="J782" s="61"/>
      <c r="K782" s="61"/>
      <c r="L782" s="61"/>
    </row>
    <row r="783" spans="1:12" ht="31.5">
      <c r="A783" s="16" t="s">
        <v>917</v>
      </c>
      <c r="B783" s="17" t="s">
        <v>125</v>
      </c>
      <c r="C783" s="16" t="s">
        <v>111</v>
      </c>
      <c r="D783" s="16" t="s">
        <v>108</v>
      </c>
      <c r="E783" s="17" t="s">
        <v>918</v>
      </c>
      <c r="F783" s="17"/>
      <c r="G783" s="34">
        <f>SUM(G784)</f>
        <v>139.9</v>
      </c>
      <c r="H783" s="34"/>
      <c r="I783" s="34"/>
      <c r="J783" s="61"/>
      <c r="K783" s="61"/>
      <c r="L783" s="61"/>
    </row>
    <row r="784" spans="1:12" ht="47.25">
      <c r="A784" s="16" t="s">
        <v>165</v>
      </c>
      <c r="B784" s="17" t="s">
        <v>125</v>
      </c>
      <c r="C784" s="16" t="s">
        <v>111</v>
      </c>
      <c r="D784" s="16" t="s">
        <v>108</v>
      </c>
      <c r="E784" s="17" t="s">
        <v>918</v>
      </c>
      <c r="F784" s="17" t="s">
        <v>91</v>
      </c>
      <c r="G784" s="34">
        <v>139.9</v>
      </c>
      <c r="H784" s="34"/>
      <c r="I784" s="34"/>
      <c r="J784" s="62"/>
      <c r="K784" s="62"/>
      <c r="L784" s="62"/>
    </row>
    <row r="785" spans="1:12" ht="31.5">
      <c r="A785" s="16" t="s">
        <v>796</v>
      </c>
      <c r="B785" s="17" t="s">
        <v>125</v>
      </c>
      <c r="C785" s="16" t="s">
        <v>111</v>
      </c>
      <c r="D785" s="16" t="s">
        <v>108</v>
      </c>
      <c r="E785" s="17" t="s">
        <v>600</v>
      </c>
      <c r="F785" s="17"/>
      <c r="G785" s="34">
        <f>SUM(G786)</f>
        <v>8539.4</v>
      </c>
      <c r="H785" s="34"/>
      <c r="I785" s="34"/>
      <c r="J785" s="61"/>
      <c r="K785" s="61"/>
      <c r="L785" s="61"/>
    </row>
    <row r="786" spans="1:12" ht="47.25">
      <c r="A786" s="16" t="s">
        <v>165</v>
      </c>
      <c r="B786" s="17" t="s">
        <v>125</v>
      </c>
      <c r="C786" s="16" t="s">
        <v>111</v>
      </c>
      <c r="D786" s="16" t="s">
        <v>108</v>
      </c>
      <c r="E786" s="17" t="s">
        <v>600</v>
      </c>
      <c r="F786" s="17" t="s">
        <v>91</v>
      </c>
      <c r="G786" s="34">
        <v>8539.4</v>
      </c>
      <c r="H786" s="34"/>
      <c r="I786" s="34"/>
      <c r="J786" s="61"/>
      <c r="K786" s="61"/>
      <c r="L786" s="61"/>
    </row>
    <row r="787" spans="1:12" ht="63">
      <c r="A787" s="16" t="s">
        <v>71</v>
      </c>
      <c r="B787" s="17" t="s">
        <v>125</v>
      </c>
      <c r="C787" s="16" t="s">
        <v>111</v>
      </c>
      <c r="D787" s="16" t="s">
        <v>108</v>
      </c>
      <c r="E787" s="17" t="s">
        <v>443</v>
      </c>
      <c r="F787" s="17"/>
      <c r="G787" s="34">
        <f>SUM(G788+G793+G796)</f>
        <v>31336</v>
      </c>
      <c r="H787" s="34">
        <f t="shared" ref="H787:I787" si="84">SUM(H788+H793+H796)</f>
        <v>16851.8</v>
      </c>
      <c r="I787" s="34">
        <f t="shared" si="84"/>
        <v>844</v>
      </c>
      <c r="J787" s="62"/>
      <c r="K787" s="62"/>
      <c r="L787" s="62"/>
    </row>
    <row r="788" spans="1:12" ht="94.5">
      <c r="A788" s="16" t="s">
        <v>192</v>
      </c>
      <c r="B788" s="17" t="s">
        <v>125</v>
      </c>
      <c r="C788" s="16" t="s">
        <v>111</v>
      </c>
      <c r="D788" s="16" t="s">
        <v>108</v>
      </c>
      <c r="E788" s="17" t="s">
        <v>835</v>
      </c>
      <c r="F788" s="17"/>
      <c r="G788" s="34">
        <f>SUM(G789+G791)</f>
        <v>15756.2</v>
      </c>
      <c r="H788" s="34"/>
      <c r="I788" s="34"/>
      <c r="J788" s="61"/>
      <c r="K788" s="61"/>
      <c r="L788" s="61"/>
    </row>
    <row r="789" spans="1:12" ht="31.5">
      <c r="A789" s="16" t="s">
        <v>799</v>
      </c>
      <c r="B789" s="17" t="s">
        <v>125</v>
      </c>
      <c r="C789" s="16" t="s">
        <v>111</v>
      </c>
      <c r="D789" s="16" t="s">
        <v>108</v>
      </c>
      <c r="E789" s="17" t="s">
        <v>836</v>
      </c>
      <c r="F789" s="17"/>
      <c r="G789" s="34">
        <f>SUM(G790)</f>
        <v>7145.6</v>
      </c>
      <c r="H789" s="34"/>
      <c r="I789" s="34"/>
      <c r="J789" s="61"/>
      <c r="K789" s="61"/>
      <c r="L789" s="61"/>
    </row>
    <row r="790" spans="1:12" ht="15.75">
      <c r="A790" s="16" t="s">
        <v>90</v>
      </c>
      <c r="B790" s="17" t="s">
        <v>125</v>
      </c>
      <c r="C790" s="16" t="s">
        <v>111</v>
      </c>
      <c r="D790" s="16" t="s">
        <v>108</v>
      </c>
      <c r="E790" s="17" t="s">
        <v>836</v>
      </c>
      <c r="F790" s="17" t="s">
        <v>136</v>
      </c>
      <c r="G790" s="34">
        <v>7145.6</v>
      </c>
      <c r="H790" s="34"/>
      <c r="I790" s="34"/>
      <c r="J790" s="61"/>
      <c r="K790" s="61"/>
      <c r="L790" s="61"/>
    </row>
    <row r="791" spans="1:12" ht="15.75">
      <c r="A791" s="16" t="s">
        <v>257</v>
      </c>
      <c r="B791" s="17" t="s">
        <v>125</v>
      </c>
      <c r="C791" s="16" t="s">
        <v>111</v>
      </c>
      <c r="D791" s="16" t="s">
        <v>108</v>
      </c>
      <c r="E791" s="17" t="s">
        <v>837</v>
      </c>
      <c r="F791" s="17"/>
      <c r="G791" s="34">
        <f>SUM(G792)</f>
        <v>8610.6</v>
      </c>
      <c r="H791" s="34"/>
      <c r="I791" s="34"/>
      <c r="J791" s="61"/>
      <c r="K791" s="61"/>
      <c r="L791" s="61"/>
    </row>
    <row r="792" spans="1:12" ht="15.75">
      <c r="A792" s="16" t="s">
        <v>90</v>
      </c>
      <c r="B792" s="17" t="s">
        <v>125</v>
      </c>
      <c r="C792" s="16" t="s">
        <v>111</v>
      </c>
      <c r="D792" s="16" t="s">
        <v>108</v>
      </c>
      <c r="E792" s="17" t="s">
        <v>837</v>
      </c>
      <c r="F792" s="17" t="s">
        <v>136</v>
      </c>
      <c r="G792" s="34">
        <v>8610.6</v>
      </c>
      <c r="H792" s="34"/>
      <c r="I792" s="34"/>
      <c r="J792" s="61"/>
      <c r="K792" s="61"/>
      <c r="L792" s="61"/>
    </row>
    <row r="793" spans="1:12" ht="31.5">
      <c r="A793" s="16" t="s">
        <v>127</v>
      </c>
      <c r="B793" s="17" t="s">
        <v>125</v>
      </c>
      <c r="C793" s="16" t="s">
        <v>111</v>
      </c>
      <c r="D793" s="16" t="s">
        <v>108</v>
      </c>
      <c r="E793" s="17" t="s">
        <v>683</v>
      </c>
      <c r="F793" s="17"/>
      <c r="G793" s="34">
        <f>SUM(G794)</f>
        <v>98.3</v>
      </c>
      <c r="H793" s="34"/>
      <c r="I793" s="34"/>
      <c r="J793" s="62"/>
      <c r="K793" s="62"/>
      <c r="L793" s="62"/>
    </row>
    <row r="794" spans="1:12" ht="31.5">
      <c r="A794" s="16" t="s">
        <v>799</v>
      </c>
      <c r="B794" s="17" t="s">
        <v>125</v>
      </c>
      <c r="C794" s="16" t="s">
        <v>111</v>
      </c>
      <c r="D794" s="16" t="s">
        <v>108</v>
      </c>
      <c r="E794" s="17" t="s">
        <v>684</v>
      </c>
      <c r="F794" s="17"/>
      <c r="G794" s="34">
        <f>SUM(G795)</f>
        <v>98.3</v>
      </c>
      <c r="H794" s="34"/>
      <c r="I794" s="34"/>
      <c r="J794" s="61"/>
      <c r="K794" s="61"/>
      <c r="L794" s="61"/>
    </row>
    <row r="795" spans="1:12" ht="47.25">
      <c r="A795" s="16" t="s">
        <v>165</v>
      </c>
      <c r="B795" s="17" t="s">
        <v>125</v>
      </c>
      <c r="C795" s="16" t="s">
        <v>111</v>
      </c>
      <c r="D795" s="16" t="s">
        <v>108</v>
      </c>
      <c r="E795" s="17" t="s">
        <v>684</v>
      </c>
      <c r="F795" s="17" t="s">
        <v>91</v>
      </c>
      <c r="G795" s="34">
        <v>98.3</v>
      </c>
      <c r="H795" s="34"/>
      <c r="I795" s="34"/>
      <c r="J795" s="61"/>
      <c r="K795" s="61"/>
      <c r="L795" s="61"/>
    </row>
    <row r="796" spans="1:12" ht="31.5">
      <c r="A796" s="16" t="s">
        <v>800</v>
      </c>
      <c r="B796" s="17" t="s">
        <v>125</v>
      </c>
      <c r="C796" s="16" t="s">
        <v>111</v>
      </c>
      <c r="D796" s="16" t="s">
        <v>108</v>
      </c>
      <c r="E796" s="17" t="s">
        <v>444</v>
      </c>
      <c r="F796" s="17"/>
      <c r="G796" s="34">
        <f>SUM(G799+G797)</f>
        <v>15481.5</v>
      </c>
      <c r="H796" s="34">
        <v>16851.8</v>
      </c>
      <c r="I796" s="34">
        <v>844</v>
      </c>
      <c r="J796" s="61"/>
      <c r="K796" s="61"/>
      <c r="L796" s="61"/>
    </row>
    <row r="797" spans="1:12" ht="33" customHeight="1">
      <c r="A797" s="16" t="s">
        <v>799</v>
      </c>
      <c r="B797" s="17" t="s">
        <v>125</v>
      </c>
      <c r="C797" s="16" t="s">
        <v>111</v>
      </c>
      <c r="D797" s="16" t="s">
        <v>108</v>
      </c>
      <c r="E797" s="17" t="s">
        <v>978</v>
      </c>
      <c r="F797" s="17"/>
      <c r="G797" s="34">
        <f>SUM(G798)</f>
        <v>0.6</v>
      </c>
      <c r="H797" s="34"/>
      <c r="I797" s="34"/>
      <c r="J797" s="61"/>
      <c r="K797" s="61"/>
      <c r="L797" s="61"/>
    </row>
    <row r="798" spans="1:12" ht="47.25">
      <c r="A798" s="16" t="s">
        <v>165</v>
      </c>
      <c r="B798" s="17" t="s">
        <v>125</v>
      </c>
      <c r="C798" s="16" t="s">
        <v>111</v>
      </c>
      <c r="D798" s="16" t="s">
        <v>108</v>
      </c>
      <c r="E798" s="17" t="s">
        <v>978</v>
      </c>
      <c r="F798" s="17" t="s">
        <v>91</v>
      </c>
      <c r="G798" s="34">
        <v>0.6</v>
      </c>
      <c r="H798" s="34"/>
      <c r="I798" s="34"/>
      <c r="J798" s="61"/>
      <c r="K798" s="61"/>
      <c r="L798" s="61"/>
    </row>
    <row r="799" spans="1:12" ht="31.5">
      <c r="A799" s="16" t="s">
        <v>801</v>
      </c>
      <c r="B799" s="17" t="s">
        <v>125</v>
      </c>
      <c r="C799" s="16" t="s">
        <v>111</v>
      </c>
      <c r="D799" s="16" t="s">
        <v>108</v>
      </c>
      <c r="E799" s="17" t="s">
        <v>445</v>
      </c>
      <c r="F799" s="17"/>
      <c r="G799" s="34">
        <f>SUM(G800)</f>
        <v>15480.9</v>
      </c>
      <c r="H799" s="34">
        <v>16851.8</v>
      </c>
      <c r="I799" s="34">
        <v>844</v>
      </c>
      <c r="J799" s="62"/>
      <c r="K799" s="62"/>
      <c r="L799" s="62"/>
    </row>
    <row r="800" spans="1:12" ht="47.25">
      <c r="A800" s="16" t="s">
        <v>165</v>
      </c>
      <c r="B800" s="17" t="s">
        <v>125</v>
      </c>
      <c r="C800" s="16" t="s">
        <v>111</v>
      </c>
      <c r="D800" s="16" t="s">
        <v>108</v>
      </c>
      <c r="E800" s="17" t="s">
        <v>445</v>
      </c>
      <c r="F800" s="17" t="s">
        <v>91</v>
      </c>
      <c r="G800" s="34">
        <v>15480.9</v>
      </c>
      <c r="H800" s="34">
        <v>16851.8</v>
      </c>
      <c r="I800" s="34">
        <v>844</v>
      </c>
      <c r="J800" s="61"/>
      <c r="K800" s="61"/>
      <c r="L800" s="61"/>
    </row>
    <row r="801" spans="1:12" ht="78.75">
      <c r="A801" s="16" t="s">
        <v>431</v>
      </c>
      <c r="B801" s="17" t="s">
        <v>125</v>
      </c>
      <c r="C801" s="16" t="s">
        <v>111</v>
      </c>
      <c r="D801" s="16" t="s">
        <v>111</v>
      </c>
      <c r="E801" s="17" t="s">
        <v>432</v>
      </c>
      <c r="F801" s="17"/>
      <c r="G801" s="34">
        <f>SUM(G802+G808)</f>
        <v>114564.79999999999</v>
      </c>
      <c r="H801" s="34">
        <f t="shared" ref="H801:I801" si="85">SUM(H802+H808)</f>
        <v>81775.399999999994</v>
      </c>
      <c r="I801" s="34">
        <f t="shared" si="85"/>
        <v>23.2</v>
      </c>
      <c r="J801" s="62"/>
      <c r="K801" s="62"/>
      <c r="L801" s="62"/>
    </row>
    <row r="802" spans="1:12" ht="15.75">
      <c r="A802" s="16" t="s">
        <v>433</v>
      </c>
      <c r="B802" s="17" t="s">
        <v>125</v>
      </c>
      <c r="C802" s="16" t="s">
        <v>111</v>
      </c>
      <c r="D802" s="16" t="s">
        <v>111</v>
      </c>
      <c r="E802" s="17" t="s">
        <v>434</v>
      </c>
      <c r="F802" s="17"/>
      <c r="G802" s="34">
        <f>SUM(G803)</f>
        <v>73678.2</v>
      </c>
      <c r="H802" s="34">
        <f>SUM(H803)</f>
        <v>78952.2</v>
      </c>
      <c r="I802" s="34"/>
      <c r="J802" s="61"/>
      <c r="K802" s="61"/>
      <c r="L802" s="61"/>
    </row>
    <row r="803" spans="1:12" ht="15.75">
      <c r="A803" s="16" t="s">
        <v>784</v>
      </c>
      <c r="B803" s="17" t="s">
        <v>125</v>
      </c>
      <c r="C803" s="16" t="s">
        <v>111</v>
      </c>
      <c r="D803" s="16" t="s">
        <v>111</v>
      </c>
      <c r="E803" s="17" t="s">
        <v>446</v>
      </c>
      <c r="F803" s="17"/>
      <c r="G803" s="34">
        <f>SUM(G806+G804)</f>
        <v>73678.2</v>
      </c>
      <c r="H803" s="34">
        <f t="shared" ref="H803" si="86">SUM(H806+H804)</f>
        <v>78952.2</v>
      </c>
      <c r="I803" s="34"/>
      <c r="J803" s="61"/>
      <c r="K803" s="61"/>
      <c r="L803" s="61"/>
    </row>
    <row r="804" spans="1:12" ht="63">
      <c r="A804" s="16" t="s">
        <v>783</v>
      </c>
      <c r="B804" s="17" t="s">
        <v>125</v>
      </c>
      <c r="C804" s="16" t="s">
        <v>111</v>
      </c>
      <c r="D804" s="16" t="s">
        <v>111</v>
      </c>
      <c r="E804" s="17" t="s">
        <v>898</v>
      </c>
      <c r="F804" s="17"/>
      <c r="G804" s="34">
        <f>SUM(G805)</f>
        <v>485.4</v>
      </c>
      <c r="H804" s="34"/>
      <c r="I804" s="34"/>
      <c r="J804" s="61"/>
      <c r="K804" s="61"/>
      <c r="L804" s="61"/>
    </row>
    <row r="805" spans="1:12" ht="47.25">
      <c r="A805" s="16" t="s">
        <v>104</v>
      </c>
      <c r="B805" s="17" t="s">
        <v>125</v>
      </c>
      <c r="C805" s="16" t="s">
        <v>111</v>
      </c>
      <c r="D805" s="16" t="s">
        <v>111</v>
      </c>
      <c r="E805" s="17" t="s">
        <v>898</v>
      </c>
      <c r="F805" s="17" t="s">
        <v>157</v>
      </c>
      <c r="G805" s="34">
        <v>485.4</v>
      </c>
      <c r="H805" s="34"/>
      <c r="I805" s="34"/>
      <c r="J805" s="62"/>
      <c r="K805" s="62"/>
      <c r="L805" s="62"/>
    </row>
    <row r="806" spans="1:12" ht="47.25">
      <c r="A806" s="16" t="s">
        <v>447</v>
      </c>
      <c r="B806" s="17" t="s">
        <v>125</v>
      </c>
      <c r="C806" s="16" t="s">
        <v>111</v>
      </c>
      <c r="D806" s="16" t="s">
        <v>111</v>
      </c>
      <c r="E806" s="17" t="s">
        <v>448</v>
      </c>
      <c r="F806" s="17"/>
      <c r="G806" s="34">
        <f>SUM(G807)</f>
        <v>73192.800000000003</v>
      </c>
      <c r="H806" s="34">
        <f>SUM(H807)</f>
        <v>78952.2</v>
      </c>
      <c r="I806" s="34"/>
      <c r="J806" s="61"/>
      <c r="K806" s="61"/>
      <c r="L806" s="61"/>
    </row>
    <row r="807" spans="1:12" ht="47.25">
      <c r="A807" s="16" t="s">
        <v>104</v>
      </c>
      <c r="B807" s="17" t="s">
        <v>125</v>
      </c>
      <c r="C807" s="16" t="s">
        <v>111</v>
      </c>
      <c r="D807" s="16" t="s">
        <v>111</v>
      </c>
      <c r="E807" s="17" t="s">
        <v>448</v>
      </c>
      <c r="F807" s="17" t="s">
        <v>157</v>
      </c>
      <c r="G807" s="34">
        <v>73192.800000000003</v>
      </c>
      <c r="H807" s="34">
        <v>78952.2</v>
      </c>
      <c r="I807" s="34"/>
      <c r="J807" s="61"/>
      <c r="K807" s="61"/>
      <c r="L807" s="61"/>
    </row>
    <row r="808" spans="1:12" ht="31.5">
      <c r="A808" s="16" t="s">
        <v>785</v>
      </c>
      <c r="B808" s="17" t="s">
        <v>125</v>
      </c>
      <c r="C808" s="16" t="s">
        <v>111</v>
      </c>
      <c r="D808" s="16" t="s">
        <v>111</v>
      </c>
      <c r="E808" s="17" t="s">
        <v>437</v>
      </c>
      <c r="F808" s="17"/>
      <c r="G808" s="34">
        <f>SUM(G809+G814)</f>
        <v>40886.6</v>
      </c>
      <c r="H808" s="34">
        <f t="shared" ref="H808:I808" si="87">SUM(H809+H814)</f>
        <v>2823.2</v>
      </c>
      <c r="I808" s="34">
        <f t="shared" si="87"/>
        <v>23.2</v>
      </c>
      <c r="J808" s="61"/>
      <c r="K808" s="61"/>
      <c r="L808" s="61"/>
    </row>
    <row r="809" spans="1:12" ht="15.75">
      <c r="A809" s="16" t="s">
        <v>18</v>
      </c>
      <c r="B809" s="17" t="s">
        <v>125</v>
      </c>
      <c r="C809" s="16" t="s">
        <v>111</v>
      </c>
      <c r="D809" s="16" t="s">
        <v>111</v>
      </c>
      <c r="E809" s="17" t="s">
        <v>831</v>
      </c>
      <c r="F809" s="17"/>
      <c r="G809" s="34">
        <f>SUM(G810+G812)</f>
        <v>25051.3</v>
      </c>
      <c r="H809" s="34">
        <f t="shared" ref="H809" si="88">SUM(H810+H812)</f>
        <v>1800</v>
      </c>
      <c r="I809" s="34"/>
      <c r="J809" s="62"/>
      <c r="K809" s="62"/>
      <c r="L809" s="62"/>
    </row>
    <row r="810" spans="1:12" ht="31.5">
      <c r="A810" s="16" t="s">
        <v>786</v>
      </c>
      <c r="B810" s="17" t="s">
        <v>125</v>
      </c>
      <c r="C810" s="16" t="s">
        <v>111</v>
      </c>
      <c r="D810" s="16" t="s">
        <v>111</v>
      </c>
      <c r="E810" s="17" t="s">
        <v>899</v>
      </c>
      <c r="F810" s="17"/>
      <c r="G810" s="34">
        <f>SUM(G811)</f>
        <v>15041.3</v>
      </c>
      <c r="H810" s="34">
        <f t="shared" ref="H810" si="89">SUM(H811)</f>
        <v>1800</v>
      </c>
      <c r="I810" s="34"/>
      <c r="J810" s="61"/>
      <c r="K810" s="61"/>
      <c r="L810" s="61"/>
    </row>
    <row r="811" spans="1:12" ht="15.75">
      <c r="A811" s="16" t="s">
        <v>90</v>
      </c>
      <c r="B811" s="17" t="s">
        <v>125</v>
      </c>
      <c r="C811" s="16" t="s">
        <v>111</v>
      </c>
      <c r="D811" s="16" t="s">
        <v>111</v>
      </c>
      <c r="E811" s="17" t="s">
        <v>899</v>
      </c>
      <c r="F811" s="17" t="s">
        <v>136</v>
      </c>
      <c r="G811" s="34">
        <v>15041.3</v>
      </c>
      <c r="H811" s="34">
        <v>1800</v>
      </c>
      <c r="I811" s="34"/>
      <c r="J811" s="61"/>
      <c r="K811" s="61"/>
      <c r="L811" s="61"/>
    </row>
    <row r="812" spans="1:12" ht="31.5">
      <c r="A812" s="16" t="s">
        <v>786</v>
      </c>
      <c r="B812" s="17" t="s">
        <v>125</v>
      </c>
      <c r="C812" s="16" t="s">
        <v>111</v>
      </c>
      <c r="D812" s="16" t="s">
        <v>111</v>
      </c>
      <c r="E812" s="17" t="s">
        <v>979</v>
      </c>
      <c r="F812" s="17"/>
      <c r="G812" s="34">
        <f>SUM(G813)</f>
        <v>10010</v>
      </c>
      <c r="H812" s="34"/>
      <c r="I812" s="34"/>
      <c r="J812" s="61"/>
      <c r="K812" s="61"/>
      <c r="L812" s="61"/>
    </row>
    <row r="813" spans="1:12" ht="15.75">
      <c r="A813" s="16" t="s">
        <v>90</v>
      </c>
      <c r="B813" s="17" t="s">
        <v>125</v>
      </c>
      <c r="C813" s="16" t="s">
        <v>111</v>
      </c>
      <c r="D813" s="16" t="s">
        <v>111</v>
      </c>
      <c r="E813" s="17" t="s">
        <v>979</v>
      </c>
      <c r="F813" s="17" t="s">
        <v>136</v>
      </c>
      <c r="G813" s="34">
        <v>10010</v>
      </c>
      <c r="H813" s="34"/>
      <c r="I813" s="34"/>
      <c r="J813" s="61"/>
      <c r="K813" s="61"/>
      <c r="L813" s="61"/>
    </row>
    <row r="814" spans="1:12" ht="31.5">
      <c r="A814" s="16" t="s">
        <v>72</v>
      </c>
      <c r="B814" s="17" t="s">
        <v>125</v>
      </c>
      <c r="C814" s="16" t="s">
        <v>111</v>
      </c>
      <c r="D814" s="16" t="s">
        <v>111</v>
      </c>
      <c r="E814" s="17" t="s">
        <v>449</v>
      </c>
      <c r="F814" s="17"/>
      <c r="G814" s="34">
        <f>SUM(G815+G817)</f>
        <v>15835.3</v>
      </c>
      <c r="H814" s="34">
        <f t="shared" ref="H814:I814" si="90">SUM(H815+H817)</f>
        <v>1023.2</v>
      </c>
      <c r="I814" s="34">
        <f t="shared" si="90"/>
        <v>23.2</v>
      </c>
      <c r="J814" s="61"/>
      <c r="K814" s="61"/>
      <c r="L814" s="61"/>
    </row>
    <row r="815" spans="1:12" ht="31.5">
      <c r="A815" s="16" t="s">
        <v>786</v>
      </c>
      <c r="B815" s="17" t="s">
        <v>125</v>
      </c>
      <c r="C815" s="16" t="s">
        <v>111</v>
      </c>
      <c r="D815" s="16" t="s">
        <v>111</v>
      </c>
      <c r="E815" s="17" t="s">
        <v>838</v>
      </c>
      <c r="F815" s="17"/>
      <c r="G815" s="34">
        <f>SUM(G816)</f>
        <v>817.3</v>
      </c>
      <c r="H815" s="34">
        <f t="shared" ref="H815" si="91">SUM(H816)</f>
        <v>1000</v>
      </c>
      <c r="I815" s="34"/>
      <c r="J815" s="61"/>
      <c r="K815" s="61"/>
      <c r="L815" s="61"/>
    </row>
    <row r="816" spans="1:12" ht="47.25">
      <c r="A816" s="16" t="s">
        <v>104</v>
      </c>
      <c r="B816" s="17" t="s">
        <v>125</v>
      </c>
      <c r="C816" s="16" t="s">
        <v>111</v>
      </c>
      <c r="D816" s="16" t="s">
        <v>111</v>
      </c>
      <c r="E816" s="17" t="s">
        <v>838</v>
      </c>
      <c r="F816" s="17" t="s">
        <v>157</v>
      </c>
      <c r="G816" s="34">
        <v>817.3</v>
      </c>
      <c r="H816" s="34">
        <v>1000</v>
      </c>
      <c r="I816" s="34"/>
      <c r="J816" s="61"/>
      <c r="K816" s="61"/>
      <c r="L816" s="61"/>
    </row>
    <row r="817" spans="1:12" ht="31.5">
      <c r="A817" s="16" t="s">
        <v>786</v>
      </c>
      <c r="B817" s="17" t="s">
        <v>125</v>
      </c>
      <c r="C817" s="16" t="s">
        <v>111</v>
      </c>
      <c r="D817" s="16" t="s">
        <v>111</v>
      </c>
      <c r="E817" s="17" t="s">
        <v>450</v>
      </c>
      <c r="F817" s="17"/>
      <c r="G817" s="34">
        <f>SUM(G818)</f>
        <v>15018</v>
      </c>
      <c r="H817" s="34">
        <f t="shared" ref="H817:I817" si="92">SUM(H818)</f>
        <v>23.2</v>
      </c>
      <c r="I817" s="34">
        <f t="shared" si="92"/>
        <v>23.2</v>
      </c>
      <c r="J817" s="61"/>
      <c r="K817" s="61"/>
      <c r="L817" s="61"/>
    </row>
    <row r="818" spans="1:12" ht="47.25">
      <c r="A818" s="16" t="s">
        <v>104</v>
      </c>
      <c r="B818" s="17" t="s">
        <v>125</v>
      </c>
      <c r="C818" s="16" t="s">
        <v>111</v>
      </c>
      <c r="D818" s="16" t="s">
        <v>111</v>
      </c>
      <c r="E818" s="17" t="s">
        <v>450</v>
      </c>
      <c r="F818" s="17" t="s">
        <v>157</v>
      </c>
      <c r="G818" s="34">
        <v>15018</v>
      </c>
      <c r="H818" s="34">
        <v>23.2</v>
      </c>
      <c r="I818" s="34">
        <v>23.2</v>
      </c>
      <c r="J818" s="62"/>
      <c r="K818" s="62"/>
      <c r="L818" s="62"/>
    </row>
    <row r="819" spans="1:12" ht="78.75">
      <c r="A819" s="16" t="s">
        <v>239</v>
      </c>
      <c r="B819" s="17" t="s">
        <v>125</v>
      </c>
      <c r="C819" s="16" t="s">
        <v>111</v>
      </c>
      <c r="D819" s="16" t="s">
        <v>111</v>
      </c>
      <c r="E819" s="17" t="s">
        <v>240</v>
      </c>
      <c r="F819" s="17"/>
      <c r="G819" s="34">
        <f>SUM(G820)</f>
        <v>2360</v>
      </c>
      <c r="H819" s="34"/>
      <c r="I819" s="34"/>
      <c r="J819" s="61"/>
      <c r="K819" s="61"/>
      <c r="L819" s="61"/>
    </row>
    <row r="820" spans="1:12" ht="31.5">
      <c r="A820" s="16" t="s">
        <v>127</v>
      </c>
      <c r="B820" s="17" t="s">
        <v>125</v>
      </c>
      <c r="C820" s="16" t="s">
        <v>111</v>
      </c>
      <c r="D820" s="16" t="s">
        <v>111</v>
      </c>
      <c r="E820" s="17" t="s">
        <v>241</v>
      </c>
      <c r="F820" s="17"/>
      <c r="G820" s="34">
        <f>SUM(G821+G823)</f>
        <v>2360</v>
      </c>
      <c r="H820" s="34"/>
      <c r="I820" s="34"/>
      <c r="J820" s="61"/>
      <c r="K820" s="61"/>
      <c r="L820" s="61"/>
    </row>
    <row r="821" spans="1:12" ht="94.5">
      <c r="A821" s="16" t="s">
        <v>922</v>
      </c>
      <c r="B821" s="17" t="s">
        <v>125</v>
      </c>
      <c r="C821" s="16" t="s">
        <v>111</v>
      </c>
      <c r="D821" s="16" t="s">
        <v>111</v>
      </c>
      <c r="E821" s="17" t="s">
        <v>923</v>
      </c>
      <c r="F821" s="17"/>
      <c r="G821" s="34">
        <f>SUM(G822)</f>
        <v>126.8</v>
      </c>
      <c r="H821" s="34"/>
      <c r="I821" s="34"/>
      <c r="J821" s="62"/>
      <c r="K821" s="62"/>
      <c r="L821" s="62"/>
    </row>
    <row r="822" spans="1:12" ht="47.25">
      <c r="A822" s="16" t="s">
        <v>165</v>
      </c>
      <c r="B822" s="17" t="s">
        <v>125</v>
      </c>
      <c r="C822" s="16" t="s">
        <v>111</v>
      </c>
      <c r="D822" s="16" t="s">
        <v>111</v>
      </c>
      <c r="E822" s="17" t="s">
        <v>923</v>
      </c>
      <c r="F822" s="17" t="s">
        <v>91</v>
      </c>
      <c r="G822" s="34">
        <v>126.8</v>
      </c>
      <c r="H822" s="34"/>
      <c r="I822" s="34"/>
      <c r="J822" s="61"/>
      <c r="K822" s="61"/>
      <c r="L822" s="61"/>
    </row>
    <row r="823" spans="1:12" ht="78.75">
      <c r="A823" s="16" t="s">
        <v>451</v>
      </c>
      <c r="B823" s="17" t="s">
        <v>125</v>
      </c>
      <c r="C823" s="16" t="s">
        <v>111</v>
      </c>
      <c r="D823" s="16" t="s">
        <v>111</v>
      </c>
      <c r="E823" s="17" t="s">
        <v>520</v>
      </c>
      <c r="F823" s="17"/>
      <c r="G823" s="34">
        <f>SUM(G824)</f>
        <v>2233.1999999999998</v>
      </c>
      <c r="H823" s="34"/>
      <c r="I823" s="34"/>
      <c r="J823" s="61"/>
      <c r="K823" s="61"/>
      <c r="L823" s="61"/>
    </row>
    <row r="824" spans="1:12" ht="47.25">
      <c r="A824" s="16" t="s">
        <v>165</v>
      </c>
      <c r="B824" s="17" t="s">
        <v>125</v>
      </c>
      <c r="C824" s="16" t="s">
        <v>111</v>
      </c>
      <c r="D824" s="16" t="s">
        <v>111</v>
      </c>
      <c r="E824" s="17" t="s">
        <v>520</v>
      </c>
      <c r="F824" s="17" t="s">
        <v>91</v>
      </c>
      <c r="G824" s="34">
        <v>2233.1999999999998</v>
      </c>
      <c r="H824" s="34"/>
      <c r="I824" s="34"/>
      <c r="J824" s="61"/>
      <c r="K824" s="61"/>
      <c r="L824" s="61"/>
    </row>
    <row r="825" spans="1:12" ht="15.75">
      <c r="A825" s="16" t="s">
        <v>48</v>
      </c>
      <c r="B825" s="17" t="s">
        <v>125</v>
      </c>
      <c r="C825" s="16" t="s">
        <v>111</v>
      </c>
      <c r="D825" s="16" t="s">
        <v>111</v>
      </c>
      <c r="E825" s="17" t="s">
        <v>272</v>
      </c>
      <c r="F825" s="17"/>
      <c r="G825" s="34">
        <f>SUM(G826)</f>
        <v>67.3</v>
      </c>
      <c r="H825" s="34">
        <v>67.3</v>
      </c>
      <c r="I825" s="34">
        <v>67.3</v>
      </c>
      <c r="J825" s="61"/>
      <c r="K825" s="61"/>
      <c r="L825" s="61"/>
    </row>
    <row r="826" spans="1:12" ht="15.75">
      <c r="A826" s="16" t="s">
        <v>47</v>
      </c>
      <c r="B826" s="17" t="s">
        <v>125</v>
      </c>
      <c r="C826" s="16" t="s">
        <v>111</v>
      </c>
      <c r="D826" s="16" t="s">
        <v>111</v>
      </c>
      <c r="E826" s="17" t="s">
        <v>273</v>
      </c>
      <c r="F826" s="17"/>
      <c r="G826" s="34">
        <f>SUM(G827)</f>
        <v>67.3</v>
      </c>
      <c r="H826" s="34">
        <v>67.3</v>
      </c>
      <c r="I826" s="34">
        <v>67.3</v>
      </c>
      <c r="J826" s="61"/>
      <c r="K826" s="61"/>
      <c r="L826" s="61"/>
    </row>
    <row r="827" spans="1:12" ht="78.75">
      <c r="A827" s="16" t="s">
        <v>121</v>
      </c>
      <c r="B827" s="17" t="s">
        <v>125</v>
      </c>
      <c r="C827" s="16" t="s">
        <v>111</v>
      </c>
      <c r="D827" s="16" t="s">
        <v>111</v>
      </c>
      <c r="E827" s="17" t="s">
        <v>526</v>
      </c>
      <c r="F827" s="17"/>
      <c r="G827" s="34">
        <f>SUM(G828+G829)</f>
        <v>67.3</v>
      </c>
      <c r="H827" s="34">
        <v>67.3</v>
      </c>
      <c r="I827" s="34">
        <v>67.3</v>
      </c>
      <c r="J827" s="62"/>
      <c r="K827" s="62"/>
      <c r="L827" s="62"/>
    </row>
    <row r="828" spans="1:12" ht="94.5">
      <c r="A828" s="16" t="s">
        <v>36</v>
      </c>
      <c r="B828" s="17" t="s">
        <v>125</v>
      </c>
      <c r="C828" s="16" t="s">
        <v>111</v>
      </c>
      <c r="D828" s="16" t="s">
        <v>111</v>
      </c>
      <c r="E828" s="17" t="s">
        <v>526</v>
      </c>
      <c r="F828" s="17" t="s">
        <v>40</v>
      </c>
      <c r="G828" s="34">
        <v>60.7</v>
      </c>
      <c r="H828" s="34">
        <v>67.3</v>
      </c>
      <c r="I828" s="34">
        <v>67.3</v>
      </c>
      <c r="J828" s="61"/>
      <c r="K828" s="61"/>
      <c r="L828" s="61"/>
    </row>
    <row r="829" spans="1:12" ht="47.25">
      <c r="A829" s="16" t="s">
        <v>165</v>
      </c>
      <c r="B829" s="17" t="s">
        <v>125</v>
      </c>
      <c r="C829" s="16" t="s">
        <v>111</v>
      </c>
      <c r="D829" s="16" t="s">
        <v>111</v>
      </c>
      <c r="E829" s="17" t="s">
        <v>526</v>
      </c>
      <c r="F829" s="17" t="s">
        <v>91</v>
      </c>
      <c r="G829" s="34">
        <v>6.6</v>
      </c>
      <c r="H829" s="34"/>
      <c r="I829" s="34"/>
      <c r="J829" s="62"/>
      <c r="K829" s="62"/>
      <c r="L829" s="62"/>
    </row>
    <row r="830" spans="1:12" ht="15.75">
      <c r="A830" s="16" t="s">
        <v>859</v>
      </c>
      <c r="B830" s="17" t="s">
        <v>125</v>
      </c>
      <c r="C830" s="16" t="s">
        <v>112</v>
      </c>
      <c r="D830" s="16"/>
      <c r="E830" s="17"/>
      <c r="F830" s="17"/>
      <c r="G830" s="34">
        <f>SUM(G831)</f>
        <v>29944.5</v>
      </c>
      <c r="H830" s="34">
        <f t="shared" ref="H830:I830" si="93">SUM(H831)</f>
        <v>22884.699999999997</v>
      </c>
      <c r="I830" s="34">
        <f t="shared" si="93"/>
        <v>5667</v>
      </c>
      <c r="J830" s="61"/>
      <c r="K830" s="61"/>
      <c r="L830" s="61"/>
    </row>
    <row r="831" spans="1:12" ht="78.75">
      <c r="A831" s="16" t="s">
        <v>431</v>
      </c>
      <c r="B831" s="17" t="s">
        <v>125</v>
      </c>
      <c r="C831" s="16" t="s">
        <v>112</v>
      </c>
      <c r="D831" s="16" t="s">
        <v>111</v>
      </c>
      <c r="E831" s="17" t="s">
        <v>432</v>
      </c>
      <c r="F831" s="17"/>
      <c r="G831" s="34">
        <f>SUM(G832)</f>
        <v>29944.5</v>
      </c>
      <c r="H831" s="34">
        <f t="shared" ref="H831:I831" si="94">SUM(H832)</f>
        <v>22884.699999999997</v>
      </c>
      <c r="I831" s="34">
        <f t="shared" si="94"/>
        <v>5667</v>
      </c>
      <c r="J831" s="62"/>
      <c r="K831" s="62"/>
      <c r="L831" s="62"/>
    </row>
    <row r="832" spans="1:12" ht="63">
      <c r="A832" s="16" t="s">
        <v>787</v>
      </c>
      <c r="B832" s="17" t="s">
        <v>125</v>
      </c>
      <c r="C832" s="16" t="s">
        <v>112</v>
      </c>
      <c r="D832" s="16" t="s">
        <v>111</v>
      </c>
      <c r="E832" s="17" t="s">
        <v>509</v>
      </c>
      <c r="F832" s="17"/>
      <c r="G832" s="34">
        <f>SUM(G833+G836+G839)</f>
        <v>29944.5</v>
      </c>
      <c r="H832" s="34">
        <f t="shared" ref="H832:I832" si="95">SUM(H833+H836+H839)</f>
        <v>22884.699999999997</v>
      </c>
      <c r="I832" s="34">
        <f t="shared" si="95"/>
        <v>5667</v>
      </c>
      <c r="J832" s="61"/>
      <c r="K832" s="61"/>
      <c r="L832" s="61"/>
    </row>
    <row r="833" spans="1:12" ht="31.5">
      <c r="A833" s="16" t="s">
        <v>127</v>
      </c>
      <c r="B833" s="17" t="s">
        <v>125</v>
      </c>
      <c r="C833" s="16" t="s">
        <v>112</v>
      </c>
      <c r="D833" s="16" t="s">
        <v>111</v>
      </c>
      <c r="E833" s="17" t="s">
        <v>441</v>
      </c>
      <c r="F833" s="17"/>
      <c r="G833" s="34">
        <f>SUM(G834)</f>
        <v>12785.2</v>
      </c>
      <c r="H833" s="34">
        <f t="shared" ref="H833:I833" si="96">SUM(H834)</f>
        <v>4549.3999999999996</v>
      </c>
      <c r="I833" s="34">
        <f t="shared" si="96"/>
        <v>5667</v>
      </c>
      <c r="J833" s="61"/>
      <c r="K833" s="61"/>
      <c r="L833" s="61"/>
    </row>
    <row r="834" spans="1:12" ht="47.25">
      <c r="A834" s="16" t="s">
        <v>611</v>
      </c>
      <c r="B834" s="17" t="s">
        <v>125</v>
      </c>
      <c r="C834" s="16" t="s">
        <v>112</v>
      </c>
      <c r="D834" s="16" t="s">
        <v>111</v>
      </c>
      <c r="E834" s="17" t="s">
        <v>612</v>
      </c>
      <c r="F834" s="17"/>
      <c r="G834" s="34">
        <f>SUM(G835)</f>
        <v>12785.2</v>
      </c>
      <c r="H834" s="34">
        <f t="shared" ref="H834:I834" si="97">SUM(H835)</f>
        <v>4549.3999999999996</v>
      </c>
      <c r="I834" s="34">
        <f t="shared" si="97"/>
        <v>5667</v>
      </c>
      <c r="J834" s="61"/>
      <c r="K834" s="61"/>
      <c r="L834" s="61"/>
    </row>
    <row r="835" spans="1:12" ht="47.25">
      <c r="A835" s="16" t="s">
        <v>165</v>
      </c>
      <c r="B835" s="17" t="s">
        <v>125</v>
      </c>
      <c r="C835" s="16" t="s">
        <v>112</v>
      </c>
      <c r="D835" s="16" t="s">
        <v>111</v>
      </c>
      <c r="E835" s="17" t="s">
        <v>612</v>
      </c>
      <c r="F835" s="17" t="s">
        <v>91</v>
      </c>
      <c r="G835" s="34">
        <v>12785.2</v>
      </c>
      <c r="H835" s="34">
        <v>4549.3999999999996</v>
      </c>
      <c r="I835" s="34">
        <v>5667</v>
      </c>
      <c r="J835" s="61"/>
      <c r="K835" s="61"/>
      <c r="L835" s="61"/>
    </row>
    <row r="836" spans="1:12" ht="15.75">
      <c r="A836" s="16" t="s">
        <v>788</v>
      </c>
      <c r="B836" s="17" t="s">
        <v>125</v>
      </c>
      <c r="C836" s="16" t="s">
        <v>112</v>
      </c>
      <c r="D836" s="16" t="s">
        <v>111</v>
      </c>
      <c r="E836" s="17" t="s">
        <v>593</v>
      </c>
      <c r="F836" s="17"/>
      <c r="G836" s="34">
        <f>SUM(G837)</f>
        <v>16001.7</v>
      </c>
      <c r="H836" s="34">
        <f>SUM(H837)</f>
        <v>18335.3</v>
      </c>
      <c r="I836" s="34"/>
      <c r="J836" s="61"/>
      <c r="K836" s="61"/>
      <c r="L836" s="61"/>
    </row>
    <row r="837" spans="1:12" ht="31.5">
      <c r="A837" s="16" t="s">
        <v>594</v>
      </c>
      <c r="B837" s="17" t="s">
        <v>125</v>
      </c>
      <c r="C837" s="16" t="s">
        <v>112</v>
      </c>
      <c r="D837" s="16" t="s">
        <v>111</v>
      </c>
      <c r="E837" s="17" t="s">
        <v>595</v>
      </c>
      <c r="F837" s="17"/>
      <c r="G837" s="34">
        <f>SUM(G838)</f>
        <v>16001.7</v>
      </c>
      <c r="H837" s="34">
        <f>SUM(H838)</f>
        <v>18335.3</v>
      </c>
      <c r="I837" s="34"/>
      <c r="J837" s="62"/>
      <c r="K837" s="62"/>
      <c r="L837" s="62"/>
    </row>
    <row r="838" spans="1:12" ht="47.25">
      <c r="A838" s="16" t="s">
        <v>165</v>
      </c>
      <c r="B838" s="17" t="s">
        <v>125</v>
      </c>
      <c r="C838" s="16" t="s">
        <v>112</v>
      </c>
      <c r="D838" s="16" t="s">
        <v>111</v>
      </c>
      <c r="E838" s="17" t="s">
        <v>595</v>
      </c>
      <c r="F838" s="17" t="s">
        <v>91</v>
      </c>
      <c r="G838" s="34">
        <v>16001.7</v>
      </c>
      <c r="H838" s="34">
        <v>18335.3</v>
      </c>
      <c r="I838" s="34"/>
      <c r="J838" s="61"/>
      <c r="K838" s="61"/>
      <c r="L838" s="61"/>
    </row>
    <row r="839" spans="1:12" ht="47.25">
      <c r="A839" s="16" t="s">
        <v>789</v>
      </c>
      <c r="B839" s="17" t="s">
        <v>125</v>
      </c>
      <c r="C839" s="16" t="s">
        <v>112</v>
      </c>
      <c r="D839" s="16" t="s">
        <v>111</v>
      </c>
      <c r="E839" s="17" t="s">
        <v>681</v>
      </c>
      <c r="F839" s="17"/>
      <c r="G839" s="34">
        <f>SUM(G840)</f>
        <v>1157.5999999999999</v>
      </c>
      <c r="H839" s="34"/>
      <c r="I839" s="34"/>
      <c r="J839" s="61"/>
      <c r="K839" s="61"/>
      <c r="L839" s="61"/>
    </row>
    <row r="840" spans="1:12" ht="47.25">
      <c r="A840" s="16" t="s">
        <v>790</v>
      </c>
      <c r="B840" s="17" t="s">
        <v>125</v>
      </c>
      <c r="C840" s="16" t="s">
        <v>112</v>
      </c>
      <c r="D840" s="16" t="s">
        <v>111</v>
      </c>
      <c r="E840" s="17" t="s">
        <v>682</v>
      </c>
      <c r="F840" s="17"/>
      <c r="G840" s="34">
        <f>SUM(G841)</f>
        <v>1157.5999999999999</v>
      </c>
      <c r="H840" s="34"/>
      <c r="I840" s="34"/>
      <c r="J840" s="61"/>
      <c r="K840" s="61"/>
      <c r="L840" s="61"/>
    </row>
    <row r="841" spans="1:12" ht="15.75">
      <c r="A841" s="16" t="s">
        <v>90</v>
      </c>
      <c r="B841" s="17" t="s">
        <v>125</v>
      </c>
      <c r="C841" s="16" t="s">
        <v>112</v>
      </c>
      <c r="D841" s="16" t="s">
        <v>111</v>
      </c>
      <c r="E841" s="17" t="s">
        <v>682</v>
      </c>
      <c r="F841" s="17" t="s">
        <v>136</v>
      </c>
      <c r="G841" s="34">
        <v>1157.5999999999999</v>
      </c>
      <c r="H841" s="34"/>
      <c r="I841" s="34"/>
      <c r="J841" s="62"/>
      <c r="K841" s="62"/>
      <c r="L841" s="62"/>
    </row>
    <row r="842" spans="1:12" ht="15.75">
      <c r="A842" s="16" t="s">
        <v>850</v>
      </c>
      <c r="B842" s="17" t="s">
        <v>125</v>
      </c>
      <c r="C842" s="16" t="s">
        <v>113</v>
      </c>
      <c r="D842" s="16"/>
      <c r="E842" s="17"/>
      <c r="F842" s="17"/>
      <c r="G842" s="34">
        <f>SUM(G851+G843+G860+G864)</f>
        <v>292017.8</v>
      </c>
      <c r="H842" s="34">
        <f t="shared" ref="H842:I842" si="98">SUM(H851+H843+H860+H864)</f>
        <v>84296.9</v>
      </c>
      <c r="I842" s="34">
        <f t="shared" si="98"/>
        <v>50</v>
      </c>
      <c r="J842" s="61"/>
      <c r="K842" s="61"/>
      <c r="L842" s="61"/>
    </row>
    <row r="843" spans="1:12" ht="47.25">
      <c r="A843" s="16" t="s">
        <v>452</v>
      </c>
      <c r="B843" s="17" t="s">
        <v>125</v>
      </c>
      <c r="C843" s="16" t="s">
        <v>113</v>
      </c>
      <c r="D843" s="16" t="s">
        <v>106</v>
      </c>
      <c r="E843" s="17" t="s">
        <v>453</v>
      </c>
      <c r="F843" s="17"/>
      <c r="G843" s="34">
        <f>SUM(G844)</f>
        <v>242748</v>
      </c>
      <c r="H843" s="34"/>
      <c r="I843" s="34"/>
      <c r="J843" s="61"/>
      <c r="K843" s="61"/>
      <c r="L843" s="61"/>
    </row>
    <row r="844" spans="1:12" ht="31.5">
      <c r="A844" s="16" t="s">
        <v>804</v>
      </c>
      <c r="B844" s="17" t="s">
        <v>125</v>
      </c>
      <c r="C844" s="16" t="s">
        <v>113</v>
      </c>
      <c r="D844" s="16" t="s">
        <v>106</v>
      </c>
      <c r="E844" s="17" t="s">
        <v>242</v>
      </c>
      <c r="F844" s="17"/>
      <c r="G844" s="34">
        <f>SUM(G845+G847+G849)</f>
        <v>242748</v>
      </c>
      <c r="H844" s="34"/>
      <c r="I844" s="34"/>
      <c r="J844" s="61"/>
      <c r="K844" s="61"/>
      <c r="L844" s="61"/>
    </row>
    <row r="845" spans="1:12" ht="31.5">
      <c r="A845" s="16" t="s">
        <v>103</v>
      </c>
      <c r="B845" s="17" t="s">
        <v>125</v>
      </c>
      <c r="C845" s="16" t="s">
        <v>113</v>
      </c>
      <c r="D845" s="16" t="s">
        <v>106</v>
      </c>
      <c r="E845" s="17" t="s">
        <v>685</v>
      </c>
      <c r="F845" s="17"/>
      <c r="G845" s="34">
        <f>SUM(G846)</f>
        <v>1370.7</v>
      </c>
      <c r="H845" s="34"/>
      <c r="I845" s="34"/>
      <c r="J845" s="61"/>
      <c r="K845" s="61"/>
      <c r="L845" s="61"/>
    </row>
    <row r="846" spans="1:12" ht="47.25">
      <c r="A846" s="16" t="s">
        <v>104</v>
      </c>
      <c r="B846" s="17" t="s">
        <v>125</v>
      </c>
      <c r="C846" s="16" t="s">
        <v>113</v>
      </c>
      <c r="D846" s="16" t="s">
        <v>106</v>
      </c>
      <c r="E846" s="17" t="s">
        <v>685</v>
      </c>
      <c r="F846" s="17" t="s">
        <v>157</v>
      </c>
      <c r="G846" s="34">
        <v>1370.7</v>
      </c>
      <c r="H846" s="34"/>
      <c r="I846" s="34"/>
      <c r="J846" s="62"/>
      <c r="K846" s="62"/>
      <c r="L846" s="62"/>
    </row>
    <row r="847" spans="1:12" ht="63">
      <c r="A847" s="16" t="s">
        <v>243</v>
      </c>
      <c r="B847" s="17" t="s">
        <v>125</v>
      </c>
      <c r="C847" s="16" t="s">
        <v>113</v>
      </c>
      <c r="D847" s="16" t="s">
        <v>106</v>
      </c>
      <c r="E847" s="17" t="s">
        <v>244</v>
      </c>
      <c r="F847" s="17"/>
      <c r="G847" s="34">
        <f>SUM(G848)</f>
        <v>114508.7</v>
      </c>
      <c r="H847" s="34"/>
      <c r="I847" s="34"/>
      <c r="J847" s="61"/>
      <c r="K847" s="61"/>
      <c r="L847" s="61"/>
    </row>
    <row r="848" spans="1:12" ht="47.25">
      <c r="A848" s="16" t="s">
        <v>104</v>
      </c>
      <c r="B848" s="17" t="s">
        <v>125</v>
      </c>
      <c r="C848" s="16" t="s">
        <v>113</v>
      </c>
      <c r="D848" s="16" t="s">
        <v>106</v>
      </c>
      <c r="E848" s="17" t="s">
        <v>244</v>
      </c>
      <c r="F848" s="17" t="s">
        <v>157</v>
      </c>
      <c r="G848" s="34">
        <v>114508.7</v>
      </c>
      <c r="H848" s="34"/>
      <c r="I848" s="34"/>
      <c r="J848" s="62"/>
      <c r="K848" s="62"/>
      <c r="L848" s="62"/>
    </row>
    <row r="849" spans="1:12" ht="78.75">
      <c r="A849" s="16" t="s">
        <v>805</v>
      </c>
      <c r="B849" s="17" t="s">
        <v>125</v>
      </c>
      <c r="C849" s="16" t="s">
        <v>113</v>
      </c>
      <c r="D849" s="16" t="s">
        <v>106</v>
      </c>
      <c r="E849" s="17" t="s">
        <v>686</v>
      </c>
      <c r="F849" s="17"/>
      <c r="G849" s="34">
        <f>SUM(G850)</f>
        <v>126868.6</v>
      </c>
      <c r="H849" s="34"/>
      <c r="I849" s="34"/>
      <c r="J849" s="61"/>
      <c r="K849" s="61"/>
      <c r="L849" s="61"/>
    </row>
    <row r="850" spans="1:12" ht="47.25">
      <c r="A850" s="16" t="s">
        <v>104</v>
      </c>
      <c r="B850" s="17" t="s">
        <v>125</v>
      </c>
      <c r="C850" s="16" t="s">
        <v>113</v>
      </c>
      <c r="D850" s="16" t="s">
        <v>106</v>
      </c>
      <c r="E850" s="17" t="s">
        <v>686</v>
      </c>
      <c r="F850" s="17" t="s">
        <v>157</v>
      </c>
      <c r="G850" s="34">
        <v>126868.6</v>
      </c>
      <c r="H850" s="34"/>
      <c r="I850" s="34"/>
      <c r="J850" s="61"/>
      <c r="K850" s="61"/>
      <c r="L850" s="61"/>
    </row>
    <row r="851" spans="1:12" ht="47.25">
      <c r="A851" s="16" t="s">
        <v>771</v>
      </c>
      <c r="B851" s="17" t="s">
        <v>125</v>
      </c>
      <c r="C851" s="16" t="s">
        <v>113</v>
      </c>
      <c r="D851" s="16" t="s">
        <v>111</v>
      </c>
      <c r="E851" s="17" t="s">
        <v>395</v>
      </c>
      <c r="F851" s="17"/>
      <c r="G851" s="34">
        <f>SUM(G852+G856)</f>
        <v>61.5</v>
      </c>
      <c r="H851" s="34">
        <f t="shared" ref="H851:I851" si="99">SUM(H852+H856)</f>
        <v>50</v>
      </c>
      <c r="I851" s="34">
        <f t="shared" si="99"/>
        <v>50</v>
      </c>
      <c r="J851" s="61"/>
      <c r="K851" s="61"/>
      <c r="L851" s="61"/>
    </row>
    <row r="852" spans="1:12" ht="47.25">
      <c r="A852" s="16" t="s">
        <v>772</v>
      </c>
      <c r="B852" s="17" t="s">
        <v>125</v>
      </c>
      <c r="C852" s="16" t="s">
        <v>113</v>
      </c>
      <c r="D852" s="16" t="s">
        <v>111</v>
      </c>
      <c r="E852" s="17" t="s">
        <v>456</v>
      </c>
      <c r="F852" s="17"/>
      <c r="G852" s="34">
        <f>SUM(G853)</f>
        <v>48.2</v>
      </c>
      <c r="H852" s="34">
        <v>50</v>
      </c>
      <c r="I852" s="34">
        <v>50</v>
      </c>
      <c r="J852" s="61"/>
      <c r="K852" s="61"/>
      <c r="L852" s="61"/>
    </row>
    <row r="853" spans="1:12" ht="15.75">
      <c r="A853" s="16" t="s">
        <v>47</v>
      </c>
      <c r="B853" s="17" t="s">
        <v>125</v>
      </c>
      <c r="C853" s="16" t="s">
        <v>113</v>
      </c>
      <c r="D853" s="16" t="s">
        <v>111</v>
      </c>
      <c r="E853" s="17" t="s">
        <v>457</v>
      </c>
      <c r="F853" s="17"/>
      <c r="G853" s="34">
        <f>SUM(G854)</f>
        <v>48.2</v>
      </c>
      <c r="H853" s="34">
        <v>50</v>
      </c>
      <c r="I853" s="34">
        <v>50</v>
      </c>
      <c r="J853" s="61"/>
      <c r="K853" s="61"/>
      <c r="L853" s="61"/>
    </row>
    <row r="854" spans="1:12" ht="31.5">
      <c r="A854" s="16" t="s">
        <v>862</v>
      </c>
      <c r="B854" s="17" t="s">
        <v>125</v>
      </c>
      <c r="C854" s="16" t="s">
        <v>113</v>
      </c>
      <c r="D854" s="16" t="s">
        <v>111</v>
      </c>
      <c r="E854" s="17" t="s">
        <v>458</v>
      </c>
      <c r="F854" s="17"/>
      <c r="G854" s="34">
        <f>SUM(G855)</f>
        <v>48.2</v>
      </c>
      <c r="H854" s="34">
        <v>50</v>
      </c>
      <c r="I854" s="34">
        <v>50</v>
      </c>
      <c r="J854" s="61"/>
      <c r="K854" s="61"/>
      <c r="L854" s="61"/>
    </row>
    <row r="855" spans="1:12" ht="47.25">
      <c r="A855" s="16" t="s">
        <v>165</v>
      </c>
      <c r="B855" s="17" t="s">
        <v>125</v>
      </c>
      <c r="C855" s="16" t="s">
        <v>113</v>
      </c>
      <c r="D855" s="16" t="s">
        <v>111</v>
      </c>
      <c r="E855" s="17" t="s">
        <v>458</v>
      </c>
      <c r="F855" s="17" t="s">
        <v>91</v>
      </c>
      <c r="G855" s="34">
        <v>48.2</v>
      </c>
      <c r="H855" s="34">
        <v>50</v>
      </c>
      <c r="I855" s="34">
        <v>50</v>
      </c>
      <c r="J855" s="62"/>
      <c r="K855" s="62"/>
      <c r="L855" s="62"/>
    </row>
    <row r="856" spans="1:12" ht="47.25">
      <c r="A856" s="16" t="s">
        <v>773</v>
      </c>
      <c r="B856" s="17" t="s">
        <v>125</v>
      </c>
      <c r="C856" s="16" t="s">
        <v>113</v>
      </c>
      <c r="D856" s="16" t="s">
        <v>111</v>
      </c>
      <c r="E856" s="17" t="s">
        <v>396</v>
      </c>
      <c r="F856" s="17"/>
      <c r="G856" s="34">
        <f t="shared" ref="G856" si="100">SUM(G857)</f>
        <v>13.3</v>
      </c>
      <c r="H856" s="34"/>
      <c r="I856" s="34"/>
      <c r="J856" s="62"/>
      <c r="K856" s="62"/>
      <c r="L856" s="62"/>
    </row>
    <row r="857" spans="1:12" ht="94.5">
      <c r="A857" s="16" t="s">
        <v>192</v>
      </c>
      <c r="B857" s="17" t="s">
        <v>125</v>
      </c>
      <c r="C857" s="16" t="s">
        <v>113</v>
      </c>
      <c r="D857" s="16" t="s">
        <v>111</v>
      </c>
      <c r="E857" s="17" t="s">
        <v>954</v>
      </c>
      <c r="F857" s="17"/>
      <c r="G857" s="34">
        <f t="shared" ref="G857" si="101">SUM(G858)</f>
        <v>13.3</v>
      </c>
      <c r="H857" s="34"/>
      <c r="I857" s="34"/>
      <c r="J857" s="62"/>
      <c r="K857" s="62"/>
      <c r="L857" s="62"/>
    </row>
    <row r="858" spans="1:12" ht="47.25">
      <c r="A858" s="16" t="s">
        <v>955</v>
      </c>
      <c r="B858" s="17" t="s">
        <v>125</v>
      </c>
      <c r="C858" s="16" t="s">
        <v>113</v>
      </c>
      <c r="D858" s="16" t="s">
        <v>111</v>
      </c>
      <c r="E858" s="17" t="s">
        <v>956</v>
      </c>
      <c r="F858" s="17"/>
      <c r="G858" s="34">
        <f t="shared" ref="G858" si="102">SUM(G859)</f>
        <v>13.3</v>
      </c>
      <c r="H858" s="34"/>
      <c r="I858" s="34"/>
      <c r="J858" s="62"/>
      <c r="K858" s="62"/>
      <c r="L858" s="62"/>
    </row>
    <row r="859" spans="1:12" ht="15.75">
      <c r="A859" s="16" t="s">
        <v>90</v>
      </c>
      <c r="B859" s="17" t="s">
        <v>125</v>
      </c>
      <c r="C859" s="16" t="s">
        <v>113</v>
      </c>
      <c r="D859" s="16" t="s">
        <v>111</v>
      </c>
      <c r="E859" s="17" t="s">
        <v>956</v>
      </c>
      <c r="F859" s="17" t="s">
        <v>136</v>
      </c>
      <c r="G859" s="34">
        <v>13.3</v>
      </c>
      <c r="H859" s="34"/>
      <c r="I859" s="34"/>
      <c r="J859" s="62"/>
      <c r="K859" s="62"/>
      <c r="L859" s="62"/>
    </row>
    <row r="860" spans="1:12" ht="15.75">
      <c r="A860" s="16" t="s">
        <v>48</v>
      </c>
      <c r="B860" s="17" t="s">
        <v>125</v>
      </c>
      <c r="C860" s="16" t="s">
        <v>113</v>
      </c>
      <c r="D860" s="16" t="s">
        <v>111</v>
      </c>
      <c r="E860" s="17" t="s">
        <v>272</v>
      </c>
      <c r="F860" s="17"/>
      <c r="G860" s="34">
        <f>SUM(G861)</f>
        <v>70</v>
      </c>
      <c r="H860" s="34"/>
      <c r="I860" s="34"/>
      <c r="J860" s="61"/>
      <c r="K860" s="61"/>
      <c r="L860" s="61"/>
    </row>
    <row r="861" spans="1:12" ht="15.75">
      <c r="A861" s="16" t="s">
        <v>47</v>
      </c>
      <c r="B861" s="17" t="s">
        <v>125</v>
      </c>
      <c r="C861" s="16" t="s">
        <v>113</v>
      </c>
      <c r="D861" s="16" t="s">
        <v>111</v>
      </c>
      <c r="E861" s="17" t="s">
        <v>273</v>
      </c>
      <c r="F861" s="17"/>
      <c r="G861" s="34">
        <f>SUM(G862)</f>
        <v>70</v>
      </c>
      <c r="H861" s="34"/>
      <c r="I861" s="34"/>
      <c r="J861" s="61"/>
      <c r="K861" s="61"/>
      <c r="L861" s="61"/>
    </row>
    <row r="862" spans="1:12" ht="31.5">
      <c r="A862" s="16" t="s">
        <v>862</v>
      </c>
      <c r="B862" s="17" t="s">
        <v>125</v>
      </c>
      <c r="C862" s="16" t="s">
        <v>113</v>
      </c>
      <c r="D862" s="16" t="s">
        <v>111</v>
      </c>
      <c r="E862" s="17" t="s">
        <v>876</v>
      </c>
      <c r="F862" s="17"/>
      <c r="G862" s="34">
        <f>SUM(G863)</f>
        <v>70</v>
      </c>
      <c r="H862" s="34"/>
      <c r="I862" s="34"/>
      <c r="J862" s="61"/>
      <c r="K862" s="61"/>
      <c r="L862" s="61"/>
    </row>
    <row r="863" spans="1:12" ht="47.25">
      <c r="A863" s="16" t="s">
        <v>165</v>
      </c>
      <c r="B863" s="17" t="s">
        <v>125</v>
      </c>
      <c r="C863" s="16" t="s">
        <v>113</v>
      </c>
      <c r="D863" s="16" t="s">
        <v>111</v>
      </c>
      <c r="E863" s="17" t="s">
        <v>876</v>
      </c>
      <c r="F863" s="17" t="s">
        <v>91</v>
      </c>
      <c r="G863" s="34">
        <v>70</v>
      </c>
      <c r="H863" s="34"/>
      <c r="I863" s="34"/>
      <c r="J863" s="61"/>
      <c r="K863" s="61"/>
      <c r="L863" s="61"/>
    </row>
    <row r="864" spans="1:12" ht="47.25">
      <c r="A864" s="16" t="s">
        <v>452</v>
      </c>
      <c r="B864" s="17" t="s">
        <v>125</v>
      </c>
      <c r="C864" s="16" t="s">
        <v>113</v>
      </c>
      <c r="D864" s="16" t="s">
        <v>75</v>
      </c>
      <c r="E864" s="17" t="s">
        <v>453</v>
      </c>
      <c r="F864" s="17"/>
      <c r="G864" s="34">
        <f>SUM(G865)</f>
        <v>49138.3</v>
      </c>
      <c r="H864" s="34">
        <f>SUM(H865)</f>
        <v>84246.9</v>
      </c>
      <c r="I864" s="34"/>
      <c r="J864" s="61"/>
      <c r="K864" s="61"/>
      <c r="L864" s="61"/>
    </row>
    <row r="865" spans="1:12" ht="31.5">
      <c r="A865" s="16" t="s">
        <v>72</v>
      </c>
      <c r="B865" s="17" t="s">
        <v>125</v>
      </c>
      <c r="C865" s="16" t="s">
        <v>113</v>
      </c>
      <c r="D865" s="16" t="s">
        <v>75</v>
      </c>
      <c r="E865" s="17" t="s">
        <v>454</v>
      </c>
      <c r="F865" s="17"/>
      <c r="G865" s="34">
        <f>SUM(G866+G868)</f>
        <v>49138.3</v>
      </c>
      <c r="H865" s="34">
        <f>SUM(H866+H868)</f>
        <v>84246.9</v>
      </c>
      <c r="I865" s="34"/>
      <c r="J865" s="61"/>
      <c r="K865" s="61"/>
      <c r="L865" s="61"/>
    </row>
    <row r="866" spans="1:12" ht="31.5">
      <c r="A866" s="16" t="s">
        <v>103</v>
      </c>
      <c r="B866" s="17" t="s">
        <v>125</v>
      </c>
      <c r="C866" s="16" t="s">
        <v>113</v>
      </c>
      <c r="D866" s="16" t="s">
        <v>75</v>
      </c>
      <c r="E866" s="17" t="s">
        <v>687</v>
      </c>
      <c r="F866" s="17"/>
      <c r="G866" s="34">
        <f>SUM(G867)</f>
        <v>9018.2000000000007</v>
      </c>
      <c r="H866" s="34"/>
      <c r="I866" s="34"/>
      <c r="J866" s="62"/>
      <c r="K866" s="62"/>
      <c r="L866" s="62"/>
    </row>
    <row r="867" spans="1:12" ht="47.25">
      <c r="A867" s="16" t="s">
        <v>104</v>
      </c>
      <c r="B867" s="17" t="s">
        <v>125</v>
      </c>
      <c r="C867" s="16" t="s">
        <v>113</v>
      </c>
      <c r="D867" s="16" t="s">
        <v>75</v>
      </c>
      <c r="E867" s="17" t="s">
        <v>687</v>
      </c>
      <c r="F867" s="17" t="s">
        <v>157</v>
      </c>
      <c r="G867" s="34">
        <v>9018.2000000000007</v>
      </c>
      <c r="H867" s="34"/>
      <c r="I867" s="34"/>
      <c r="J867" s="61"/>
      <c r="K867" s="61"/>
      <c r="L867" s="61"/>
    </row>
    <row r="868" spans="1:12" ht="31.5">
      <c r="A868" s="16" t="s">
        <v>928</v>
      </c>
      <c r="B868" s="17" t="s">
        <v>125</v>
      </c>
      <c r="C868" s="16" t="s">
        <v>113</v>
      </c>
      <c r="D868" s="16" t="s">
        <v>75</v>
      </c>
      <c r="E868" s="17" t="s">
        <v>455</v>
      </c>
      <c r="F868" s="17"/>
      <c r="G868" s="34">
        <f>SUM(G869)</f>
        <v>40120.1</v>
      </c>
      <c r="H868" s="34">
        <f>SUM(H869)</f>
        <v>84246.9</v>
      </c>
      <c r="I868" s="34"/>
      <c r="J868" s="61"/>
      <c r="K868" s="61"/>
      <c r="L868" s="61"/>
    </row>
    <row r="869" spans="1:12" ht="47.25">
      <c r="A869" s="16" t="s">
        <v>104</v>
      </c>
      <c r="B869" s="17" t="s">
        <v>125</v>
      </c>
      <c r="C869" s="16" t="s">
        <v>113</v>
      </c>
      <c r="D869" s="16" t="s">
        <v>75</v>
      </c>
      <c r="E869" s="17" t="s">
        <v>455</v>
      </c>
      <c r="F869" s="17" t="s">
        <v>157</v>
      </c>
      <c r="G869" s="34">
        <v>40120.1</v>
      </c>
      <c r="H869" s="34">
        <v>84246.9</v>
      </c>
      <c r="I869" s="34"/>
      <c r="J869" s="61"/>
      <c r="K869" s="61"/>
      <c r="L869" s="61"/>
    </row>
    <row r="870" spans="1:12" ht="15.75">
      <c r="A870" s="16" t="s">
        <v>852</v>
      </c>
      <c r="B870" s="17" t="s">
        <v>125</v>
      </c>
      <c r="C870" s="16" t="s">
        <v>80</v>
      </c>
      <c r="D870" s="16"/>
      <c r="E870" s="17"/>
      <c r="F870" s="17"/>
      <c r="G870" s="34">
        <f>SUM(G871)</f>
        <v>83.8</v>
      </c>
      <c r="H870" s="34">
        <v>83.8</v>
      </c>
      <c r="I870" s="34">
        <v>83.8</v>
      </c>
      <c r="J870" s="61"/>
      <c r="K870" s="61"/>
      <c r="L870" s="61"/>
    </row>
    <row r="871" spans="1:12" ht="47.25">
      <c r="A871" s="16" t="s">
        <v>696</v>
      </c>
      <c r="B871" s="17" t="s">
        <v>125</v>
      </c>
      <c r="C871" s="16" t="s">
        <v>80</v>
      </c>
      <c r="D871" s="16" t="s">
        <v>110</v>
      </c>
      <c r="E871" s="17" t="s">
        <v>459</v>
      </c>
      <c r="F871" s="17"/>
      <c r="G871" s="34">
        <f>SUM(G872)</f>
        <v>83.8</v>
      </c>
      <c r="H871" s="34">
        <v>83.8</v>
      </c>
      <c r="I871" s="34">
        <v>83.8</v>
      </c>
      <c r="J871" s="61"/>
      <c r="K871" s="61"/>
      <c r="L871" s="61"/>
    </row>
    <row r="872" spans="1:12" ht="94.5">
      <c r="A872" s="16" t="s">
        <v>185</v>
      </c>
      <c r="B872" s="17" t="s">
        <v>125</v>
      </c>
      <c r="C872" s="16" t="s">
        <v>80</v>
      </c>
      <c r="D872" s="16" t="s">
        <v>110</v>
      </c>
      <c r="E872" s="17" t="s">
        <v>460</v>
      </c>
      <c r="F872" s="17"/>
      <c r="G872" s="34">
        <f>SUM(G873)</f>
        <v>83.8</v>
      </c>
      <c r="H872" s="34">
        <v>83.8</v>
      </c>
      <c r="I872" s="34">
        <v>83.8</v>
      </c>
      <c r="J872" s="62"/>
      <c r="K872" s="62"/>
      <c r="L872" s="62"/>
    </row>
    <row r="873" spans="1:12" ht="15.75">
      <c r="A873" s="16" t="s">
        <v>47</v>
      </c>
      <c r="B873" s="17" t="s">
        <v>125</v>
      </c>
      <c r="C873" s="16" t="s">
        <v>80</v>
      </c>
      <c r="D873" s="16" t="s">
        <v>110</v>
      </c>
      <c r="E873" s="17" t="s">
        <v>461</v>
      </c>
      <c r="F873" s="17"/>
      <c r="G873" s="34">
        <f>SUM(G874)</f>
        <v>83.8</v>
      </c>
      <c r="H873" s="34">
        <v>83.8</v>
      </c>
      <c r="I873" s="34">
        <v>83.8</v>
      </c>
      <c r="J873" s="61"/>
      <c r="K873" s="61"/>
      <c r="L873" s="61"/>
    </row>
    <row r="874" spans="1:12" ht="63">
      <c r="A874" s="16" t="s">
        <v>141</v>
      </c>
      <c r="B874" s="17" t="s">
        <v>125</v>
      </c>
      <c r="C874" s="16" t="s">
        <v>80</v>
      </c>
      <c r="D874" s="16" t="s">
        <v>110</v>
      </c>
      <c r="E874" s="17" t="s">
        <v>186</v>
      </c>
      <c r="F874" s="17"/>
      <c r="G874" s="34">
        <f>SUM(G875)</f>
        <v>83.8</v>
      </c>
      <c r="H874" s="34">
        <v>83.8</v>
      </c>
      <c r="I874" s="34">
        <v>83.8</v>
      </c>
      <c r="J874" s="61"/>
      <c r="K874" s="61"/>
      <c r="L874" s="61"/>
    </row>
    <row r="875" spans="1:12" ht="47.25">
      <c r="A875" s="16" t="s">
        <v>165</v>
      </c>
      <c r="B875" s="17" t="s">
        <v>125</v>
      </c>
      <c r="C875" s="16" t="s">
        <v>80</v>
      </c>
      <c r="D875" s="16" t="s">
        <v>110</v>
      </c>
      <c r="E875" s="17" t="s">
        <v>186</v>
      </c>
      <c r="F875" s="17" t="s">
        <v>91</v>
      </c>
      <c r="G875" s="34">
        <v>83.8</v>
      </c>
      <c r="H875" s="34">
        <v>83.8</v>
      </c>
      <c r="I875" s="34">
        <v>83.8</v>
      </c>
      <c r="J875" s="61"/>
      <c r="K875" s="61"/>
      <c r="L875" s="61"/>
    </row>
    <row r="876" spans="1:12" ht="15.75">
      <c r="A876" s="16" t="s">
        <v>846</v>
      </c>
      <c r="B876" s="17" t="s">
        <v>125</v>
      </c>
      <c r="C876" s="16" t="s">
        <v>76</v>
      </c>
      <c r="D876" s="16"/>
      <c r="E876" s="17"/>
      <c r="F876" s="17"/>
      <c r="G876" s="34">
        <f>SUM(G882+G877)</f>
        <v>1747</v>
      </c>
      <c r="H876" s="34">
        <v>2329.8000000000002</v>
      </c>
      <c r="I876" s="34">
        <v>2331.6</v>
      </c>
      <c r="J876" s="61"/>
      <c r="K876" s="61"/>
      <c r="L876" s="61"/>
    </row>
    <row r="877" spans="1:12" ht="47.25">
      <c r="A877" s="16" t="s">
        <v>726</v>
      </c>
      <c r="B877" s="17" t="s">
        <v>125</v>
      </c>
      <c r="C877" s="16" t="s">
        <v>76</v>
      </c>
      <c r="D877" s="16" t="s">
        <v>108</v>
      </c>
      <c r="E877" s="17" t="s">
        <v>376</v>
      </c>
      <c r="F877" s="17"/>
      <c r="G877" s="34">
        <f>SUM(G878)</f>
        <v>110.1</v>
      </c>
      <c r="H877" s="34"/>
      <c r="I877" s="34"/>
      <c r="J877" s="61"/>
      <c r="K877" s="61"/>
      <c r="L877" s="61"/>
    </row>
    <row r="878" spans="1:12" ht="63">
      <c r="A878" s="16" t="s">
        <v>927</v>
      </c>
      <c r="B878" s="17" t="s">
        <v>125</v>
      </c>
      <c r="C878" s="16" t="s">
        <v>76</v>
      </c>
      <c r="D878" s="16" t="s">
        <v>108</v>
      </c>
      <c r="E878" s="17" t="s">
        <v>505</v>
      </c>
      <c r="F878" s="17"/>
      <c r="G878" s="34">
        <f>SUM(G879)</f>
        <v>110.1</v>
      </c>
      <c r="H878" s="34"/>
      <c r="I878" s="34"/>
      <c r="J878" s="61"/>
      <c r="K878" s="61"/>
      <c r="L878" s="61"/>
    </row>
    <row r="879" spans="1:12" ht="31.5">
      <c r="A879" s="16" t="s">
        <v>69</v>
      </c>
      <c r="B879" s="17" t="s">
        <v>125</v>
      </c>
      <c r="C879" s="16" t="s">
        <v>76</v>
      </c>
      <c r="D879" s="16" t="s">
        <v>108</v>
      </c>
      <c r="E879" s="17" t="s">
        <v>543</v>
      </c>
      <c r="F879" s="17"/>
      <c r="G879" s="34">
        <f>SUM(G880)</f>
        <v>110.1</v>
      </c>
      <c r="H879" s="34"/>
      <c r="I879" s="34"/>
      <c r="J879" s="62"/>
      <c r="K879" s="62"/>
      <c r="L879" s="62"/>
    </row>
    <row r="880" spans="1:12" ht="78.75">
      <c r="A880" s="16" t="s">
        <v>735</v>
      </c>
      <c r="B880" s="17" t="s">
        <v>125</v>
      </c>
      <c r="C880" s="16" t="s">
        <v>76</v>
      </c>
      <c r="D880" s="16" t="s">
        <v>108</v>
      </c>
      <c r="E880" s="17" t="s">
        <v>550</v>
      </c>
      <c r="F880" s="17"/>
      <c r="G880" s="34">
        <f>SUM(G881)</f>
        <v>110.1</v>
      </c>
      <c r="H880" s="34"/>
      <c r="I880" s="34"/>
      <c r="J880" s="62"/>
      <c r="K880" s="62"/>
      <c r="L880" s="62"/>
    </row>
    <row r="881" spans="1:12" ht="31.5">
      <c r="A881" s="16" t="s">
        <v>37</v>
      </c>
      <c r="B881" s="17" t="s">
        <v>125</v>
      </c>
      <c r="C881" s="16" t="s">
        <v>76</v>
      </c>
      <c r="D881" s="16" t="s">
        <v>108</v>
      </c>
      <c r="E881" s="17" t="s">
        <v>550</v>
      </c>
      <c r="F881" s="17" t="s">
        <v>38</v>
      </c>
      <c r="G881" s="34">
        <v>110.1</v>
      </c>
      <c r="H881" s="34"/>
      <c r="I881" s="34"/>
      <c r="J881" s="62"/>
      <c r="K881" s="62"/>
      <c r="L881" s="62"/>
    </row>
    <row r="882" spans="1:12" ht="78.75">
      <c r="A882" s="16" t="s">
        <v>431</v>
      </c>
      <c r="B882" s="17" t="s">
        <v>125</v>
      </c>
      <c r="C882" s="16" t="s">
        <v>76</v>
      </c>
      <c r="D882" s="16" t="s">
        <v>110</v>
      </c>
      <c r="E882" s="17" t="s">
        <v>432</v>
      </c>
      <c r="F882" s="17"/>
      <c r="G882" s="34">
        <f>SUM(G883)</f>
        <v>1636.9</v>
      </c>
      <c r="H882" s="34">
        <v>2329.8000000000002</v>
      </c>
      <c r="I882" s="34">
        <v>2331.6</v>
      </c>
      <c r="J882" s="61"/>
      <c r="K882" s="61"/>
      <c r="L882" s="61"/>
    </row>
    <row r="883" spans="1:12" ht="31.5">
      <c r="A883" s="16" t="s">
        <v>613</v>
      </c>
      <c r="B883" s="17" t="s">
        <v>125</v>
      </c>
      <c r="C883" s="16" t="s">
        <v>76</v>
      </c>
      <c r="D883" s="16" t="s">
        <v>110</v>
      </c>
      <c r="E883" s="17" t="s">
        <v>603</v>
      </c>
      <c r="F883" s="17"/>
      <c r="G883" s="34">
        <f>SUM(G884)</f>
        <v>1636.9</v>
      </c>
      <c r="H883" s="34">
        <v>2329.8000000000002</v>
      </c>
      <c r="I883" s="34">
        <v>2331.6</v>
      </c>
      <c r="J883" s="61"/>
      <c r="K883" s="61"/>
      <c r="L883" s="61"/>
    </row>
    <row r="884" spans="1:12" ht="31.5">
      <c r="A884" s="16" t="s">
        <v>614</v>
      </c>
      <c r="B884" s="17" t="s">
        <v>125</v>
      </c>
      <c r="C884" s="16" t="s">
        <v>76</v>
      </c>
      <c r="D884" s="16" t="s">
        <v>110</v>
      </c>
      <c r="E884" s="17" t="s">
        <v>615</v>
      </c>
      <c r="F884" s="17"/>
      <c r="G884" s="34">
        <f>SUM(G885)</f>
        <v>1636.9</v>
      </c>
      <c r="H884" s="34">
        <v>2329.8000000000002</v>
      </c>
      <c r="I884" s="34">
        <v>2331.6</v>
      </c>
      <c r="J884" s="61"/>
      <c r="K884" s="61"/>
      <c r="L884" s="61"/>
    </row>
    <row r="885" spans="1:12" ht="63">
      <c r="A885" s="16" t="s">
        <v>641</v>
      </c>
      <c r="B885" s="17" t="s">
        <v>125</v>
      </c>
      <c r="C885" s="16" t="s">
        <v>76</v>
      </c>
      <c r="D885" s="16" t="s">
        <v>110</v>
      </c>
      <c r="E885" s="17" t="s">
        <v>642</v>
      </c>
      <c r="F885" s="17"/>
      <c r="G885" s="34">
        <f>SUM(G886)</f>
        <v>1636.9</v>
      </c>
      <c r="H885" s="34">
        <f t="shared" ref="H885:I885" si="103">SUM(H886)</f>
        <v>2329.8000000000002</v>
      </c>
      <c r="I885" s="34">
        <f t="shared" si="103"/>
        <v>2331.6</v>
      </c>
      <c r="J885" s="62"/>
      <c r="K885" s="62"/>
      <c r="L885" s="62"/>
    </row>
    <row r="886" spans="1:12" ht="31.5">
      <c r="A886" s="16" t="s">
        <v>37</v>
      </c>
      <c r="B886" s="17" t="s">
        <v>125</v>
      </c>
      <c r="C886" s="16" t="s">
        <v>76</v>
      </c>
      <c r="D886" s="16" t="s">
        <v>110</v>
      </c>
      <c r="E886" s="17" t="s">
        <v>642</v>
      </c>
      <c r="F886" s="17" t="s">
        <v>38</v>
      </c>
      <c r="G886" s="34">
        <v>1636.9</v>
      </c>
      <c r="H886" s="34">
        <v>2329.8000000000002</v>
      </c>
      <c r="I886" s="34">
        <v>2331.6</v>
      </c>
      <c r="J886" s="61"/>
      <c r="K886" s="61"/>
      <c r="L886" s="61"/>
    </row>
    <row r="887" spans="1:12" ht="15.75">
      <c r="A887" s="16" t="s">
        <v>860</v>
      </c>
      <c r="B887" s="17" t="s">
        <v>125</v>
      </c>
      <c r="C887" s="16" t="s">
        <v>81</v>
      </c>
      <c r="D887" s="16"/>
      <c r="E887" s="17"/>
      <c r="F887" s="17"/>
      <c r="G887" s="34">
        <f>G888++G935+G939</f>
        <v>285713.3</v>
      </c>
      <c r="H887" s="34">
        <f t="shared" ref="H887:I887" si="104">H888++H935+H939</f>
        <v>21650</v>
      </c>
      <c r="I887" s="34">
        <f t="shared" si="104"/>
        <v>21676.799999999999</v>
      </c>
      <c r="J887" s="62"/>
      <c r="K887" s="62"/>
      <c r="L887" s="62"/>
    </row>
    <row r="888" spans="1:12" ht="47.25">
      <c r="A888" s="16" t="s">
        <v>760</v>
      </c>
      <c r="B888" s="17" t="s">
        <v>125</v>
      </c>
      <c r="C888" s="16" t="s">
        <v>81</v>
      </c>
      <c r="D888" s="16" t="s">
        <v>107</v>
      </c>
      <c r="E888" s="17" t="s">
        <v>462</v>
      </c>
      <c r="F888" s="17"/>
      <c r="G888" s="34">
        <f>SUM(G889+G895+G926)</f>
        <v>44220.6</v>
      </c>
      <c r="H888" s="34">
        <v>21650</v>
      </c>
      <c r="I888" s="34">
        <v>21676.799999999999</v>
      </c>
      <c r="J888" s="61"/>
      <c r="K888" s="61"/>
      <c r="L888" s="61"/>
    </row>
    <row r="889" spans="1:12" ht="47.25">
      <c r="A889" s="16" t="s">
        <v>761</v>
      </c>
      <c r="B889" s="17" t="s">
        <v>125</v>
      </c>
      <c r="C889" s="16" t="s">
        <v>81</v>
      </c>
      <c r="D889" s="16" t="s">
        <v>107</v>
      </c>
      <c r="E889" s="17" t="s">
        <v>463</v>
      </c>
      <c r="F889" s="17"/>
      <c r="G889" s="34">
        <f>SUM(G890)</f>
        <v>14234.3</v>
      </c>
      <c r="H889" s="34">
        <v>13422.2</v>
      </c>
      <c r="I889" s="34">
        <v>13449</v>
      </c>
      <c r="J889" s="62"/>
      <c r="K889" s="62"/>
      <c r="L889" s="62"/>
    </row>
    <row r="890" spans="1:12" ht="31.5">
      <c r="A890" s="16" t="s">
        <v>163</v>
      </c>
      <c r="B890" s="17" t="s">
        <v>125</v>
      </c>
      <c r="C890" s="16" t="s">
        <v>81</v>
      </c>
      <c r="D890" s="16" t="s">
        <v>107</v>
      </c>
      <c r="E890" s="17" t="s">
        <v>464</v>
      </c>
      <c r="F890" s="17"/>
      <c r="G890" s="34">
        <f>SUM(G891)</f>
        <v>14234.3</v>
      </c>
      <c r="H890" s="34">
        <v>13422.2</v>
      </c>
      <c r="I890" s="34">
        <v>13449</v>
      </c>
      <c r="J890" s="61"/>
      <c r="K890" s="61"/>
      <c r="L890" s="61"/>
    </row>
    <row r="891" spans="1:12" ht="15.75">
      <c r="A891" s="16" t="s">
        <v>35</v>
      </c>
      <c r="B891" s="17" t="s">
        <v>125</v>
      </c>
      <c r="C891" s="16" t="s">
        <v>81</v>
      </c>
      <c r="D891" s="16" t="s">
        <v>107</v>
      </c>
      <c r="E891" s="17" t="s">
        <v>465</v>
      </c>
      <c r="F891" s="17"/>
      <c r="G891" s="34">
        <f>SUM(G892+G893+G894)</f>
        <v>14234.3</v>
      </c>
      <c r="H891" s="34">
        <v>13422.2</v>
      </c>
      <c r="I891" s="34">
        <v>13449</v>
      </c>
      <c r="J891" s="62"/>
      <c r="K891" s="62"/>
      <c r="L891" s="62"/>
    </row>
    <row r="892" spans="1:12" ht="94.5">
      <c r="A892" s="16" t="s">
        <v>36</v>
      </c>
      <c r="B892" s="17" t="s">
        <v>125</v>
      </c>
      <c r="C892" s="16" t="s">
        <v>81</v>
      </c>
      <c r="D892" s="16" t="s">
        <v>107</v>
      </c>
      <c r="E892" s="17" t="s">
        <v>465</v>
      </c>
      <c r="F892" s="17" t="s">
        <v>40</v>
      </c>
      <c r="G892" s="34">
        <v>9179.5</v>
      </c>
      <c r="H892" s="34">
        <v>8867.7000000000007</v>
      </c>
      <c r="I892" s="34">
        <v>8867.7000000000007</v>
      </c>
      <c r="J892" s="61"/>
      <c r="K892" s="61"/>
      <c r="L892" s="61"/>
    </row>
    <row r="893" spans="1:12" ht="47.25">
      <c r="A893" s="16" t="s">
        <v>165</v>
      </c>
      <c r="B893" s="17" t="s">
        <v>125</v>
      </c>
      <c r="C893" s="16" t="s">
        <v>81</v>
      </c>
      <c r="D893" s="16" t="s">
        <v>107</v>
      </c>
      <c r="E893" s="17" t="s">
        <v>465</v>
      </c>
      <c r="F893" s="17" t="s">
        <v>91</v>
      </c>
      <c r="G893" s="34">
        <v>4708.8</v>
      </c>
      <c r="H893" s="34">
        <v>4208.5</v>
      </c>
      <c r="I893" s="34">
        <v>4235.3</v>
      </c>
      <c r="J893" s="61"/>
      <c r="K893" s="61"/>
      <c r="L893" s="61"/>
    </row>
    <row r="894" spans="1:12" ht="15.75">
      <c r="A894" s="16" t="s">
        <v>160</v>
      </c>
      <c r="B894" s="17" t="s">
        <v>125</v>
      </c>
      <c r="C894" s="16" t="s">
        <v>81</v>
      </c>
      <c r="D894" s="16" t="s">
        <v>107</v>
      </c>
      <c r="E894" s="17" t="s">
        <v>465</v>
      </c>
      <c r="F894" s="17" t="s">
        <v>161</v>
      </c>
      <c r="G894" s="34">
        <v>346</v>
      </c>
      <c r="H894" s="34">
        <v>346</v>
      </c>
      <c r="I894" s="34">
        <v>346</v>
      </c>
      <c r="J894" s="62"/>
      <c r="K894" s="62"/>
      <c r="L894" s="62"/>
    </row>
    <row r="895" spans="1:12" ht="47.25">
      <c r="A895" s="16" t="s">
        <v>762</v>
      </c>
      <c r="B895" s="17" t="s">
        <v>125</v>
      </c>
      <c r="C895" s="16" t="s">
        <v>81</v>
      </c>
      <c r="D895" s="16" t="s">
        <v>107</v>
      </c>
      <c r="E895" s="17" t="s">
        <v>466</v>
      </c>
      <c r="F895" s="17"/>
      <c r="G895" s="34">
        <f>G896+G907</f>
        <v>28686.600000000002</v>
      </c>
      <c r="H895" s="34">
        <f t="shared" ref="H895:I895" si="105">H896+H907</f>
        <v>6928.1</v>
      </c>
      <c r="I895" s="34">
        <f t="shared" si="105"/>
        <v>6928.1</v>
      </c>
      <c r="J895" s="62"/>
      <c r="K895" s="62"/>
      <c r="L895" s="62"/>
    </row>
    <row r="896" spans="1:12" ht="94.5">
      <c r="A896" s="16" t="s">
        <v>192</v>
      </c>
      <c r="B896" s="17" t="s">
        <v>125</v>
      </c>
      <c r="C896" s="16" t="s">
        <v>81</v>
      </c>
      <c r="D896" s="16" t="s">
        <v>107</v>
      </c>
      <c r="E896" s="17" t="s">
        <v>688</v>
      </c>
      <c r="F896" s="17"/>
      <c r="G896" s="34">
        <f>SUM(G897+G899+G901+G903+G905)</f>
        <v>20774.400000000001</v>
      </c>
      <c r="H896" s="34"/>
      <c r="I896" s="34"/>
      <c r="J896" s="62"/>
      <c r="K896" s="62"/>
      <c r="L896" s="62"/>
    </row>
    <row r="897" spans="1:12" ht="31.5">
      <c r="A897" s="16" t="s">
        <v>478</v>
      </c>
      <c r="B897" s="17" t="s">
        <v>125</v>
      </c>
      <c r="C897" s="16" t="s">
        <v>81</v>
      </c>
      <c r="D897" s="16" t="s">
        <v>107</v>
      </c>
      <c r="E897" s="17" t="s">
        <v>951</v>
      </c>
      <c r="F897" s="17"/>
      <c r="G897" s="34">
        <f t="shared" ref="G897" si="106">SUM(G898)</f>
        <v>1311.9</v>
      </c>
      <c r="H897" s="34"/>
      <c r="I897" s="34"/>
      <c r="J897" s="62"/>
      <c r="K897" s="62"/>
      <c r="L897" s="62"/>
    </row>
    <row r="898" spans="1:12" ht="15.75">
      <c r="A898" s="16" t="s">
        <v>90</v>
      </c>
      <c r="B898" s="17" t="s">
        <v>125</v>
      </c>
      <c r="C898" s="16" t="s">
        <v>81</v>
      </c>
      <c r="D898" s="16" t="s">
        <v>107</v>
      </c>
      <c r="E898" s="17" t="s">
        <v>951</v>
      </c>
      <c r="F898" s="17" t="s">
        <v>136</v>
      </c>
      <c r="G898" s="34">
        <v>1311.9</v>
      </c>
      <c r="H898" s="34"/>
      <c r="I898" s="34"/>
      <c r="J898" s="62"/>
      <c r="K898" s="62"/>
      <c r="L898" s="62"/>
    </row>
    <row r="899" spans="1:12" ht="31.5">
      <c r="A899" s="16" t="s">
        <v>176</v>
      </c>
      <c r="B899" s="17" t="s">
        <v>125</v>
      </c>
      <c r="C899" s="16" t="s">
        <v>81</v>
      </c>
      <c r="D899" s="16" t="s">
        <v>107</v>
      </c>
      <c r="E899" s="17" t="s">
        <v>839</v>
      </c>
      <c r="F899" s="17"/>
      <c r="G899" s="34">
        <f>SUM(G900)</f>
        <v>2996</v>
      </c>
      <c r="H899" s="34"/>
      <c r="I899" s="34"/>
      <c r="J899" s="61"/>
      <c r="K899" s="61"/>
      <c r="L899" s="61"/>
    </row>
    <row r="900" spans="1:12" ht="15.75">
      <c r="A900" s="16" t="s">
        <v>90</v>
      </c>
      <c r="B900" s="17" t="s">
        <v>125</v>
      </c>
      <c r="C900" s="16" t="s">
        <v>81</v>
      </c>
      <c r="D900" s="16" t="s">
        <v>107</v>
      </c>
      <c r="E900" s="17" t="s">
        <v>839</v>
      </c>
      <c r="F900" s="17" t="s">
        <v>136</v>
      </c>
      <c r="G900" s="34">
        <v>2996</v>
      </c>
      <c r="H900" s="34"/>
      <c r="I900" s="34"/>
      <c r="J900" s="62"/>
      <c r="K900" s="62"/>
      <c r="L900" s="62"/>
    </row>
    <row r="901" spans="1:12" ht="15.75">
      <c r="A901" s="16" t="s">
        <v>257</v>
      </c>
      <c r="B901" s="17" t="s">
        <v>125</v>
      </c>
      <c r="C901" s="16" t="s">
        <v>81</v>
      </c>
      <c r="D901" s="16" t="s">
        <v>107</v>
      </c>
      <c r="E901" s="17" t="s">
        <v>840</v>
      </c>
      <c r="F901" s="17"/>
      <c r="G901" s="34">
        <f>SUM(G902)</f>
        <v>2552.6999999999998</v>
      </c>
      <c r="H901" s="34"/>
      <c r="I901" s="34"/>
      <c r="J901" s="61"/>
      <c r="K901" s="61"/>
      <c r="L901" s="61"/>
    </row>
    <row r="902" spans="1:12" ht="15.75">
      <c r="A902" s="16" t="s">
        <v>90</v>
      </c>
      <c r="B902" s="17" t="s">
        <v>125</v>
      </c>
      <c r="C902" s="16" t="s">
        <v>81</v>
      </c>
      <c r="D902" s="16" t="s">
        <v>107</v>
      </c>
      <c r="E902" s="17" t="s">
        <v>840</v>
      </c>
      <c r="F902" s="17" t="s">
        <v>136</v>
      </c>
      <c r="G902" s="34">
        <v>2552.6999999999998</v>
      </c>
      <c r="H902" s="34"/>
      <c r="I902" s="34"/>
      <c r="J902" s="62"/>
      <c r="K902" s="62"/>
      <c r="L902" s="62"/>
    </row>
    <row r="903" spans="1:12" ht="78.75">
      <c r="A903" s="16" t="s">
        <v>763</v>
      </c>
      <c r="B903" s="17" t="s">
        <v>125</v>
      </c>
      <c r="C903" s="16" t="s">
        <v>81</v>
      </c>
      <c r="D903" s="16" t="s">
        <v>107</v>
      </c>
      <c r="E903" s="17" t="s">
        <v>689</v>
      </c>
      <c r="F903" s="17"/>
      <c r="G903" s="34">
        <f>SUM(G904)</f>
        <v>12836.4</v>
      </c>
      <c r="H903" s="34"/>
      <c r="I903" s="34"/>
      <c r="J903" s="61"/>
      <c r="K903" s="61"/>
      <c r="L903" s="61"/>
    </row>
    <row r="904" spans="1:12" ht="15.75">
      <c r="A904" s="16" t="s">
        <v>90</v>
      </c>
      <c r="B904" s="17" t="s">
        <v>125</v>
      </c>
      <c r="C904" s="16" t="s">
        <v>81</v>
      </c>
      <c r="D904" s="16" t="s">
        <v>107</v>
      </c>
      <c r="E904" s="17" t="s">
        <v>689</v>
      </c>
      <c r="F904" s="17" t="s">
        <v>136</v>
      </c>
      <c r="G904" s="34">
        <v>12836.4</v>
      </c>
      <c r="H904" s="34"/>
      <c r="I904" s="34"/>
      <c r="J904" s="62"/>
      <c r="K904" s="62"/>
      <c r="L904" s="62"/>
    </row>
    <row r="905" spans="1:12" ht="110.25">
      <c r="A905" s="16" t="s">
        <v>764</v>
      </c>
      <c r="B905" s="17" t="s">
        <v>125</v>
      </c>
      <c r="C905" s="16" t="s">
        <v>81</v>
      </c>
      <c r="D905" s="16" t="s">
        <v>107</v>
      </c>
      <c r="E905" s="17" t="s">
        <v>690</v>
      </c>
      <c r="F905" s="17"/>
      <c r="G905" s="34">
        <f>SUM(G906)</f>
        <v>1077.4000000000001</v>
      </c>
      <c r="H905" s="34"/>
      <c r="I905" s="34"/>
      <c r="J905" s="61"/>
      <c r="K905" s="61"/>
      <c r="L905" s="61"/>
    </row>
    <row r="906" spans="1:12" ht="15.75">
      <c r="A906" s="16" t="s">
        <v>90</v>
      </c>
      <c r="B906" s="17" t="s">
        <v>125</v>
      </c>
      <c r="C906" s="16" t="s">
        <v>81</v>
      </c>
      <c r="D906" s="16" t="s">
        <v>107</v>
      </c>
      <c r="E906" s="17" t="s">
        <v>690</v>
      </c>
      <c r="F906" s="17" t="s">
        <v>136</v>
      </c>
      <c r="G906" s="34">
        <v>1077.4000000000001</v>
      </c>
      <c r="H906" s="34"/>
      <c r="I906" s="34"/>
      <c r="J906" s="62"/>
      <c r="K906" s="62"/>
      <c r="L906" s="62"/>
    </row>
    <row r="907" spans="1:12" ht="31.5">
      <c r="A907" s="16" t="s">
        <v>127</v>
      </c>
      <c r="B907" s="17" t="s">
        <v>125</v>
      </c>
      <c r="C907" s="16" t="s">
        <v>81</v>
      </c>
      <c r="D907" s="16" t="s">
        <v>107</v>
      </c>
      <c r="E907" s="17" t="s">
        <v>467</v>
      </c>
      <c r="F907" s="17"/>
      <c r="G907" s="34">
        <f>SUM(G908+G912+G914+G916+G918+G920+G924+G922)</f>
        <v>7912.2</v>
      </c>
      <c r="H907" s="34">
        <v>6928.1</v>
      </c>
      <c r="I907" s="34">
        <v>6928.1</v>
      </c>
      <c r="J907" s="61"/>
      <c r="K907" s="61"/>
      <c r="L907" s="61"/>
    </row>
    <row r="908" spans="1:12" ht="31.5">
      <c r="A908" s="16" t="s">
        <v>176</v>
      </c>
      <c r="B908" s="17" t="s">
        <v>125</v>
      </c>
      <c r="C908" s="16" t="s">
        <v>81</v>
      </c>
      <c r="D908" s="16" t="s">
        <v>107</v>
      </c>
      <c r="E908" s="17" t="s">
        <v>468</v>
      </c>
      <c r="F908" s="17"/>
      <c r="G908" s="34">
        <f>SUM(G909+G910+G911)</f>
        <v>3695.5</v>
      </c>
      <c r="H908" s="34">
        <v>2950</v>
      </c>
      <c r="I908" s="34">
        <v>2950</v>
      </c>
      <c r="J908" s="62"/>
      <c r="K908" s="62"/>
      <c r="L908" s="62"/>
    </row>
    <row r="909" spans="1:12" ht="94.5">
      <c r="A909" s="16" t="s">
        <v>36</v>
      </c>
      <c r="B909" s="17" t="s">
        <v>125</v>
      </c>
      <c r="C909" s="16" t="s">
        <v>81</v>
      </c>
      <c r="D909" s="16" t="s">
        <v>107</v>
      </c>
      <c r="E909" s="17" t="s">
        <v>468</v>
      </c>
      <c r="F909" s="17" t="s">
        <v>40</v>
      </c>
      <c r="G909" s="34">
        <v>1353</v>
      </c>
      <c r="H909" s="34">
        <v>1400</v>
      </c>
      <c r="I909" s="34">
        <v>1400</v>
      </c>
      <c r="J909" s="61"/>
      <c r="K909" s="61"/>
      <c r="L909" s="61"/>
    </row>
    <row r="910" spans="1:12" ht="47.25">
      <c r="A910" s="16" t="s">
        <v>165</v>
      </c>
      <c r="B910" s="17" t="s">
        <v>125</v>
      </c>
      <c r="C910" s="16" t="s">
        <v>81</v>
      </c>
      <c r="D910" s="16" t="s">
        <v>107</v>
      </c>
      <c r="E910" s="17" t="s">
        <v>468</v>
      </c>
      <c r="F910" s="17" t="s">
        <v>91</v>
      </c>
      <c r="G910" s="34">
        <v>1394</v>
      </c>
      <c r="H910" s="34">
        <v>400</v>
      </c>
      <c r="I910" s="34">
        <v>400</v>
      </c>
      <c r="J910" s="62"/>
      <c r="K910" s="62"/>
      <c r="L910" s="62"/>
    </row>
    <row r="911" spans="1:12" ht="31.5">
      <c r="A911" s="16" t="s">
        <v>37</v>
      </c>
      <c r="B911" s="17" t="s">
        <v>125</v>
      </c>
      <c r="C911" s="16" t="s">
        <v>81</v>
      </c>
      <c r="D911" s="16" t="s">
        <v>107</v>
      </c>
      <c r="E911" s="17" t="s">
        <v>468</v>
      </c>
      <c r="F911" s="17" t="s">
        <v>38</v>
      </c>
      <c r="G911" s="34">
        <v>948.5</v>
      </c>
      <c r="H911" s="34">
        <v>1150</v>
      </c>
      <c r="I911" s="34">
        <v>1150</v>
      </c>
      <c r="J911" s="61"/>
      <c r="K911" s="61"/>
      <c r="L911" s="61"/>
    </row>
    <row r="912" spans="1:12" ht="47.25">
      <c r="A912" s="16" t="s">
        <v>765</v>
      </c>
      <c r="B912" s="17" t="s">
        <v>125</v>
      </c>
      <c r="C912" s="16" t="s">
        <v>81</v>
      </c>
      <c r="D912" s="16" t="s">
        <v>107</v>
      </c>
      <c r="E912" s="17" t="s">
        <v>494</v>
      </c>
      <c r="F912" s="17"/>
      <c r="G912" s="34">
        <f>SUM(G913)</f>
        <v>1390</v>
      </c>
      <c r="H912" s="34">
        <v>1390</v>
      </c>
      <c r="I912" s="34">
        <v>1390</v>
      </c>
      <c r="J912" s="61"/>
      <c r="K912" s="61"/>
      <c r="L912" s="61"/>
    </row>
    <row r="913" spans="1:12" ht="47.25">
      <c r="A913" s="16" t="s">
        <v>165</v>
      </c>
      <c r="B913" s="17" t="s">
        <v>125</v>
      </c>
      <c r="C913" s="16" t="s">
        <v>81</v>
      </c>
      <c r="D913" s="16" t="s">
        <v>107</v>
      </c>
      <c r="E913" s="17" t="s">
        <v>494</v>
      </c>
      <c r="F913" s="17" t="s">
        <v>91</v>
      </c>
      <c r="G913" s="34">
        <v>1390</v>
      </c>
      <c r="H913" s="34">
        <v>1390</v>
      </c>
      <c r="I913" s="34">
        <v>1390</v>
      </c>
      <c r="J913" s="61"/>
      <c r="K913" s="61"/>
      <c r="L913" s="61"/>
    </row>
    <row r="914" spans="1:12" ht="78.75">
      <c r="A914" s="16" t="s">
        <v>646</v>
      </c>
      <c r="B914" s="17" t="s">
        <v>125</v>
      </c>
      <c r="C914" s="16" t="s">
        <v>81</v>
      </c>
      <c r="D914" s="16" t="s">
        <v>107</v>
      </c>
      <c r="E914" s="17" t="s">
        <v>469</v>
      </c>
      <c r="F914" s="17"/>
      <c r="G914" s="34">
        <f>SUM(G915)</f>
        <v>412.2</v>
      </c>
      <c r="H914" s="34">
        <v>412.2</v>
      </c>
      <c r="I914" s="34">
        <v>412.2</v>
      </c>
      <c r="J914" s="62"/>
      <c r="K914" s="62"/>
      <c r="L914" s="62"/>
    </row>
    <row r="915" spans="1:12" ht="47.25">
      <c r="A915" s="16" t="s">
        <v>165</v>
      </c>
      <c r="B915" s="17" t="s">
        <v>125</v>
      </c>
      <c r="C915" s="16" t="s">
        <v>81</v>
      </c>
      <c r="D915" s="16" t="s">
        <v>107</v>
      </c>
      <c r="E915" s="17" t="s">
        <v>469</v>
      </c>
      <c r="F915" s="17" t="s">
        <v>91</v>
      </c>
      <c r="G915" s="34">
        <v>412.2</v>
      </c>
      <c r="H915" s="34">
        <v>412.2</v>
      </c>
      <c r="I915" s="34">
        <v>412.2</v>
      </c>
      <c r="J915" s="62"/>
      <c r="K915" s="62"/>
      <c r="L915" s="62"/>
    </row>
    <row r="916" spans="1:12" ht="78.75">
      <c r="A916" s="16" t="s">
        <v>766</v>
      </c>
      <c r="B916" s="17" t="s">
        <v>125</v>
      </c>
      <c r="C916" s="16" t="s">
        <v>81</v>
      </c>
      <c r="D916" s="16" t="s">
        <v>107</v>
      </c>
      <c r="E916" s="17" t="s">
        <v>470</v>
      </c>
      <c r="F916" s="17"/>
      <c r="G916" s="34">
        <f>SUM(G917)</f>
        <v>206.1</v>
      </c>
      <c r="H916" s="34">
        <v>206.1</v>
      </c>
      <c r="I916" s="34">
        <v>206.1</v>
      </c>
      <c r="J916" s="61"/>
      <c r="K916" s="61"/>
      <c r="L916" s="61"/>
    </row>
    <row r="917" spans="1:12" ht="47.25">
      <c r="A917" s="16" t="s">
        <v>165</v>
      </c>
      <c r="B917" s="17" t="s">
        <v>125</v>
      </c>
      <c r="C917" s="16" t="s">
        <v>81</v>
      </c>
      <c r="D917" s="16" t="s">
        <v>107</v>
      </c>
      <c r="E917" s="17" t="s">
        <v>470</v>
      </c>
      <c r="F917" s="17" t="s">
        <v>91</v>
      </c>
      <c r="G917" s="34">
        <v>206.1</v>
      </c>
      <c r="H917" s="34">
        <v>206.1</v>
      </c>
      <c r="I917" s="34">
        <v>206.1</v>
      </c>
      <c r="J917" s="61"/>
      <c r="K917" s="61"/>
      <c r="L917" s="61"/>
    </row>
    <row r="918" spans="1:12" ht="94.5">
      <c r="A918" s="16" t="s">
        <v>647</v>
      </c>
      <c r="B918" s="17" t="s">
        <v>125</v>
      </c>
      <c r="C918" s="16" t="s">
        <v>81</v>
      </c>
      <c r="D918" s="16" t="s">
        <v>107</v>
      </c>
      <c r="E918" s="17" t="s">
        <v>471</v>
      </c>
      <c r="F918" s="17"/>
      <c r="G918" s="34">
        <f>SUM(G919)</f>
        <v>490.4</v>
      </c>
      <c r="H918" s="34">
        <v>412.2</v>
      </c>
      <c r="I918" s="34">
        <v>412.2</v>
      </c>
      <c r="J918" s="62"/>
      <c r="K918" s="62"/>
      <c r="L918" s="62"/>
    </row>
    <row r="919" spans="1:12" ht="47.25">
      <c r="A919" s="16" t="s">
        <v>165</v>
      </c>
      <c r="B919" s="17" t="s">
        <v>125</v>
      </c>
      <c r="C919" s="16" t="s">
        <v>81</v>
      </c>
      <c r="D919" s="16" t="s">
        <v>107</v>
      </c>
      <c r="E919" s="17" t="s">
        <v>471</v>
      </c>
      <c r="F919" s="17" t="s">
        <v>91</v>
      </c>
      <c r="G919" s="34">
        <v>490.4</v>
      </c>
      <c r="H919" s="34">
        <v>412.2</v>
      </c>
      <c r="I919" s="34">
        <v>412.2</v>
      </c>
      <c r="J919" s="61"/>
      <c r="K919" s="61"/>
      <c r="L919" s="61"/>
    </row>
    <row r="920" spans="1:12" ht="110.25">
      <c r="A920" s="16" t="s">
        <v>764</v>
      </c>
      <c r="B920" s="17" t="s">
        <v>125</v>
      </c>
      <c r="C920" s="16" t="s">
        <v>81</v>
      </c>
      <c r="D920" s="16" t="s">
        <v>107</v>
      </c>
      <c r="E920" s="17" t="s">
        <v>592</v>
      </c>
      <c r="F920" s="17"/>
      <c r="G920" s="34">
        <f>SUM(G921)</f>
        <v>1109.2</v>
      </c>
      <c r="H920" s="34">
        <v>1351.5</v>
      </c>
      <c r="I920" s="34">
        <v>1351.5</v>
      </c>
      <c r="J920" s="61"/>
      <c r="K920" s="61"/>
      <c r="L920" s="61"/>
    </row>
    <row r="921" spans="1:12" ht="94.5">
      <c r="A921" s="16" t="s">
        <v>36</v>
      </c>
      <c r="B921" s="17" t="s">
        <v>125</v>
      </c>
      <c r="C921" s="16" t="s">
        <v>81</v>
      </c>
      <c r="D921" s="16" t="s">
        <v>107</v>
      </c>
      <c r="E921" s="17" t="s">
        <v>592</v>
      </c>
      <c r="F921" s="17" t="s">
        <v>40</v>
      </c>
      <c r="G921" s="34">
        <v>1109.2</v>
      </c>
      <c r="H921" s="34">
        <v>1351.5</v>
      </c>
      <c r="I921" s="34">
        <v>1351.5</v>
      </c>
      <c r="J921" s="61"/>
      <c r="K921" s="61"/>
      <c r="L921" s="61"/>
    </row>
    <row r="922" spans="1:12" ht="94.5">
      <c r="A922" s="16" t="s">
        <v>896</v>
      </c>
      <c r="B922" s="17" t="s">
        <v>125</v>
      </c>
      <c r="C922" s="16" t="s">
        <v>81</v>
      </c>
      <c r="D922" s="16" t="s">
        <v>107</v>
      </c>
      <c r="E922" s="17" t="s">
        <v>897</v>
      </c>
      <c r="F922" s="17"/>
      <c r="G922" s="34">
        <f>SUM(G923)</f>
        <v>324.5</v>
      </c>
      <c r="H922" s="34"/>
      <c r="I922" s="34"/>
      <c r="J922" s="61"/>
      <c r="K922" s="61"/>
      <c r="L922" s="61"/>
    </row>
    <row r="923" spans="1:12" ht="94.5">
      <c r="A923" s="16" t="s">
        <v>36</v>
      </c>
      <c r="B923" s="17" t="s">
        <v>125</v>
      </c>
      <c r="C923" s="16" t="s">
        <v>81</v>
      </c>
      <c r="D923" s="16" t="s">
        <v>107</v>
      </c>
      <c r="E923" s="17" t="s">
        <v>897</v>
      </c>
      <c r="F923" s="17" t="s">
        <v>40</v>
      </c>
      <c r="G923" s="34">
        <v>324.5</v>
      </c>
      <c r="H923" s="34"/>
      <c r="I923" s="34"/>
      <c r="J923" s="62"/>
      <c r="K923" s="62"/>
      <c r="L923" s="62"/>
    </row>
    <row r="924" spans="1:12" ht="94.5">
      <c r="A924" s="16" t="s">
        <v>645</v>
      </c>
      <c r="B924" s="17" t="s">
        <v>125</v>
      </c>
      <c r="C924" s="16" t="s">
        <v>81</v>
      </c>
      <c r="D924" s="16" t="s">
        <v>107</v>
      </c>
      <c r="E924" s="17" t="s">
        <v>224</v>
      </c>
      <c r="F924" s="17"/>
      <c r="G924" s="34">
        <f>SUM(G925)</f>
        <v>284.3</v>
      </c>
      <c r="H924" s="34">
        <v>206.1</v>
      </c>
      <c r="I924" s="34">
        <v>206.1</v>
      </c>
      <c r="J924" s="61"/>
      <c r="K924" s="61"/>
      <c r="L924" s="61"/>
    </row>
    <row r="925" spans="1:12" ht="47.25">
      <c r="A925" s="16" t="s">
        <v>165</v>
      </c>
      <c r="B925" s="17" t="s">
        <v>125</v>
      </c>
      <c r="C925" s="16" t="s">
        <v>81</v>
      </c>
      <c r="D925" s="16" t="s">
        <v>107</v>
      </c>
      <c r="E925" s="17" t="s">
        <v>224</v>
      </c>
      <c r="F925" s="17" t="s">
        <v>91</v>
      </c>
      <c r="G925" s="34">
        <v>284.3</v>
      </c>
      <c r="H925" s="34">
        <v>206.1</v>
      </c>
      <c r="I925" s="34">
        <v>206.1</v>
      </c>
      <c r="J925" s="61"/>
      <c r="K925" s="61"/>
      <c r="L925" s="61"/>
    </row>
    <row r="926" spans="1:12" ht="63">
      <c r="A926" s="16" t="s">
        <v>767</v>
      </c>
      <c r="B926" s="17" t="s">
        <v>125</v>
      </c>
      <c r="C926" s="16" t="s">
        <v>81</v>
      </c>
      <c r="D926" s="16" t="s">
        <v>107</v>
      </c>
      <c r="E926" s="17" t="s">
        <v>472</v>
      </c>
      <c r="F926" s="17"/>
      <c r="G926" s="34">
        <f>SUM(G927+G932)</f>
        <v>1299.7</v>
      </c>
      <c r="H926" s="34">
        <v>1299.7</v>
      </c>
      <c r="I926" s="34">
        <v>1299.7</v>
      </c>
      <c r="J926" s="61"/>
      <c r="K926" s="61"/>
      <c r="L926" s="61"/>
    </row>
    <row r="927" spans="1:12" ht="31.5">
      <c r="A927" s="16" t="s">
        <v>127</v>
      </c>
      <c r="B927" s="17" t="s">
        <v>125</v>
      </c>
      <c r="C927" s="16" t="s">
        <v>81</v>
      </c>
      <c r="D927" s="16" t="s">
        <v>107</v>
      </c>
      <c r="E927" s="17" t="s">
        <v>473</v>
      </c>
      <c r="F927" s="17"/>
      <c r="G927" s="34">
        <f>SUM(G928)</f>
        <v>250</v>
      </c>
      <c r="H927" s="34">
        <v>250</v>
      </c>
      <c r="I927" s="34">
        <v>250</v>
      </c>
      <c r="J927" s="61"/>
      <c r="K927" s="61"/>
      <c r="L927" s="61"/>
    </row>
    <row r="928" spans="1:12" ht="31.5">
      <c r="A928" s="16" t="s">
        <v>176</v>
      </c>
      <c r="B928" s="17" t="s">
        <v>125</v>
      </c>
      <c r="C928" s="16" t="s">
        <v>81</v>
      </c>
      <c r="D928" s="16" t="s">
        <v>107</v>
      </c>
      <c r="E928" s="17" t="s">
        <v>474</v>
      </c>
      <c r="F928" s="17"/>
      <c r="G928" s="34">
        <f>SUM(G929+G930+G931)</f>
        <v>250</v>
      </c>
      <c r="H928" s="34">
        <v>250</v>
      </c>
      <c r="I928" s="34">
        <v>250</v>
      </c>
      <c r="J928" s="61"/>
      <c r="K928" s="61"/>
      <c r="L928" s="61"/>
    </row>
    <row r="929" spans="1:12" ht="94.5">
      <c r="A929" s="16" t="s">
        <v>36</v>
      </c>
      <c r="B929" s="17" t="s">
        <v>125</v>
      </c>
      <c r="C929" s="16" t="s">
        <v>81</v>
      </c>
      <c r="D929" s="16" t="s">
        <v>107</v>
      </c>
      <c r="E929" s="17" t="s">
        <v>474</v>
      </c>
      <c r="F929" s="17" t="s">
        <v>40</v>
      </c>
      <c r="G929" s="34">
        <v>144.5</v>
      </c>
      <c r="H929" s="34"/>
      <c r="I929" s="34"/>
      <c r="J929" s="61"/>
      <c r="K929" s="61"/>
      <c r="L929" s="61"/>
    </row>
    <row r="930" spans="1:12" ht="47.25">
      <c r="A930" s="16" t="s">
        <v>165</v>
      </c>
      <c r="B930" s="17" t="s">
        <v>125</v>
      </c>
      <c r="C930" s="16" t="s">
        <v>81</v>
      </c>
      <c r="D930" s="16" t="s">
        <v>107</v>
      </c>
      <c r="E930" s="17" t="s">
        <v>474</v>
      </c>
      <c r="F930" s="17" t="s">
        <v>91</v>
      </c>
      <c r="G930" s="34">
        <v>74.7</v>
      </c>
      <c r="H930" s="34">
        <v>250</v>
      </c>
      <c r="I930" s="34">
        <v>250</v>
      </c>
      <c r="J930" s="62"/>
      <c r="K930" s="62"/>
      <c r="L930" s="62"/>
    </row>
    <row r="931" spans="1:12" ht="31.5">
      <c r="A931" s="16" t="s">
        <v>37</v>
      </c>
      <c r="B931" s="17" t="s">
        <v>125</v>
      </c>
      <c r="C931" s="16" t="s">
        <v>81</v>
      </c>
      <c r="D931" s="16" t="s">
        <v>107</v>
      </c>
      <c r="E931" s="17" t="s">
        <v>474</v>
      </c>
      <c r="F931" s="17" t="s">
        <v>38</v>
      </c>
      <c r="G931" s="34">
        <v>30.8</v>
      </c>
      <c r="H931" s="34"/>
      <c r="I931" s="34"/>
      <c r="J931" s="61"/>
      <c r="K931" s="61"/>
      <c r="L931" s="61"/>
    </row>
    <row r="932" spans="1:12" ht="31.5">
      <c r="A932" s="16" t="s">
        <v>163</v>
      </c>
      <c r="B932" s="17" t="s">
        <v>125</v>
      </c>
      <c r="C932" s="16" t="s">
        <v>81</v>
      </c>
      <c r="D932" s="16" t="s">
        <v>107</v>
      </c>
      <c r="E932" s="17" t="s">
        <v>475</v>
      </c>
      <c r="F932" s="17"/>
      <c r="G932" s="34">
        <f>SUM(G933)</f>
        <v>1049.7</v>
      </c>
      <c r="H932" s="34">
        <v>1049.7</v>
      </c>
      <c r="I932" s="34">
        <v>1049.7</v>
      </c>
      <c r="J932" s="61"/>
      <c r="K932" s="61"/>
      <c r="L932" s="61"/>
    </row>
    <row r="933" spans="1:12" ht="15.75">
      <c r="A933" s="16" t="s">
        <v>35</v>
      </c>
      <c r="B933" s="17" t="s">
        <v>125</v>
      </c>
      <c r="C933" s="16" t="s">
        <v>81</v>
      </c>
      <c r="D933" s="16" t="s">
        <v>107</v>
      </c>
      <c r="E933" s="17" t="s">
        <v>476</v>
      </c>
      <c r="F933" s="17"/>
      <c r="G933" s="34">
        <f>SUM(G934)</f>
        <v>1049.7</v>
      </c>
      <c r="H933" s="34">
        <v>1049.7</v>
      </c>
      <c r="I933" s="34">
        <v>1049.7</v>
      </c>
      <c r="J933" s="62"/>
      <c r="K933" s="62"/>
      <c r="L933" s="62"/>
    </row>
    <row r="934" spans="1:12" ht="94.5">
      <c r="A934" s="16" t="s">
        <v>36</v>
      </c>
      <c r="B934" s="17" t="s">
        <v>125</v>
      </c>
      <c r="C934" s="16" t="s">
        <v>81</v>
      </c>
      <c r="D934" s="16" t="s">
        <v>107</v>
      </c>
      <c r="E934" s="17" t="s">
        <v>476</v>
      </c>
      <c r="F934" s="17" t="s">
        <v>40</v>
      </c>
      <c r="G934" s="34">
        <v>1049.7</v>
      </c>
      <c r="H934" s="34">
        <v>1049.7</v>
      </c>
      <c r="I934" s="34">
        <v>1049.7</v>
      </c>
      <c r="J934" s="62"/>
      <c r="K934" s="62"/>
      <c r="L934" s="62"/>
    </row>
    <row r="935" spans="1:12" ht="47.25">
      <c r="A935" s="16" t="s">
        <v>626</v>
      </c>
      <c r="B935" s="17" t="s">
        <v>125</v>
      </c>
      <c r="C935" s="16" t="s">
        <v>81</v>
      </c>
      <c r="D935" s="16" t="s">
        <v>107</v>
      </c>
      <c r="E935" s="17" t="s">
        <v>623</v>
      </c>
      <c r="F935" s="17"/>
      <c r="G935" s="34">
        <f>SUM(G936)</f>
        <v>20</v>
      </c>
      <c r="H935" s="34"/>
      <c r="I935" s="34"/>
      <c r="J935" s="62"/>
      <c r="K935" s="62"/>
      <c r="L935" s="62"/>
    </row>
    <row r="936" spans="1:12" ht="31.5">
      <c r="A936" s="16" t="s">
        <v>127</v>
      </c>
      <c r="B936" s="17" t="s">
        <v>125</v>
      </c>
      <c r="C936" s="16" t="s">
        <v>81</v>
      </c>
      <c r="D936" s="16" t="s">
        <v>107</v>
      </c>
      <c r="E936" s="17" t="s">
        <v>624</v>
      </c>
      <c r="F936" s="17"/>
      <c r="G936" s="34">
        <f>SUM(G937)</f>
        <v>20</v>
      </c>
      <c r="H936" s="34"/>
      <c r="I936" s="34"/>
      <c r="J936" s="61"/>
      <c r="K936" s="61"/>
      <c r="L936" s="61"/>
    </row>
    <row r="937" spans="1:12" ht="31.5">
      <c r="A937" s="16" t="s">
        <v>925</v>
      </c>
      <c r="B937" s="17" t="s">
        <v>125</v>
      </c>
      <c r="C937" s="16" t="s">
        <v>81</v>
      </c>
      <c r="D937" s="16" t="s">
        <v>107</v>
      </c>
      <c r="E937" s="17" t="s">
        <v>926</v>
      </c>
      <c r="F937" s="17"/>
      <c r="G937" s="34">
        <f>SUM(G938)</f>
        <v>20</v>
      </c>
      <c r="H937" s="34"/>
      <c r="I937" s="34"/>
      <c r="J937" s="61"/>
      <c r="K937" s="61"/>
      <c r="L937" s="61"/>
    </row>
    <row r="938" spans="1:12" ht="94.5">
      <c r="A938" s="16" t="s">
        <v>36</v>
      </c>
      <c r="B938" s="17" t="s">
        <v>125</v>
      </c>
      <c r="C938" s="16" t="s">
        <v>81</v>
      </c>
      <c r="D938" s="16" t="s">
        <v>107</v>
      </c>
      <c r="E938" s="17" t="s">
        <v>926</v>
      </c>
      <c r="F938" s="17" t="s">
        <v>40</v>
      </c>
      <c r="G938" s="34">
        <v>20</v>
      </c>
      <c r="H938" s="34"/>
      <c r="I938" s="34"/>
      <c r="J938" s="62"/>
      <c r="K938" s="62"/>
      <c r="L938" s="62"/>
    </row>
    <row r="939" spans="1:12" ht="47.25">
      <c r="A939" s="16" t="s">
        <v>452</v>
      </c>
      <c r="B939" s="17" t="s">
        <v>125</v>
      </c>
      <c r="C939" s="16" t="s">
        <v>81</v>
      </c>
      <c r="D939" s="16" t="s">
        <v>111</v>
      </c>
      <c r="E939" s="17" t="s">
        <v>453</v>
      </c>
      <c r="F939" s="17"/>
      <c r="G939" s="34">
        <f>SUM(G940)</f>
        <v>241472.69999999998</v>
      </c>
      <c r="H939" s="34"/>
      <c r="I939" s="34"/>
      <c r="J939" s="61"/>
      <c r="K939" s="61"/>
      <c r="L939" s="61"/>
    </row>
    <row r="940" spans="1:12" ht="31.5">
      <c r="A940" s="16" t="s">
        <v>72</v>
      </c>
      <c r="B940" s="17" t="s">
        <v>125</v>
      </c>
      <c r="C940" s="16" t="s">
        <v>81</v>
      </c>
      <c r="D940" s="16" t="s">
        <v>111</v>
      </c>
      <c r="E940" s="17" t="s">
        <v>454</v>
      </c>
      <c r="F940" s="17"/>
      <c r="G940" s="34">
        <f>SUM(G941+G943)</f>
        <v>241472.69999999998</v>
      </c>
      <c r="H940" s="34"/>
      <c r="I940" s="34"/>
      <c r="J940" s="62"/>
      <c r="K940" s="62"/>
      <c r="L940" s="62"/>
    </row>
    <row r="941" spans="1:12" ht="31.5">
      <c r="A941" s="16" t="s">
        <v>478</v>
      </c>
      <c r="B941" s="17" t="s">
        <v>125</v>
      </c>
      <c r="C941" s="16" t="s">
        <v>81</v>
      </c>
      <c r="D941" s="16" t="s">
        <v>111</v>
      </c>
      <c r="E941" s="17" t="s">
        <v>924</v>
      </c>
      <c r="F941" s="17"/>
      <c r="G941" s="34">
        <f>SUM(G942)</f>
        <v>3913.4</v>
      </c>
      <c r="H941" s="34"/>
      <c r="I941" s="34"/>
      <c r="J941" s="61"/>
      <c r="K941" s="61"/>
      <c r="L941" s="61"/>
    </row>
    <row r="942" spans="1:12" ht="47.25">
      <c r="A942" s="16" t="s">
        <v>104</v>
      </c>
      <c r="B942" s="17" t="s">
        <v>125</v>
      </c>
      <c r="C942" s="16" t="s">
        <v>81</v>
      </c>
      <c r="D942" s="16" t="s">
        <v>111</v>
      </c>
      <c r="E942" s="17" t="s">
        <v>924</v>
      </c>
      <c r="F942" s="17" t="s">
        <v>157</v>
      </c>
      <c r="G942" s="34">
        <v>3913.4</v>
      </c>
      <c r="H942" s="34"/>
      <c r="I942" s="34"/>
      <c r="J942" s="61"/>
      <c r="K942" s="61"/>
      <c r="L942" s="61"/>
    </row>
    <row r="943" spans="1:12" ht="47.25">
      <c r="A943" s="16" t="s">
        <v>929</v>
      </c>
      <c r="B943" s="17" t="s">
        <v>125</v>
      </c>
      <c r="C943" s="16" t="s">
        <v>81</v>
      </c>
      <c r="D943" s="16" t="s">
        <v>111</v>
      </c>
      <c r="E943" s="17" t="s">
        <v>479</v>
      </c>
      <c r="F943" s="17"/>
      <c r="G943" s="34">
        <f>SUM(G944)</f>
        <v>237559.3</v>
      </c>
      <c r="H943" s="34"/>
      <c r="I943" s="34"/>
      <c r="J943" s="61"/>
      <c r="K943" s="61"/>
      <c r="L943" s="61"/>
    </row>
    <row r="944" spans="1:12" ht="47.25">
      <c r="A944" s="16" t="s">
        <v>104</v>
      </c>
      <c r="B944" s="17" t="s">
        <v>125</v>
      </c>
      <c r="C944" s="16" t="s">
        <v>81</v>
      </c>
      <c r="D944" s="16" t="s">
        <v>111</v>
      </c>
      <c r="E944" s="17" t="s">
        <v>479</v>
      </c>
      <c r="F944" s="17" t="s">
        <v>157</v>
      </c>
      <c r="G944" s="34">
        <v>237559.3</v>
      </c>
      <c r="H944" s="34"/>
      <c r="I944" s="34"/>
      <c r="J944" s="61"/>
      <c r="K944" s="61"/>
      <c r="L944" s="61"/>
    </row>
    <row r="945" spans="1:12" ht="15.75">
      <c r="A945" s="79" t="s">
        <v>861</v>
      </c>
      <c r="B945" s="9" t="s">
        <v>126</v>
      </c>
      <c r="C945" s="79"/>
      <c r="D945" s="79"/>
      <c r="E945" s="9"/>
      <c r="F945" s="9"/>
      <c r="G945" s="48">
        <f>SUM(G946+G968+G974)</f>
        <v>109805.4</v>
      </c>
      <c r="H945" s="48">
        <f>SUM(H946+H968+H974)</f>
        <v>97102.900000000009</v>
      </c>
      <c r="I945" s="48">
        <f>SUM(I946+I968+I974)</f>
        <v>96051.7</v>
      </c>
      <c r="J945" s="61"/>
      <c r="K945" s="61"/>
      <c r="L945" s="61"/>
    </row>
    <row r="946" spans="1:12" ht="15.75">
      <c r="A946" s="16" t="s">
        <v>842</v>
      </c>
      <c r="B946" s="17" t="s">
        <v>126</v>
      </c>
      <c r="C946" s="16" t="s">
        <v>106</v>
      </c>
      <c r="D946" s="16"/>
      <c r="E946" s="17"/>
      <c r="F946" s="17"/>
      <c r="G946" s="34">
        <f>SUM(G947+G964)</f>
        <v>33467.299999999996</v>
      </c>
      <c r="H946" s="34">
        <v>11587.6</v>
      </c>
      <c r="I946" s="34">
        <v>11587.6</v>
      </c>
      <c r="J946" s="61"/>
      <c r="K946" s="61"/>
      <c r="L946" s="61"/>
    </row>
    <row r="947" spans="1:12" ht="78.75">
      <c r="A947" s="16" t="s">
        <v>233</v>
      </c>
      <c r="B947" s="17" t="s">
        <v>126</v>
      </c>
      <c r="C947" s="16" t="s">
        <v>106</v>
      </c>
      <c r="D947" s="16" t="s">
        <v>58</v>
      </c>
      <c r="E947" s="17" t="s">
        <v>480</v>
      </c>
      <c r="F947" s="17"/>
      <c r="G947" s="34">
        <f>SUM(G948+G951+G956+G961)</f>
        <v>33455.1</v>
      </c>
      <c r="H947" s="34">
        <v>11587.6</v>
      </c>
      <c r="I947" s="34">
        <v>11587.6</v>
      </c>
      <c r="J947" s="62"/>
      <c r="K947" s="62"/>
      <c r="L947" s="62"/>
    </row>
    <row r="948" spans="1:12" ht="94.5">
      <c r="A948" s="16" t="s">
        <v>192</v>
      </c>
      <c r="B948" s="17" t="s">
        <v>126</v>
      </c>
      <c r="C948" s="16" t="s">
        <v>106</v>
      </c>
      <c r="D948" s="16" t="s">
        <v>58</v>
      </c>
      <c r="E948" s="17" t="s">
        <v>691</v>
      </c>
      <c r="F948" s="17"/>
      <c r="G948" s="34">
        <f>SUM(G949)</f>
        <v>3194.5</v>
      </c>
      <c r="H948" s="34"/>
      <c r="I948" s="34"/>
      <c r="J948" s="61"/>
      <c r="K948" s="61"/>
      <c r="L948" s="61"/>
    </row>
    <row r="949" spans="1:12" ht="31.5">
      <c r="A949" s="16" t="s">
        <v>255</v>
      </c>
      <c r="B949" s="17" t="s">
        <v>126</v>
      </c>
      <c r="C949" s="16" t="s">
        <v>106</v>
      </c>
      <c r="D949" s="16" t="s">
        <v>58</v>
      </c>
      <c r="E949" s="17" t="s">
        <v>692</v>
      </c>
      <c r="F949" s="17"/>
      <c r="G949" s="34">
        <f>SUM(G950)</f>
        <v>3194.5</v>
      </c>
      <c r="H949" s="34"/>
      <c r="I949" s="34"/>
      <c r="J949" s="61"/>
      <c r="K949" s="61"/>
      <c r="L949" s="61"/>
    </row>
    <row r="950" spans="1:12" ht="15.75">
      <c r="A950" s="16" t="s">
        <v>90</v>
      </c>
      <c r="B950" s="17" t="s">
        <v>126</v>
      </c>
      <c r="C950" s="16" t="s">
        <v>106</v>
      </c>
      <c r="D950" s="16" t="s">
        <v>58</v>
      </c>
      <c r="E950" s="17" t="s">
        <v>692</v>
      </c>
      <c r="F950" s="17" t="s">
        <v>136</v>
      </c>
      <c r="G950" s="34">
        <v>3194.5</v>
      </c>
      <c r="H950" s="34"/>
      <c r="I950" s="34"/>
      <c r="J950" s="61"/>
      <c r="K950" s="61"/>
      <c r="L950" s="61"/>
    </row>
    <row r="951" spans="1:12" ht="15.75">
      <c r="A951" s="16" t="s">
        <v>47</v>
      </c>
      <c r="B951" s="17" t="s">
        <v>126</v>
      </c>
      <c r="C951" s="16" t="s">
        <v>106</v>
      </c>
      <c r="D951" s="16" t="s">
        <v>58</v>
      </c>
      <c r="E951" s="17" t="s">
        <v>481</v>
      </c>
      <c r="F951" s="17"/>
      <c r="G951" s="34">
        <f>SUM(G952)</f>
        <v>9906.5</v>
      </c>
      <c r="H951" s="34">
        <v>9287.6</v>
      </c>
      <c r="I951" s="34">
        <v>9287.6</v>
      </c>
      <c r="J951" s="61"/>
      <c r="K951" s="61"/>
      <c r="L951" s="61"/>
    </row>
    <row r="952" spans="1:12" ht="31.5">
      <c r="A952" s="16" t="s">
        <v>217</v>
      </c>
      <c r="B952" s="17" t="s">
        <v>126</v>
      </c>
      <c r="C952" s="16" t="s">
        <v>106</v>
      </c>
      <c r="D952" s="16" t="s">
        <v>58</v>
      </c>
      <c r="E952" s="17" t="s">
        <v>482</v>
      </c>
      <c r="F952" s="17"/>
      <c r="G952" s="34">
        <f>SUM(G955+G954+G953)</f>
        <v>9906.5</v>
      </c>
      <c r="H952" s="34">
        <v>9287.6</v>
      </c>
      <c r="I952" s="34">
        <v>9287.6</v>
      </c>
      <c r="J952" s="61"/>
      <c r="K952" s="61"/>
      <c r="L952" s="61"/>
    </row>
    <row r="953" spans="1:12" ht="94.5">
      <c r="A953" s="16" t="s">
        <v>36</v>
      </c>
      <c r="B953" s="17" t="s">
        <v>126</v>
      </c>
      <c r="C953" s="16" t="s">
        <v>106</v>
      </c>
      <c r="D953" s="16" t="s">
        <v>58</v>
      </c>
      <c r="E953" s="17" t="s">
        <v>482</v>
      </c>
      <c r="F953" s="17" t="s">
        <v>40</v>
      </c>
      <c r="G953" s="34">
        <v>9040.5</v>
      </c>
      <c r="H953" s="34">
        <v>8415.1</v>
      </c>
      <c r="I953" s="34">
        <v>8415.1</v>
      </c>
      <c r="J953" s="61"/>
      <c r="K953" s="61"/>
      <c r="L953" s="61"/>
    </row>
    <row r="954" spans="1:12" ht="47.25">
      <c r="A954" s="16" t="s">
        <v>165</v>
      </c>
      <c r="B954" s="17" t="s">
        <v>126</v>
      </c>
      <c r="C954" s="16" t="s">
        <v>106</v>
      </c>
      <c r="D954" s="16" t="s">
        <v>58</v>
      </c>
      <c r="E954" s="17" t="s">
        <v>482</v>
      </c>
      <c r="F954" s="17" t="s">
        <v>91</v>
      </c>
      <c r="G954" s="34">
        <v>866</v>
      </c>
      <c r="H954" s="34">
        <v>869.9</v>
      </c>
      <c r="I954" s="34">
        <v>869.9</v>
      </c>
      <c r="J954" s="62"/>
      <c r="K954" s="62"/>
      <c r="L954" s="62"/>
    </row>
    <row r="955" spans="1:12" ht="15.75">
      <c r="A955" s="16" t="s">
        <v>160</v>
      </c>
      <c r="B955" s="17" t="s">
        <v>126</v>
      </c>
      <c r="C955" s="16" t="s">
        <v>106</v>
      </c>
      <c r="D955" s="16" t="s">
        <v>58</v>
      </c>
      <c r="E955" s="17" t="s">
        <v>482</v>
      </c>
      <c r="F955" s="17" t="s">
        <v>161</v>
      </c>
      <c r="G955" s="34"/>
      <c r="H955" s="34">
        <v>2.6</v>
      </c>
      <c r="I955" s="34">
        <v>2.6</v>
      </c>
      <c r="J955" s="61"/>
      <c r="K955" s="61"/>
      <c r="L955" s="61"/>
    </row>
    <row r="956" spans="1:12" ht="31.5">
      <c r="A956" s="16" t="s">
        <v>127</v>
      </c>
      <c r="B956" s="17" t="s">
        <v>126</v>
      </c>
      <c r="C956" s="16" t="s">
        <v>106</v>
      </c>
      <c r="D956" s="16" t="s">
        <v>58</v>
      </c>
      <c r="E956" s="17" t="s">
        <v>483</v>
      </c>
      <c r="F956" s="17"/>
      <c r="G956" s="34">
        <f>SUM(G957+G959)</f>
        <v>15954.1</v>
      </c>
      <c r="H956" s="34">
        <v>2300</v>
      </c>
      <c r="I956" s="34">
        <v>2300</v>
      </c>
      <c r="J956" s="62"/>
      <c r="K956" s="62"/>
      <c r="L956" s="62"/>
    </row>
    <row r="957" spans="1:12" ht="63">
      <c r="A957" s="16" t="s">
        <v>254</v>
      </c>
      <c r="B957" s="17" t="s">
        <v>126</v>
      </c>
      <c r="C957" s="16" t="s">
        <v>106</v>
      </c>
      <c r="D957" s="16" t="s">
        <v>58</v>
      </c>
      <c r="E957" s="17" t="s">
        <v>484</v>
      </c>
      <c r="F957" s="17"/>
      <c r="G957" s="34">
        <f>SUM(G958)</f>
        <v>3052.9</v>
      </c>
      <c r="H957" s="34">
        <v>1500</v>
      </c>
      <c r="I957" s="34">
        <v>1500</v>
      </c>
    </row>
    <row r="958" spans="1:12" ht="47.25">
      <c r="A958" s="16" t="s">
        <v>165</v>
      </c>
      <c r="B958" s="17" t="s">
        <v>126</v>
      </c>
      <c r="C958" s="16" t="s">
        <v>106</v>
      </c>
      <c r="D958" s="16" t="s">
        <v>58</v>
      </c>
      <c r="E958" s="17" t="s">
        <v>484</v>
      </c>
      <c r="F958" s="17" t="s">
        <v>91</v>
      </c>
      <c r="G958" s="34">
        <v>3052.9</v>
      </c>
      <c r="H958" s="34">
        <v>1500</v>
      </c>
      <c r="I958" s="34">
        <v>1500</v>
      </c>
    </row>
    <row r="959" spans="1:12" ht="31.5">
      <c r="A959" s="16" t="s">
        <v>255</v>
      </c>
      <c r="B959" s="17" t="s">
        <v>126</v>
      </c>
      <c r="C959" s="16" t="s">
        <v>106</v>
      </c>
      <c r="D959" s="16" t="s">
        <v>58</v>
      </c>
      <c r="E959" s="17" t="s">
        <v>485</v>
      </c>
      <c r="F959" s="17"/>
      <c r="G959" s="34">
        <f>SUM(G960)</f>
        <v>12901.2</v>
      </c>
      <c r="H959" s="34">
        <v>800</v>
      </c>
      <c r="I959" s="34">
        <v>800</v>
      </c>
    </row>
    <row r="960" spans="1:12" ht="47.25">
      <c r="A960" s="16" t="s">
        <v>165</v>
      </c>
      <c r="B960" s="17" t="s">
        <v>126</v>
      </c>
      <c r="C960" s="16" t="s">
        <v>106</v>
      </c>
      <c r="D960" s="16" t="s">
        <v>58</v>
      </c>
      <c r="E960" s="17" t="s">
        <v>485</v>
      </c>
      <c r="F960" s="17" t="s">
        <v>91</v>
      </c>
      <c r="G960" s="34">
        <v>12901.2</v>
      </c>
      <c r="H960" s="34">
        <v>800</v>
      </c>
      <c r="I960" s="34">
        <v>800</v>
      </c>
    </row>
    <row r="961" spans="1:9" ht="31.5">
      <c r="A961" s="16" t="s">
        <v>72</v>
      </c>
      <c r="B961" s="17" t="s">
        <v>126</v>
      </c>
      <c r="C961" s="16" t="s">
        <v>106</v>
      </c>
      <c r="D961" s="16" t="s">
        <v>58</v>
      </c>
      <c r="E961" s="17" t="s">
        <v>919</v>
      </c>
      <c r="F961" s="17"/>
      <c r="G961" s="34">
        <f>SUM(G962)</f>
        <v>4400</v>
      </c>
      <c r="H961" s="34"/>
      <c r="I961" s="34"/>
    </row>
    <row r="962" spans="1:9" ht="31.5">
      <c r="A962" s="16" t="s">
        <v>920</v>
      </c>
      <c r="B962" s="17" t="s">
        <v>126</v>
      </c>
      <c r="C962" s="16" t="s">
        <v>106</v>
      </c>
      <c r="D962" s="16" t="s">
        <v>58</v>
      </c>
      <c r="E962" s="17" t="s">
        <v>921</v>
      </c>
      <c r="F962" s="17"/>
      <c r="G962" s="34">
        <f>SUM(G963)</f>
        <v>4400</v>
      </c>
      <c r="H962" s="34"/>
      <c r="I962" s="34"/>
    </row>
    <row r="963" spans="1:9" ht="47.25">
      <c r="A963" s="16" t="s">
        <v>104</v>
      </c>
      <c r="B963" s="17" t="s">
        <v>126</v>
      </c>
      <c r="C963" s="16" t="s">
        <v>106</v>
      </c>
      <c r="D963" s="16" t="s">
        <v>58</v>
      </c>
      <c r="E963" s="17" t="s">
        <v>921</v>
      </c>
      <c r="F963" s="17" t="s">
        <v>157</v>
      </c>
      <c r="G963" s="34">
        <v>4400</v>
      </c>
      <c r="H963" s="34"/>
      <c r="I963" s="34"/>
    </row>
    <row r="964" spans="1:9" ht="15.75">
      <c r="A964" s="16" t="s">
        <v>48</v>
      </c>
      <c r="B964" s="17" t="s">
        <v>126</v>
      </c>
      <c r="C964" s="16" t="s">
        <v>106</v>
      </c>
      <c r="D964" s="16" t="s">
        <v>58</v>
      </c>
      <c r="E964" s="17" t="s">
        <v>272</v>
      </c>
      <c r="F964" s="17"/>
      <c r="G964" s="34">
        <f t="shared" ref="G964" si="107">SUM(G965)</f>
        <v>12.2</v>
      </c>
      <c r="H964" s="34"/>
      <c r="I964" s="34"/>
    </row>
    <row r="965" spans="1:9" ht="15.75">
      <c r="A965" s="16" t="s">
        <v>47</v>
      </c>
      <c r="B965" s="17" t="s">
        <v>126</v>
      </c>
      <c r="C965" s="16" t="s">
        <v>106</v>
      </c>
      <c r="D965" s="16" t="s">
        <v>58</v>
      </c>
      <c r="E965" s="17" t="s">
        <v>273</v>
      </c>
      <c r="F965" s="17"/>
      <c r="G965" s="34">
        <f t="shared" ref="G965" si="108">SUM(G966)</f>
        <v>12.2</v>
      </c>
      <c r="H965" s="34"/>
      <c r="I965" s="34"/>
    </row>
    <row r="966" spans="1:9" ht="31.5">
      <c r="A966" s="16" t="s">
        <v>51</v>
      </c>
      <c r="B966" s="17" t="s">
        <v>126</v>
      </c>
      <c r="C966" s="16" t="s">
        <v>106</v>
      </c>
      <c r="D966" s="16" t="s">
        <v>58</v>
      </c>
      <c r="E966" s="17" t="s">
        <v>278</v>
      </c>
      <c r="F966" s="17"/>
      <c r="G966" s="34">
        <f>SUM(G967)</f>
        <v>12.2</v>
      </c>
      <c r="H966" s="34"/>
      <c r="I966" s="34"/>
    </row>
    <row r="967" spans="1:9" ht="47.25">
      <c r="A967" s="16" t="s">
        <v>165</v>
      </c>
      <c r="B967" s="17" t="s">
        <v>126</v>
      </c>
      <c r="C967" s="16" t="s">
        <v>106</v>
      </c>
      <c r="D967" s="16" t="s">
        <v>58</v>
      </c>
      <c r="E967" s="17" t="s">
        <v>278</v>
      </c>
      <c r="F967" s="17" t="s">
        <v>91</v>
      </c>
      <c r="G967" s="34">
        <v>12.2</v>
      </c>
      <c r="H967" s="34"/>
      <c r="I967" s="34"/>
    </row>
    <row r="968" spans="1:9" ht="31.5">
      <c r="A968" s="16" t="s">
        <v>845</v>
      </c>
      <c r="B968" s="17" t="s">
        <v>126</v>
      </c>
      <c r="C968" s="16" t="s">
        <v>111</v>
      </c>
      <c r="D968" s="16"/>
      <c r="E968" s="17"/>
      <c r="F968" s="17"/>
      <c r="G968" s="34"/>
      <c r="H968" s="34"/>
      <c r="I968" s="34">
        <f t="shared" ref="I968" si="109">SUM(I969)</f>
        <v>136.4</v>
      </c>
    </row>
    <row r="969" spans="1:9" ht="78.75">
      <c r="A969" s="16" t="s">
        <v>431</v>
      </c>
      <c r="B969" s="17" t="s">
        <v>126</v>
      </c>
      <c r="C969" s="16" t="s">
        <v>111</v>
      </c>
      <c r="D969" s="16" t="s">
        <v>106</v>
      </c>
      <c r="E969" s="17" t="s">
        <v>432</v>
      </c>
      <c r="F969" s="17"/>
      <c r="G969" s="34"/>
      <c r="H969" s="34"/>
      <c r="I969" s="34">
        <f t="shared" ref="I969" si="110">SUM(I970)</f>
        <v>136.4</v>
      </c>
    </row>
    <row r="970" spans="1:9" ht="78.75">
      <c r="A970" s="16" t="s">
        <v>529</v>
      </c>
      <c r="B970" s="17" t="s">
        <v>126</v>
      </c>
      <c r="C970" s="16" t="s">
        <v>111</v>
      </c>
      <c r="D970" s="16" t="s">
        <v>106</v>
      </c>
      <c r="E970" s="17" t="s">
        <v>486</v>
      </c>
      <c r="F970" s="17"/>
      <c r="G970" s="34"/>
      <c r="H970" s="34"/>
      <c r="I970" s="34">
        <f t="shared" ref="I970" si="111">SUM(I971)</f>
        <v>136.4</v>
      </c>
    </row>
    <row r="971" spans="1:9" ht="31.5">
      <c r="A971" s="16" t="s">
        <v>72</v>
      </c>
      <c r="B971" s="17" t="s">
        <v>126</v>
      </c>
      <c r="C971" s="16" t="s">
        <v>111</v>
      </c>
      <c r="D971" s="16" t="s">
        <v>106</v>
      </c>
      <c r="E971" s="17" t="s">
        <v>495</v>
      </c>
      <c r="F971" s="17"/>
      <c r="G971" s="34"/>
      <c r="H971" s="34"/>
      <c r="I971" s="34">
        <f t="shared" ref="I971" si="112">SUM(I972)</f>
        <v>136.4</v>
      </c>
    </row>
    <row r="972" spans="1:9" ht="78.75">
      <c r="A972" s="16" t="s">
        <v>259</v>
      </c>
      <c r="B972" s="17" t="s">
        <v>126</v>
      </c>
      <c r="C972" s="16" t="s">
        <v>111</v>
      </c>
      <c r="D972" s="16" t="s">
        <v>106</v>
      </c>
      <c r="E972" s="17" t="s">
        <v>496</v>
      </c>
      <c r="F972" s="17"/>
      <c r="G972" s="34"/>
      <c r="H972" s="34"/>
      <c r="I972" s="34">
        <f t="shared" ref="I972" si="113">SUM(I973)</f>
        <v>136.4</v>
      </c>
    </row>
    <row r="973" spans="1:9" ht="47.25">
      <c r="A973" s="16" t="s">
        <v>104</v>
      </c>
      <c r="B973" s="17" t="s">
        <v>126</v>
      </c>
      <c r="C973" s="16" t="s">
        <v>111</v>
      </c>
      <c r="D973" s="16" t="s">
        <v>106</v>
      </c>
      <c r="E973" s="17" t="s">
        <v>496</v>
      </c>
      <c r="F973" s="17" t="s">
        <v>157</v>
      </c>
      <c r="G973" s="34"/>
      <c r="H973" s="34"/>
      <c r="I973" s="34">
        <v>136.4</v>
      </c>
    </row>
    <row r="974" spans="1:9" ht="15.75">
      <c r="A974" s="16" t="s">
        <v>846</v>
      </c>
      <c r="B974" s="17" t="s">
        <v>126</v>
      </c>
      <c r="C974" s="16" t="s">
        <v>76</v>
      </c>
      <c r="D974" s="16"/>
      <c r="E974" s="17"/>
      <c r="F974" s="17"/>
      <c r="G974" s="34">
        <f>SUM(G975)</f>
        <v>76338.099999999991</v>
      </c>
      <c r="H974" s="34">
        <v>85515.3</v>
      </c>
      <c r="I974" s="34">
        <v>84327.7</v>
      </c>
    </row>
    <row r="975" spans="1:9" ht="47.25">
      <c r="A975" s="16" t="s">
        <v>697</v>
      </c>
      <c r="B975" s="17" t="s">
        <v>126</v>
      </c>
      <c r="C975" s="16" t="s">
        <v>76</v>
      </c>
      <c r="D975" s="16" t="s">
        <v>110</v>
      </c>
      <c r="E975" s="17" t="s">
        <v>633</v>
      </c>
      <c r="F975" s="17"/>
      <c r="G975" s="34">
        <f>SUM(G976)</f>
        <v>76338.099999999991</v>
      </c>
      <c r="H975" s="34">
        <v>85515.3</v>
      </c>
      <c r="I975" s="34">
        <v>84327.7</v>
      </c>
    </row>
    <row r="976" spans="1:9" ht="15.75">
      <c r="A976" s="16" t="s">
        <v>698</v>
      </c>
      <c r="B976" s="17" t="s">
        <v>126</v>
      </c>
      <c r="C976" s="16" t="s">
        <v>76</v>
      </c>
      <c r="D976" s="16" t="s">
        <v>110</v>
      </c>
      <c r="E976" s="17" t="s">
        <v>634</v>
      </c>
      <c r="F976" s="17"/>
      <c r="G976" s="34">
        <f>SUM(G977)</f>
        <v>76338.099999999991</v>
      </c>
      <c r="H976" s="34">
        <v>85515.3</v>
      </c>
      <c r="I976" s="34">
        <v>84327.7</v>
      </c>
    </row>
    <row r="977" spans="1:9" ht="31.5">
      <c r="A977" s="16" t="s">
        <v>72</v>
      </c>
      <c r="B977" s="17" t="s">
        <v>126</v>
      </c>
      <c r="C977" s="16" t="s">
        <v>76</v>
      </c>
      <c r="D977" s="16" t="s">
        <v>110</v>
      </c>
      <c r="E977" s="17" t="s">
        <v>635</v>
      </c>
      <c r="F977" s="17"/>
      <c r="G977" s="34">
        <f>SUM(G978+G980)</f>
        <v>76338.099999999991</v>
      </c>
      <c r="H977" s="34">
        <v>85515.3</v>
      </c>
      <c r="I977" s="34">
        <v>84327.7</v>
      </c>
    </row>
    <row r="978" spans="1:9" ht="189">
      <c r="A978" s="78" t="s">
        <v>188</v>
      </c>
      <c r="B978" s="17" t="s">
        <v>126</v>
      </c>
      <c r="C978" s="16" t="s">
        <v>76</v>
      </c>
      <c r="D978" s="16" t="s">
        <v>110</v>
      </c>
      <c r="E978" s="17" t="s">
        <v>636</v>
      </c>
      <c r="F978" s="17"/>
      <c r="G978" s="34">
        <f>SUM(G979)</f>
        <v>74396.399999999994</v>
      </c>
      <c r="H978" s="34">
        <v>64136.3</v>
      </c>
      <c r="I978" s="34">
        <v>66512.100000000006</v>
      </c>
    </row>
    <row r="979" spans="1:9" ht="47.25">
      <c r="A979" s="16" t="s">
        <v>104</v>
      </c>
      <c r="B979" s="17" t="s">
        <v>126</v>
      </c>
      <c r="C979" s="16" t="s">
        <v>76</v>
      </c>
      <c r="D979" s="16" t="s">
        <v>110</v>
      </c>
      <c r="E979" s="17" t="s">
        <v>636</v>
      </c>
      <c r="F979" s="17" t="s">
        <v>157</v>
      </c>
      <c r="G979" s="34">
        <v>74396.399999999994</v>
      </c>
      <c r="H979" s="34">
        <v>64136.3</v>
      </c>
      <c r="I979" s="34">
        <v>66512.100000000006</v>
      </c>
    </row>
    <row r="980" spans="1:9" ht="78.75">
      <c r="A980" s="16" t="s">
        <v>699</v>
      </c>
      <c r="B980" s="17" t="s">
        <v>126</v>
      </c>
      <c r="C980" s="16" t="s">
        <v>76</v>
      </c>
      <c r="D980" s="16" t="s">
        <v>110</v>
      </c>
      <c r="E980" s="17" t="s">
        <v>693</v>
      </c>
      <c r="F980" s="17"/>
      <c r="G980" s="34">
        <f>SUM(G981)</f>
        <v>1941.7</v>
      </c>
      <c r="H980" s="34">
        <v>21379</v>
      </c>
      <c r="I980" s="34">
        <v>17815.599999999999</v>
      </c>
    </row>
    <row r="981" spans="1:9" ht="47.25">
      <c r="A981" s="16" t="s">
        <v>104</v>
      </c>
      <c r="B981" s="17" t="s">
        <v>126</v>
      </c>
      <c r="C981" s="16" t="s">
        <v>76</v>
      </c>
      <c r="D981" s="16" t="s">
        <v>110</v>
      </c>
      <c r="E981" s="17" t="s">
        <v>693</v>
      </c>
      <c r="F981" s="17" t="s">
        <v>157</v>
      </c>
      <c r="G981" s="34">
        <v>1941.7</v>
      </c>
      <c r="H981" s="34">
        <v>21379</v>
      </c>
      <c r="I981" s="34">
        <v>17815.599999999999</v>
      </c>
    </row>
    <row r="982" spans="1:9" ht="15.75">
      <c r="A982" s="15" t="s">
        <v>637</v>
      </c>
      <c r="B982" s="80"/>
      <c r="C982" s="80"/>
      <c r="D982" s="80"/>
      <c r="E982" s="80"/>
      <c r="F982" s="80"/>
      <c r="G982" s="90"/>
      <c r="H982" s="59">
        <v>32822.300000000003</v>
      </c>
      <c r="I982" s="59">
        <v>54385.7</v>
      </c>
    </row>
    <row r="983" spans="1:9" ht="15.75">
      <c r="A983" s="13" t="s">
        <v>142</v>
      </c>
      <c r="B983" s="80"/>
      <c r="C983" s="80"/>
      <c r="D983" s="80"/>
      <c r="E983" s="80"/>
      <c r="F983" s="80"/>
      <c r="G983" s="46">
        <f>G982+G15</f>
        <v>2998668.4116699998</v>
      </c>
      <c r="H983" s="46">
        <f>H982+H15</f>
        <v>2214644.6</v>
      </c>
      <c r="I983" s="46">
        <f>I982+I15</f>
        <v>1848555.0000000002</v>
      </c>
    </row>
    <row r="991" spans="1:9">
      <c r="H991" s="85"/>
      <c r="I991" s="85"/>
    </row>
    <row r="993" spans="7:7">
      <c r="G993" s="85"/>
    </row>
  </sheetData>
  <mergeCells count="1">
    <mergeCell ref="A12:I12"/>
  </mergeCells>
  <phoneticPr fontId="0" type="noConversion"/>
  <pageMargins left="0.27559055118110237" right="0.19685039370078741" top="0.55118110236220474" bottom="0.19685039370078741" header="0.15748031496062992" footer="0.1574803149606299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workbookViewId="0">
      <selection activeCell="D55" sqref="D55"/>
    </sheetView>
  </sheetViews>
  <sheetFormatPr defaultRowHeight="12.75"/>
  <cols>
    <col min="1" max="1" width="45.7109375" customWidth="1"/>
    <col min="2" max="3" width="4.140625" bestFit="1" customWidth="1"/>
    <col min="4" max="4" width="15.28515625" customWidth="1"/>
    <col min="5" max="5" width="13" customWidth="1"/>
    <col min="6" max="6" width="12.85546875" customWidth="1"/>
    <col min="9" max="9" width="29.28515625" customWidth="1"/>
    <col min="10" max="10" width="19.85546875" customWidth="1"/>
    <col min="11" max="11" width="17.140625" customWidth="1"/>
    <col min="12" max="12" width="21.7109375" customWidth="1"/>
  </cols>
  <sheetData>
    <row r="1" spans="1:12">
      <c r="F1" s="8" t="s">
        <v>657</v>
      </c>
    </row>
    <row r="2" spans="1:12">
      <c r="F2" s="8" t="s">
        <v>654</v>
      </c>
    </row>
    <row r="3" spans="1:12">
      <c r="F3" s="8" t="s">
        <v>655</v>
      </c>
    </row>
    <row r="4" spans="1:12">
      <c r="F4" s="8" t="s">
        <v>987</v>
      </c>
    </row>
    <row r="6" spans="1:12">
      <c r="D6" s="8"/>
      <c r="F6" s="8" t="s">
        <v>269</v>
      </c>
    </row>
    <row r="7" spans="1:12">
      <c r="D7" s="8"/>
      <c r="F7" s="8" t="s">
        <v>25</v>
      </c>
    </row>
    <row r="8" spans="1:12">
      <c r="A8" s="4"/>
      <c r="B8" s="4"/>
      <c r="C8" s="4"/>
      <c r="D8" s="8"/>
      <c r="E8" s="8"/>
      <c r="F8" s="8" t="s">
        <v>567</v>
      </c>
    </row>
    <row r="9" spans="1:12">
      <c r="A9" s="4"/>
      <c r="B9" s="4"/>
      <c r="C9" s="4"/>
      <c r="D9" s="8"/>
      <c r="E9" s="8"/>
      <c r="F9" s="8" t="s">
        <v>568</v>
      </c>
    </row>
    <row r="10" spans="1:12">
      <c r="A10" s="4"/>
      <c r="B10" s="4"/>
      <c r="C10" s="4"/>
      <c r="D10" s="8"/>
      <c r="E10" s="8"/>
      <c r="F10" s="8" t="s">
        <v>653</v>
      </c>
    </row>
    <row r="11" spans="1:12" ht="57" customHeight="1">
      <c r="A11" s="100" t="s">
        <v>579</v>
      </c>
      <c r="B11" s="100"/>
      <c r="C11" s="100"/>
      <c r="D11" s="100"/>
      <c r="E11" s="100"/>
      <c r="F11" s="100"/>
    </row>
    <row r="12" spans="1:12" ht="18" customHeight="1">
      <c r="A12" s="2"/>
      <c r="B12" s="2"/>
      <c r="C12" s="2"/>
      <c r="D12" s="3" t="s">
        <v>152</v>
      </c>
    </row>
    <row r="13" spans="1:12" ht="30.75" customHeight="1">
      <c r="A13" s="19"/>
      <c r="B13" s="12" t="s">
        <v>154</v>
      </c>
      <c r="C13" s="12" t="s">
        <v>67</v>
      </c>
      <c r="D13" s="31" t="s">
        <v>177</v>
      </c>
      <c r="E13" s="31" t="s">
        <v>184</v>
      </c>
      <c r="F13" s="31" t="s">
        <v>570</v>
      </c>
    </row>
    <row r="14" spans="1:12" ht="15.75">
      <c r="A14" s="44" t="s">
        <v>105</v>
      </c>
      <c r="B14" s="9" t="s">
        <v>106</v>
      </c>
      <c r="C14" s="9" t="s">
        <v>109</v>
      </c>
      <c r="D14" s="48">
        <f>SUM(D15:D22)</f>
        <v>125797.20000000001</v>
      </c>
      <c r="E14" s="48">
        <f>SUM(E15:E22)</f>
        <v>108156.4</v>
      </c>
      <c r="F14" s="48">
        <f>SUM(F15:F22)</f>
        <v>108678.09999999999</v>
      </c>
    </row>
    <row r="15" spans="1:12" ht="47.25">
      <c r="A15" s="16" t="s">
        <v>32</v>
      </c>
      <c r="B15" s="17" t="s">
        <v>106</v>
      </c>
      <c r="C15" s="17" t="s">
        <v>107</v>
      </c>
      <c r="D15" s="34">
        <v>2306.1</v>
      </c>
      <c r="E15" s="34">
        <v>2206.9</v>
      </c>
      <c r="F15" s="34">
        <v>2206.9</v>
      </c>
      <c r="H15" s="68"/>
      <c r="I15" s="67"/>
      <c r="J15" s="69"/>
      <c r="K15" s="69"/>
      <c r="L15" s="69"/>
    </row>
    <row r="16" spans="1:12" ht="78.75">
      <c r="A16" s="16" t="s">
        <v>57</v>
      </c>
      <c r="B16" s="17" t="s">
        <v>106</v>
      </c>
      <c r="C16" s="17" t="s">
        <v>108</v>
      </c>
      <c r="D16" s="34">
        <v>4478.5</v>
      </c>
      <c r="E16" s="34">
        <v>4263.2</v>
      </c>
      <c r="F16" s="34">
        <v>4263.2</v>
      </c>
      <c r="H16" s="68"/>
      <c r="I16" s="67"/>
      <c r="J16" s="69"/>
      <c r="K16" s="69"/>
      <c r="L16" s="69"/>
    </row>
    <row r="17" spans="1:12" ht="78.75">
      <c r="A17" s="16" t="s">
        <v>96</v>
      </c>
      <c r="B17" s="17" t="s">
        <v>106</v>
      </c>
      <c r="C17" s="17" t="s">
        <v>110</v>
      </c>
      <c r="D17" s="34">
        <v>50307.3</v>
      </c>
      <c r="E17" s="34">
        <v>43337.599999999999</v>
      </c>
      <c r="F17" s="34">
        <v>44969.2</v>
      </c>
      <c r="H17" s="68"/>
      <c r="I17" s="67"/>
      <c r="J17" s="69"/>
      <c r="K17" s="69"/>
      <c r="L17" s="69"/>
    </row>
    <row r="18" spans="1:12" ht="15.75">
      <c r="A18" s="15" t="s">
        <v>54</v>
      </c>
      <c r="B18" s="17" t="s">
        <v>106</v>
      </c>
      <c r="C18" s="17" t="s">
        <v>111</v>
      </c>
      <c r="D18" s="34">
        <v>1.4</v>
      </c>
      <c r="E18" s="34">
        <v>1.5</v>
      </c>
      <c r="F18" s="34">
        <v>1.3</v>
      </c>
      <c r="H18" s="68"/>
      <c r="I18" s="67"/>
      <c r="J18" s="69"/>
      <c r="K18" s="69"/>
      <c r="L18" s="69"/>
    </row>
    <row r="19" spans="1:12" ht="63">
      <c r="A19" s="16" t="s">
        <v>140</v>
      </c>
      <c r="B19" s="17" t="s">
        <v>106</v>
      </c>
      <c r="C19" s="17" t="s">
        <v>112</v>
      </c>
      <c r="D19" s="34">
        <v>26492.7</v>
      </c>
      <c r="E19" s="34">
        <v>25137.8</v>
      </c>
      <c r="F19" s="34">
        <v>25137.8</v>
      </c>
      <c r="H19" s="68"/>
      <c r="I19" s="67"/>
      <c r="J19" s="69"/>
      <c r="K19" s="69"/>
      <c r="L19" s="69"/>
    </row>
    <row r="20" spans="1:12" ht="31.5">
      <c r="A20" s="15" t="s">
        <v>499</v>
      </c>
      <c r="B20" s="17" t="s">
        <v>106</v>
      </c>
      <c r="C20" s="17" t="s">
        <v>113</v>
      </c>
      <c r="D20" s="34">
        <v>850.1</v>
      </c>
      <c r="E20" s="34">
        <v>0</v>
      </c>
      <c r="F20" s="34">
        <v>0</v>
      </c>
      <c r="H20" s="68"/>
      <c r="I20" s="67"/>
      <c r="J20" s="69"/>
      <c r="K20" s="69"/>
      <c r="L20" s="69"/>
    </row>
    <row r="21" spans="1:12" ht="15.75">
      <c r="A21" s="16" t="s">
        <v>114</v>
      </c>
      <c r="B21" s="17" t="s">
        <v>106</v>
      </c>
      <c r="C21" s="17" t="s">
        <v>81</v>
      </c>
      <c r="D21" s="34">
        <v>278.2</v>
      </c>
      <c r="E21" s="34">
        <v>0</v>
      </c>
      <c r="F21" s="34">
        <v>0</v>
      </c>
      <c r="H21" s="68"/>
      <c r="I21" s="67"/>
      <c r="J21" s="69"/>
      <c r="K21" s="69"/>
      <c r="L21" s="69"/>
    </row>
    <row r="22" spans="1:12" ht="15.75">
      <c r="A22" s="16" t="s">
        <v>115</v>
      </c>
      <c r="B22" s="17" t="s">
        <v>106</v>
      </c>
      <c r="C22" s="17" t="s">
        <v>58</v>
      </c>
      <c r="D22" s="34">
        <v>41082.9</v>
      </c>
      <c r="E22" s="34">
        <v>33209.4</v>
      </c>
      <c r="F22" s="34">
        <v>32099.7</v>
      </c>
      <c r="H22" s="68"/>
      <c r="I22" s="67"/>
      <c r="J22" s="69"/>
      <c r="K22" s="69"/>
      <c r="L22" s="69"/>
    </row>
    <row r="23" spans="1:12" ht="15.75">
      <c r="A23" s="50" t="s">
        <v>131</v>
      </c>
      <c r="B23" s="9" t="s">
        <v>107</v>
      </c>
      <c r="C23" s="9" t="s">
        <v>109</v>
      </c>
      <c r="D23" s="48">
        <f>SUM(D24)</f>
        <v>3622.7</v>
      </c>
      <c r="E23" s="48">
        <f>SUM(E24)</f>
        <v>3786.5</v>
      </c>
      <c r="F23" s="48">
        <f>SUM(F24)</f>
        <v>3920.4</v>
      </c>
      <c r="H23" s="68"/>
      <c r="I23" s="67"/>
      <c r="J23" s="69"/>
      <c r="K23" s="69"/>
      <c r="L23" s="69"/>
    </row>
    <row r="24" spans="1:12" ht="31.5">
      <c r="A24" s="15" t="s">
        <v>144</v>
      </c>
      <c r="B24" s="17" t="s">
        <v>107</v>
      </c>
      <c r="C24" s="17" t="s">
        <v>108</v>
      </c>
      <c r="D24" s="34">
        <v>3622.7</v>
      </c>
      <c r="E24" s="34">
        <v>3786.5</v>
      </c>
      <c r="F24" s="34">
        <v>3920.4</v>
      </c>
      <c r="H24" s="68"/>
      <c r="I24" s="67"/>
      <c r="J24" s="69"/>
      <c r="K24" s="69"/>
      <c r="L24" s="69"/>
    </row>
    <row r="25" spans="1:12" ht="31.5">
      <c r="A25" s="44" t="s">
        <v>74</v>
      </c>
      <c r="B25" s="9" t="s">
        <v>108</v>
      </c>
      <c r="C25" s="9" t="s">
        <v>109</v>
      </c>
      <c r="D25" s="48">
        <f>SUM(D26:D28)</f>
        <v>30459.5</v>
      </c>
      <c r="E25" s="48">
        <f>SUM(E26:E28)</f>
        <v>8446.2999999999993</v>
      </c>
      <c r="F25" s="48">
        <f>SUM(F26:F28)</f>
        <v>8539.7999999999993</v>
      </c>
      <c r="H25" s="68"/>
      <c r="I25" s="67"/>
      <c r="J25" s="69"/>
      <c r="K25" s="69"/>
      <c r="L25" s="69"/>
    </row>
    <row r="26" spans="1:12" ht="15.75">
      <c r="A26" s="16" t="s">
        <v>145</v>
      </c>
      <c r="B26" s="17" t="s">
        <v>108</v>
      </c>
      <c r="C26" s="17" t="s">
        <v>110</v>
      </c>
      <c r="D26" s="34">
        <v>2276.3000000000002</v>
      </c>
      <c r="E26" s="34">
        <v>2051.9</v>
      </c>
      <c r="F26" s="34">
        <v>2145.4</v>
      </c>
      <c r="H26" s="68"/>
      <c r="I26" s="67"/>
      <c r="J26" s="69"/>
      <c r="K26" s="69"/>
      <c r="L26" s="69"/>
    </row>
    <row r="27" spans="1:12" ht="15.75">
      <c r="A27" s="15" t="s">
        <v>640</v>
      </c>
      <c r="B27" s="17" t="s">
        <v>108</v>
      </c>
      <c r="C27" s="17" t="s">
        <v>75</v>
      </c>
      <c r="D27" s="34">
        <v>749.3</v>
      </c>
      <c r="E27" s="34">
        <v>715.7</v>
      </c>
      <c r="F27" s="34">
        <v>715.7</v>
      </c>
      <c r="H27" s="68"/>
      <c r="I27" s="67"/>
      <c r="J27" s="69"/>
      <c r="K27" s="69"/>
      <c r="L27" s="69"/>
    </row>
    <row r="28" spans="1:12" ht="63">
      <c r="A28" s="16" t="s">
        <v>639</v>
      </c>
      <c r="B28" s="17" t="s">
        <v>108</v>
      </c>
      <c r="C28" s="17" t="s">
        <v>76</v>
      </c>
      <c r="D28" s="34">
        <v>27433.9</v>
      </c>
      <c r="E28" s="34">
        <v>5678.7</v>
      </c>
      <c r="F28" s="34">
        <v>5678.7</v>
      </c>
      <c r="H28" s="68"/>
      <c r="I28" s="67"/>
      <c r="J28" s="69"/>
      <c r="K28" s="69"/>
      <c r="L28" s="69"/>
    </row>
    <row r="29" spans="1:12" ht="15.75">
      <c r="A29" s="44" t="s">
        <v>77</v>
      </c>
      <c r="B29" s="9" t="s">
        <v>110</v>
      </c>
      <c r="C29" s="9" t="s">
        <v>109</v>
      </c>
      <c r="D29" s="48">
        <f>SUM(D30:D34)</f>
        <v>143302.59999999998</v>
      </c>
      <c r="E29" s="48">
        <f>SUM(E30:E34)</f>
        <v>110540</v>
      </c>
      <c r="F29" s="48">
        <f>SUM(F30:F34)</f>
        <v>110572.2</v>
      </c>
      <c r="H29" s="68"/>
      <c r="I29" s="67"/>
      <c r="J29" s="69"/>
      <c r="K29" s="69"/>
      <c r="L29" s="69"/>
    </row>
    <row r="30" spans="1:12" ht="15.75">
      <c r="A30" s="16" t="s">
        <v>97</v>
      </c>
      <c r="B30" s="17" t="s">
        <v>110</v>
      </c>
      <c r="C30" s="17" t="s">
        <v>106</v>
      </c>
      <c r="D30" s="34">
        <v>1123.3</v>
      </c>
      <c r="E30" s="34">
        <v>623.29999999999995</v>
      </c>
      <c r="F30" s="34">
        <v>623.29999999999995</v>
      </c>
      <c r="H30" s="68"/>
      <c r="I30" s="67"/>
      <c r="J30" s="69"/>
      <c r="K30" s="69"/>
      <c r="L30" s="69"/>
    </row>
    <row r="31" spans="1:12" ht="15.75">
      <c r="A31" s="16" t="s">
        <v>79</v>
      </c>
      <c r="B31" s="17" t="s">
        <v>110</v>
      </c>
      <c r="C31" s="17" t="s">
        <v>111</v>
      </c>
      <c r="D31" s="34">
        <v>4461.8</v>
      </c>
      <c r="E31" s="34">
        <v>4351.3999999999996</v>
      </c>
      <c r="F31" s="34">
        <v>4123.2</v>
      </c>
      <c r="H31" s="68"/>
      <c r="I31" s="67"/>
      <c r="J31" s="69"/>
      <c r="K31" s="69"/>
      <c r="L31" s="69"/>
    </row>
    <row r="32" spans="1:12" ht="15.75">
      <c r="A32" s="16" t="s">
        <v>427</v>
      </c>
      <c r="B32" s="17" t="s">
        <v>110</v>
      </c>
      <c r="C32" s="17" t="s">
        <v>80</v>
      </c>
      <c r="D32" s="34">
        <v>27020.1</v>
      </c>
      <c r="E32" s="34">
        <v>13040.7</v>
      </c>
      <c r="F32" s="34">
        <v>12037.5</v>
      </c>
      <c r="H32" s="68"/>
      <c r="I32" s="67"/>
      <c r="J32" s="69"/>
      <c r="K32" s="69"/>
      <c r="L32" s="69"/>
    </row>
    <row r="33" spans="1:12" ht="15.75">
      <c r="A33" s="15" t="s">
        <v>39</v>
      </c>
      <c r="B33" s="17" t="s">
        <v>110</v>
      </c>
      <c r="C33" s="17" t="s">
        <v>75</v>
      </c>
      <c r="D33" s="34">
        <v>110482.4</v>
      </c>
      <c r="E33" s="34">
        <v>92309.6</v>
      </c>
      <c r="F33" s="34">
        <v>93573.2</v>
      </c>
      <c r="H33" s="68"/>
      <c r="I33" s="67"/>
      <c r="J33" s="69"/>
      <c r="K33" s="69"/>
      <c r="L33" s="69"/>
    </row>
    <row r="34" spans="1:12" ht="31.5">
      <c r="A34" s="16" t="s">
        <v>19</v>
      </c>
      <c r="B34" s="17" t="s">
        <v>110</v>
      </c>
      <c r="C34" s="17" t="s">
        <v>78</v>
      </c>
      <c r="D34" s="34">
        <v>215</v>
      </c>
      <c r="E34" s="34">
        <v>215</v>
      </c>
      <c r="F34" s="34">
        <v>215</v>
      </c>
      <c r="H34" s="68"/>
      <c r="I34" s="67"/>
      <c r="J34" s="69"/>
      <c r="K34" s="69"/>
      <c r="L34" s="69"/>
    </row>
    <row r="35" spans="1:12" ht="15.75">
      <c r="A35" s="44" t="s">
        <v>82</v>
      </c>
      <c r="B35" s="9" t="s">
        <v>111</v>
      </c>
      <c r="C35" s="9" t="s">
        <v>109</v>
      </c>
      <c r="D35" s="48">
        <f>SUM(D36:D39)</f>
        <v>364067.5</v>
      </c>
      <c r="E35" s="48">
        <f>SUM(E36:E39)</f>
        <v>318491.7</v>
      </c>
      <c r="F35" s="48">
        <f>SUM(F36:F39)</f>
        <v>9096.5999999999985</v>
      </c>
      <c r="H35" s="68"/>
      <c r="I35" s="67"/>
      <c r="J35" s="69"/>
      <c r="K35" s="69"/>
      <c r="L35" s="69"/>
    </row>
    <row r="36" spans="1:12" ht="15.75">
      <c r="A36" s="15" t="s">
        <v>159</v>
      </c>
      <c r="B36" s="17" t="s">
        <v>111</v>
      </c>
      <c r="C36" s="17" t="s">
        <v>106</v>
      </c>
      <c r="D36" s="34">
        <v>100400.1</v>
      </c>
      <c r="E36" s="34">
        <v>210519.1</v>
      </c>
      <c r="F36" s="34">
        <v>436.4</v>
      </c>
      <c r="H36" s="68"/>
      <c r="I36" s="67"/>
      <c r="J36" s="69"/>
      <c r="K36" s="69"/>
      <c r="L36" s="69"/>
    </row>
    <row r="37" spans="1:12" ht="15.75">
      <c r="A37" s="16" t="s">
        <v>119</v>
      </c>
      <c r="B37" s="17" t="s">
        <v>111</v>
      </c>
      <c r="C37" s="17" t="s">
        <v>107</v>
      </c>
      <c r="D37" s="34">
        <v>93069.7</v>
      </c>
      <c r="E37" s="34">
        <v>6078.1</v>
      </c>
      <c r="F37" s="34">
        <v>4525.7</v>
      </c>
      <c r="H37" s="68"/>
      <c r="I37" s="67"/>
      <c r="J37" s="69"/>
      <c r="K37" s="69"/>
      <c r="L37" s="69"/>
    </row>
    <row r="38" spans="1:12" ht="15.75">
      <c r="A38" s="16" t="s">
        <v>3</v>
      </c>
      <c r="B38" s="17" t="s">
        <v>111</v>
      </c>
      <c r="C38" s="17" t="s">
        <v>108</v>
      </c>
      <c r="D38" s="34">
        <v>53605.599999999999</v>
      </c>
      <c r="E38" s="34">
        <v>20051.8</v>
      </c>
      <c r="F38" s="34">
        <v>4044</v>
      </c>
      <c r="H38" s="68"/>
      <c r="I38" s="67"/>
      <c r="J38" s="69"/>
      <c r="K38" s="69"/>
      <c r="L38" s="69"/>
    </row>
    <row r="39" spans="1:12" ht="31.5">
      <c r="A39" s="45" t="s">
        <v>98</v>
      </c>
      <c r="B39" s="17" t="s">
        <v>111</v>
      </c>
      <c r="C39" s="17" t="s">
        <v>111</v>
      </c>
      <c r="D39" s="34">
        <v>116992.1</v>
      </c>
      <c r="E39" s="34">
        <v>81842.7</v>
      </c>
      <c r="F39" s="34">
        <v>90.5</v>
      </c>
      <c r="H39" s="68"/>
      <c r="I39" s="67"/>
      <c r="J39" s="69"/>
      <c r="K39" s="69"/>
      <c r="L39" s="69"/>
    </row>
    <row r="40" spans="1:12" ht="15.75">
      <c r="A40" s="13" t="s">
        <v>617</v>
      </c>
      <c r="B40" s="9" t="s">
        <v>112</v>
      </c>
      <c r="C40" s="9" t="s">
        <v>109</v>
      </c>
      <c r="D40" s="48">
        <f>SUM(D41)</f>
        <v>29944.5</v>
      </c>
      <c r="E40" s="48">
        <f>SUM(E41)</f>
        <v>22884.7</v>
      </c>
      <c r="F40" s="48">
        <f>SUM(F41)</f>
        <v>5667</v>
      </c>
      <c r="H40" s="68"/>
      <c r="I40" s="67"/>
      <c r="J40" s="69"/>
      <c r="K40" s="69"/>
      <c r="L40" s="69"/>
    </row>
    <row r="41" spans="1:12" ht="31.5">
      <c r="A41" s="15" t="s">
        <v>616</v>
      </c>
      <c r="B41" s="17" t="s">
        <v>112</v>
      </c>
      <c r="C41" s="17" t="s">
        <v>111</v>
      </c>
      <c r="D41" s="34">
        <v>29944.5</v>
      </c>
      <c r="E41" s="34">
        <v>22884.7</v>
      </c>
      <c r="F41" s="34">
        <v>5667</v>
      </c>
      <c r="H41" s="68"/>
      <c r="I41" s="67"/>
      <c r="J41" s="69"/>
      <c r="K41" s="69"/>
      <c r="L41" s="69"/>
    </row>
    <row r="42" spans="1:12" ht="15.75">
      <c r="A42" s="44" t="s">
        <v>83</v>
      </c>
      <c r="B42" s="9" t="s">
        <v>113</v>
      </c>
      <c r="C42" s="9" t="s">
        <v>109</v>
      </c>
      <c r="D42" s="48">
        <f>SUM(D43:D48)</f>
        <v>1401640.2</v>
      </c>
      <c r="E42" s="48">
        <f>SUM(E43:E48)</f>
        <v>1071959.8</v>
      </c>
      <c r="F42" s="48">
        <f>SUM(F43:F48)</f>
        <v>1011883.7</v>
      </c>
      <c r="H42" s="68"/>
      <c r="I42" s="67"/>
      <c r="J42" s="69"/>
      <c r="K42" s="69"/>
      <c r="L42" s="69"/>
    </row>
    <row r="43" spans="1:12" ht="15.75">
      <c r="A43" s="16" t="s">
        <v>171</v>
      </c>
      <c r="B43" s="17" t="s">
        <v>113</v>
      </c>
      <c r="C43" s="17" t="s">
        <v>106</v>
      </c>
      <c r="D43" s="34">
        <v>475725.7</v>
      </c>
      <c r="E43" s="34">
        <v>211397.8</v>
      </c>
      <c r="F43" s="34">
        <v>212630.3</v>
      </c>
      <c r="H43" s="68"/>
      <c r="I43" s="67"/>
      <c r="J43" s="69"/>
      <c r="K43" s="69"/>
      <c r="L43" s="69"/>
    </row>
    <row r="44" spans="1:12" ht="15.75">
      <c r="A44" s="16" t="s">
        <v>84</v>
      </c>
      <c r="B44" s="17" t="s">
        <v>113</v>
      </c>
      <c r="C44" s="17" t="s">
        <v>107</v>
      </c>
      <c r="D44" s="34">
        <v>761701.7</v>
      </c>
      <c r="E44" s="34">
        <v>675741.7</v>
      </c>
      <c r="F44" s="34">
        <v>699696.7</v>
      </c>
      <c r="H44" s="68"/>
      <c r="I44" s="67"/>
      <c r="J44" s="69"/>
      <c r="K44" s="69"/>
      <c r="L44" s="69"/>
    </row>
    <row r="45" spans="1:12" ht="15.75">
      <c r="A45" s="16" t="s">
        <v>102</v>
      </c>
      <c r="B45" s="17" t="s">
        <v>113</v>
      </c>
      <c r="C45" s="17" t="s">
        <v>108</v>
      </c>
      <c r="D45" s="34">
        <v>72082.8</v>
      </c>
      <c r="E45" s="34">
        <v>57334.9</v>
      </c>
      <c r="F45" s="34">
        <v>56607.1</v>
      </c>
      <c r="H45" s="68"/>
      <c r="I45" s="67"/>
      <c r="J45" s="69"/>
      <c r="K45" s="69"/>
      <c r="L45" s="69"/>
    </row>
    <row r="46" spans="1:12" ht="31.5">
      <c r="A46" s="15" t="s">
        <v>28</v>
      </c>
      <c r="B46" s="17" t="s">
        <v>113</v>
      </c>
      <c r="C46" s="17" t="s">
        <v>111</v>
      </c>
      <c r="D46" s="34">
        <v>137.5</v>
      </c>
      <c r="E46" s="34">
        <v>50</v>
      </c>
      <c r="F46" s="34">
        <v>50</v>
      </c>
      <c r="H46" s="68"/>
      <c r="I46" s="67"/>
      <c r="J46" s="69"/>
      <c r="K46" s="69"/>
      <c r="L46" s="69"/>
    </row>
    <row r="47" spans="1:12" ht="31.5">
      <c r="A47" s="16" t="s">
        <v>85</v>
      </c>
      <c r="B47" s="17" t="s">
        <v>113</v>
      </c>
      <c r="C47" s="17" t="s">
        <v>113</v>
      </c>
      <c r="D47" s="34">
        <v>760.2</v>
      </c>
      <c r="E47" s="34">
        <v>689</v>
      </c>
      <c r="F47" s="34">
        <v>400</v>
      </c>
      <c r="H47" s="68"/>
      <c r="I47" s="67"/>
      <c r="J47" s="69"/>
      <c r="K47" s="69"/>
      <c r="L47" s="69"/>
    </row>
    <row r="48" spans="1:12" ht="15.75">
      <c r="A48" s="16" t="s">
        <v>133</v>
      </c>
      <c r="B48" s="17" t="s">
        <v>113</v>
      </c>
      <c r="C48" s="17" t="s">
        <v>75</v>
      </c>
      <c r="D48" s="34">
        <v>91232.3</v>
      </c>
      <c r="E48" s="34">
        <v>126746.4</v>
      </c>
      <c r="F48" s="34">
        <v>42499.6</v>
      </c>
      <c r="H48" s="68"/>
      <c r="I48" s="67"/>
      <c r="J48" s="69"/>
      <c r="K48" s="69"/>
      <c r="L48" s="69"/>
    </row>
    <row r="49" spans="1:12" ht="15.75">
      <c r="A49" s="44" t="s">
        <v>49</v>
      </c>
      <c r="B49" s="9" t="s">
        <v>80</v>
      </c>
      <c r="C49" s="9" t="s">
        <v>109</v>
      </c>
      <c r="D49" s="48">
        <f>SUM(D50:D51)</f>
        <v>71462.100000000006</v>
      </c>
      <c r="E49" s="48">
        <f>SUM(E50:E51)</f>
        <v>66616.2</v>
      </c>
      <c r="F49" s="48">
        <f>SUM(F50:F51)</f>
        <v>58465.8</v>
      </c>
      <c r="H49" s="68"/>
      <c r="I49" s="67"/>
      <c r="J49" s="69"/>
      <c r="K49" s="69"/>
      <c r="L49" s="69"/>
    </row>
    <row r="50" spans="1:12" ht="15.75">
      <c r="A50" s="16" t="s">
        <v>99</v>
      </c>
      <c r="B50" s="17" t="s">
        <v>80</v>
      </c>
      <c r="C50" s="17" t="s">
        <v>106</v>
      </c>
      <c r="D50" s="34">
        <v>54642.6</v>
      </c>
      <c r="E50" s="34">
        <v>50324.3</v>
      </c>
      <c r="F50" s="34">
        <v>42173.9</v>
      </c>
      <c r="H50" s="68"/>
      <c r="I50" s="67"/>
      <c r="J50" s="69"/>
      <c r="K50" s="69"/>
      <c r="L50" s="69"/>
    </row>
    <row r="51" spans="1:12" ht="31.5">
      <c r="A51" s="43" t="s">
        <v>120</v>
      </c>
      <c r="B51" s="17" t="s">
        <v>80</v>
      </c>
      <c r="C51" s="17" t="s">
        <v>110</v>
      </c>
      <c r="D51" s="34">
        <v>16819.5</v>
      </c>
      <c r="E51" s="34">
        <v>16291.9</v>
      </c>
      <c r="F51" s="34">
        <v>16291.9</v>
      </c>
      <c r="H51" s="68"/>
      <c r="I51" s="67"/>
      <c r="J51" s="69"/>
      <c r="K51" s="69"/>
      <c r="L51" s="69"/>
    </row>
    <row r="52" spans="1:12" ht="15.75">
      <c r="A52" s="44" t="s">
        <v>86</v>
      </c>
      <c r="B52" s="9" t="s">
        <v>76</v>
      </c>
      <c r="C52" s="9" t="s">
        <v>109</v>
      </c>
      <c r="D52" s="48">
        <f>SUM(D53:D56)</f>
        <v>416645.5</v>
      </c>
      <c r="E52" s="48">
        <f>SUM(E53:E56)</f>
        <v>424457.5</v>
      </c>
      <c r="F52" s="48">
        <f>SUM(F53:F56)</f>
        <v>430835.7</v>
      </c>
      <c r="H52" s="68"/>
      <c r="I52" s="67"/>
      <c r="J52" s="69"/>
      <c r="K52" s="69"/>
      <c r="L52" s="69"/>
    </row>
    <row r="53" spans="1:12" ht="15.75">
      <c r="A53" s="16" t="s">
        <v>87</v>
      </c>
      <c r="B53" s="17" t="s">
        <v>76</v>
      </c>
      <c r="C53" s="17" t="s">
        <v>107</v>
      </c>
      <c r="D53" s="34">
        <v>36636.5</v>
      </c>
      <c r="E53" s="34">
        <v>34485</v>
      </c>
      <c r="F53" s="34">
        <v>34505.699999999997</v>
      </c>
      <c r="H53" s="72"/>
      <c r="I53" s="73"/>
      <c r="J53" s="74"/>
      <c r="K53" s="74"/>
      <c r="L53" s="74"/>
    </row>
    <row r="54" spans="1:12" ht="15.75">
      <c r="A54" s="16" t="s">
        <v>88</v>
      </c>
      <c r="B54" s="17" t="s">
        <v>76</v>
      </c>
      <c r="C54" s="17" t="s">
        <v>108</v>
      </c>
      <c r="D54" s="34">
        <v>163348.5</v>
      </c>
      <c r="E54" s="34">
        <v>154527.79999999999</v>
      </c>
      <c r="F54" s="34">
        <v>159133.6</v>
      </c>
    </row>
    <row r="55" spans="1:12" ht="15.75">
      <c r="A55" s="16" t="s">
        <v>24</v>
      </c>
      <c r="B55" s="17" t="s">
        <v>76</v>
      </c>
      <c r="C55" s="17" t="s">
        <v>110</v>
      </c>
      <c r="D55" s="34">
        <v>191053.8</v>
      </c>
      <c r="E55" s="34">
        <v>212781.6</v>
      </c>
      <c r="F55" s="34">
        <v>214233</v>
      </c>
    </row>
    <row r="56" spans="1:12" ht="31.5">
      <c r="A56" s="16" t="s">
        <v>89</v>
      </c>
      <c r="B56" s="17" t="s">
        <v>76</v>
      </c>
      <c r="C56" s="17" t="s">
        <v>112</v>
      </c>
      <c r="D56" s="34">
        <v>25606.7</v>
      </c>
      <c r="E56" s="34">
        <v>22663.1</v>
      </c>
      <c r="F56" s="34">
        <v>22963.4</v>
      </c>
    </row>
    <row r="57" spans="1:12" ht="15.75">
      <c r="A57" s="10" t="s">
        <v>23</v>
      </c>
      <c r="B57" s="18" t="s">
        <v>81</v>
      </c>
      <c r="C57" s="18" t="s">
        <v>109</v>
      </c>
      <c r="D57" s="48">
        <f>SUM(D58:D59)</f>
        <v>285713.3</v>
      </c>
      <c r="E57" s="48">
        <f t="shared" ref="E57:F57" si="0">SUM(E58:E59)</f>
        <v>21650</v>
      </c>
      <c r="F57" s="48">
        <f t="shared" si="0"/>
        <v>21676.799999999999</v>
      </c>
    </row>
    <row r="58" spans="1:12" ht="15.75">
      <c r="A58" s="16" t="s">
        <v>122</v>
      </c>
      <c r="B58" s="17" t="s">
        <v>81</v>
      </c>
      <c r="C58" s="17" t="s">
        <v>107</v>
      </c>
      <c r="D58" s="34">
        <v>44240.6</v>
      </c>
      <c r="E58" s="34">
        <v>21650</v>
      </c>
      <c r="F58" s="34">
        <v>21676.799999999999</v>
      </c>
    </row>
    <row r="59" spans="1:12" ht="31.5">
      <c r="A59" s="16" t="s">
        <v>477</v>
      </c>
      <c r="B59" s="17" t="s">
        <v>81</v>
      </c>
      <c r="C59" s="17" t="s">
        <v>111</v>
      </c>
      <c r="D59" s="34">
        <v>241472.7</v>
      </c>
      <c r="E59" s="34">
        <v>0</v>
      </c>
      <c r="F59" s="34">
        <v>0</v>
      </c>
    </row>
    <row r="60" spans="1:12" ht="60">
      <c r="A60" s="51" t="s">
        <v>100</v>
      </c>
      <c r="B60" s="9" t="s">
        <v>33</v>
      </c>
      <c r="C60" s="9" t="s">
        <v>109</v>
      </c>
      <c r="D60" s="49">
        <f>SUM(D61:D62)</f>
        <v>126013.3</v>
      </c>
      <c r="E60" s="49">
        <f>SUM(E61:E62)</f>
        <v>24833.200000000001</v>
      </c>
      <c r="F60" s="49">
        <f>SUM(F61:F62)</f>
        <v>24833.200000000001</v>
      </c>
    </row>
    <row r="61" spans="1:12" ht="47.25">
      <c r="A61" s="15" t="s">
        <v>101</v>
      </c>
      <c r="B61" s="17" t="s">
        <v>33</v>
      </c>
      <c r="C61" s="17" t="s">
        <v>106</v>
      </c>
      <c r="D61" s="34">
        <v>31041.5</v>
      </c>
      <c r="E61" s="34">
        <v>24833.200000000001</v>
      </c>
      <c r="F61" s="34">
        <v>24833.200000000001</v>
      </c>
    </row>
    <row r="62" spans="1:12" ht="31.5">
      <c r="A62" s="45" t="s">
        <v>169</v>
      </c>
      <c r="B62" s="17" t="s">
        <v>33</v>
      </c>
      <c r="C62" s="17" t="s">
        <v>108</v>
      </c>
      <c r="D62" s="34">
        <v>94971.8</v>
      </c>
      <c r="E62" s="34">
        <v>0</v>
      </c>
      <c r="F62" s="34">
        <v>0</v>
      </c>
    </row>
    <row r="63" spans="1:12" ht="15.75">
      <c r="A63" s="13" t="s">
        <v>17</v>
      </c>
      <c r="B63" s="38"/>
      <c r="C63" s="38"/>
      <c r="D63" s="49">
        <f>SUM(D14+D23+D25+D29+D35+D42+D49+D52+D57+D60+D40)</f>
        <v>2998668.3999999994</v>
      </c>
      <c r="E63" s="49">
        <f>SUM(E14+E23+E25+E29+E35+E42+E49+E52+E57+E60+E40)</f>
        <v>2181822.3000000007</v>
      </c>
      <c r="F63" s="49">
        <f>SUM(F14+F23+F25+F29+F35+F42+F49+F52+F57+F60+F40)</f>
        <v>1794169.3</v>
      </c>
    </row>
    <row r="64" spans="1:12" ht="15.75">
      <c r="A64" s="15" t="s">
        <v>637</v>
      </c>
      <c r="B64" s="52"/>
      <c r="C64" s="52"/>
      <c r="D64" s="41"/>
      <c r="E64" s="47">
        <v>32822.300000000003</v>
      </c>
      <c r="F64" s="47">
        <v>54385.7</v>
      </c>
    </row>
    <row r="65" spans="1:6" ht="15.75">
      <c r="A65" s="13" t="s">
        <v>142</v>
      </c>
      <c r="B65" s="52"/>
      <c r="C65" s="52"/>
      <c r="D65" s="46">
        <f>SUM(D63:D64)</f>
        <v>2998668.3999999994</v>
      </c>
      <c r="E65" s="46">
        <f t="shared" ref="E65:F65" si="1">SUM(E63:E64)</f>
        <v>2214644.6000000006</v>
      </c>
      <c r="F65" s="46">
        <f t="shared" si="1"/>
        <v>1848555</v>
      </c>
    </row>
  </sheetData>
  <mergeCells count="1">
    <mergeCell ref="A11:F11"/>
  </mergeCells>
  <pageMargins left="0.7" right="0.18" top="0.75" bottom="0.32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63"/>
  <sheetViews>
    <sheetView tabSelected="1" workbookViewId="0">
      <selection activeCell="D2" sqref="D2"/>
    </sheetView>
  </sheetViews>
  <sheetFormatPr defaultRowHeight="12.75"/>
  <cols>
    <col min="1" max="1" width="27.5703125" customWidth="1"/>
    <col min="2" max="2" width="14.140625" customWidth="1"/>
    <col min="3" max="3" width="14.85546875" customWidth="1"/>
    <col min="4" max="4" width="15" customWidth="1"/>
    <col min="5" max="5" width="28.7109375" customWidth="1"/>
    <col min="6" max="6" width="10.7109375" bestFit="1" customWidth="1"/>
    <col min="7" max="8" width="9.85546875" bestFit="1" customWidth="1"/>
    <col min="9" max="9" width="8.28515625" customWidth="1"/>
    <col min="10" max="10" width="10.7109375" bestFit="1" customWidth="1"/>
    <col min="11" max="11" width="10.28515625" customWidth="1"/>
  </cols>
  <sheetData>
    <row r="1" spans="1:4">
      <c r="D1" s="98" t="s">
        <v>991</v>
      </c>
    </row>
    <row r="2" spans="1:4">
      <c r="D2" s="8" t="s">
        <v>654</v>
      </c>
    </row>
    <row r="3" spans="1:4">
      <c r="D3" s="8" t="s">
        <v>655</v>
      </c>
    </row>
    <row r="4" spans="1:4">
      <c r="D4" s="8" t="s">
        <v>987</v>
      </c>
    </row>
    <row r="6" spans="1:4">
      <c r="A6" s="4"/>
      <c r="B6" s="8"/>
      <c r="D6" s="8" t="s">
        <v>270</v>
      </c>
    </row>
    <row r="7" spans="1:4">
      <c r="A7" s="4"/>
      <c r="B7" s="8"/>
      <c r="D7" s="8" t="s">
        <v>25</v>
      </c>
    </row>
    <row r="8" spans="1:4">
      <c r="A8" s="4"/>
      <c r="B8" s="8"/>
      <c r="D8" s="8" t="s">
        <v>567</v>
      </c>
    </row>
    <row r="9" spans="1:4">
      <c r="A9" s="4"/>
      <c r="B9" s="8"/>
      <c r="D9" s="8" t="s">
        <v>568</v>
      </c>
    </row>
    <row r="10" spans="1:4">
      <c r="A10" s="4"/>
      <c r="B10" s="8"/>
      <c r="D10" s="8" t="s">
        <v>653</v>
      </c>
    </row>
    <row r="11" spans="1:4">
      <c r="A11" s="4"/>
      <c r="B11" s="4"/>
    </row>
    <row r="12" spans="1:4" ht="24" customHeight="1">
      <c r="A12" s="4"/>
      <c r="B12" s="8"/>
      <c r="D12" s="33" t="s">
        <v>20</v>
      </c>
    </row>
    <row r="13" spans="1:4" ht="98.25" customHeight="1">
      <c r="A13" s="101" t="s">
        <v>569</v>
      </c>
      <c r="B13" s="101"/>
      <c r="C13" s="101"/>
      <c r="D13" s="101"/>
    </row>
    <row r="14" spans="1:4" ht="24" customHeight="1">
      <c r="A14" s="5"/>
      <c r="B14" s="8"/>
      <c r="D14" s="33" t="s">
        <v>152</v>
      </c>
    </row>
    <row r="15" spans="1:4" ht="39" customHeight="1">
      <c r="A15" s="32" t="s">
        <v>52</v>
      </c>
      <c r="B15" s="31" t="s">
        <v>177</v>
      </c>
      <c r="C15" s="31" t="s">
        <v>184</v>
      </c>
      <c r="D15" s="31" t="s">
        <v>570</v>
      </c>
    </row>
    <row r="16" spans="1:4" ht="24" customHeight="1">
      <c r="A16" s="22" t="s">
        <v>42</v>
      </c>
      <c r="B16" s="29">
        <v>2461.5</v>
      </c>
      <c r="C16" s="24">
        <v>2079</v>
      </c>
      <c r="D16" s="24">
        <v>1966</v>
      </c>
    </row>
    <row r="17" spans="1:4" ht="24" customHeight="1">
      <c r="A17" s="6" t="s">
        <v>41</v>
      </c>
      <c r="B17" s="29">
        <v>8853.1</v>
      </c>
      <c r="C17" s="24">
        <v>7031.4</v>
      </c>
      <c r="D17" s="24">
        <v>7111.3</v>
      </c>
    </row>
    <row r="18" spans="1:4" ht="24" customHeight="1">
      <c r="A18" s="6" t="s">
        <v>43</v>
      </c>
      <c r="B18" s="29">
        <v>1774.5</v>
      </c>
      <c r="C18" s="24">
        <v>1413</v>
      </c>
      <c r="D18" s="24">
        <v>1424.2</v>
      </c>
    </row>
    <row r="19" spans="1:4" ht="24" customHeight="1">
      <c r="A19" s="6" t="s">
        <v>44</v>
      </c>
      <c r="B19" s="29">
        <v>1514.6</v>
      </c>
      <c r="C19" s="24">
        <v>1235</v>
      </c>
      <c r="D19" s="24">
        <v>1202</v>
      </c>
    </row>
    <row r="20" spans="1:4" ht="24" customHeight="1">
      <c r="A20" s="6" t="s">
        <v>45</v>
      </c>
      <c r="B20" s="29">
        <v>2100.5</v>
      </c>
      <c r="C20" s="24">
        <v>1665.3</v>
      </c>
      <c r="D20" s="24">
        <v>1669.1</v>
      </c>
    </row>
    <row r="21" spans="1:4" ht="24" customHeight="1">
      <c r="A21" s="6" t="s">
        <v>9</v>
      </c>
      <c r="B21" s="29">
        <v>936.1</v>
      </c>
      <c r="C21" s="24">
        <v>742.6</v>
      </c>
      <c r="D21" s="24">
        <v>731</v>
      </c>
    </row>
    <row r="22" spans="1:4" ht="24" customHeight="1">
      <c r="A22" s="6" t="s">
        <v>10</v>
      </c>
      <c r="B22" s="29">
        <v>2134.4</v>
      </c>
      <c r="C22" s="24">
        <v>1701.3</v>
      </c>
      <c r="D22" s="24">
        <v>1716.2</v>
      </c>
    </row>
    <row r="23" spans="1:4" ht="24" customHeight="1">
      <c r="A23" s="6" t="s">
        <v>11</v>
      </c>
      <c r="B23" s="29">
        <v>258.8</v>
      </c>
      <c r="C23" s="24">
        <v>183.2</v>
      </c>
      <c r="D23" s="24">
        <v>158.69999999999999</v>
      </c>
    </row>
    <row r="24" spans="1:4" ht="24" customHeight="1">
      <c r="A24" s="6" t="s">
        <v>12</v>
      </c>
      <c r="B24" s="29">
        <v>5148.3</v>
      </c>
      <c r="C24" s="24">
        <v>4108.2</v>
      </c>
      <c r="D24" s="24">
        <v>4146.6000000000004</v>
      </c>
    </row>
    <row r="25" spans="1:4" ht="24" customHeight="1">
      <c r="A25" s="6" t="s">
        <v>13</v>
      </c>
      <c r="B25" s="29">
        <v>2791.8</v>
      </c>
      <c r="C25" s="24">
        <v>2233.5</v>
      </c>
      <c r="D25" s="24">
        <v>2247.3000000000002</v>
      </c>
    </row>
    <row r="26" spans="1:4" ht="24" customHeight="1">
      <c r="A26" s="6" t="s">
        <v>116</v>
      </c>
      <c r="B26" s="29">
        <v>1053.9000000000001</v>
      </c>
      <c r="C26" s="24">
        <v>828.8</v>
      </c>
      <c r="D26" s="24">
        <v>846.5</v>
      </c>
    </row>
    <row r="27" spans="1:4" ht="24" customHeight="1">
      <c r="A27" s="6" t="s">
        <v>117</v>
      </c>
      <c r="B27" s="29">
        <v>2014</v>
      </c>
      <c r="C27" s="24">
        <v>1611.9</v>
      </c>
      <c r="D27" s="24">
        <v>1614.3</v>
      </c>
    </row>
    <row r="28" spans="1:4" ht="24" customHeight="1">
      <c r="A28" s="7" t="s">
        <v>118</v>
      </c>
      <c r="B28" s="25">
        <f>SUM(B16:B27)</f>
        <v>31041.5</v>
      </c>
      <c r="C28" s="25">
        <f>SUM(C16:C27)</f>
        <v>24833.200000000001</v>
      </c>
      <c r="D28" s="25">
        <f>SUM(D16:D27)</f>
        <v>24833.200000000001</v>
      </c>
    </row>
    <row r="29" spans="1:4" ht="24" customHeight="1">
      <c r="A29" s="20"/>
      <c r="B29" s="28"/>
    </row>
    <row r="30" spans="1:4" ht="24" customHeight="1">
      <c r="A30" s="20"/>
      <c r="B30" s="28"/>
    </row>
    <row r="31" spans="1:4" ht="24" customHeight="1">
      <c r="A31" s="20"/>
      <c r="B31" s="28"/>
    </row>
    <row r="32" spans="1:4" ht="24" customHeight="1">
      <c r="A32" s="20"/>
      <c r="B32" s="28"/>
    </row>
    <row r="33" spans="1:4" ht="24" customHeight="1">
      <c r="A33" s="20"/>
      <c r="B33" s="28"/>
    </row>
    <row r="34" spans="1:4" ht="24" customHeight="1">
      <c r="A34" s="5"/>
      <c r="B34" s="8"/>
      <c r="D34" s="33" t="s">
        <v>29</v>
      </c>
    </row>
    <row r="35" spans="1:4" ht="24" customHeight="1">
      <c r="A35" s="5"/>
      <c r="B35" s="8"/>
      <c r="D35" s="33" t="s">
        <v>582</v>
      </c>
    </row>
    <row r="36" spans="1:4" ht="24" customHeight="1">
      <c r="A36" s="5"/>
      <c r="B36" s="5"/>
    </row>
    <row r="37" spans="1:4" ht="95.25" customHeight="1">
      <c r="A37" s="101" t="s">
        <v>578</v>
      </c>
      <c r="B37" s="101"/>
      <c r="C37" s="101"/>
      <c r="D37" s="101"/>
    </row>
    <row r="38" spans="1:4" ht="24" customHeight="1">
      <c r="A38" s="5"/>
      <c r="B38" s="8"/>
      <c r="D38" s="33" t="s">
        <v>152</v>
      </c>
    </row>
    <row r="39" spans="1:4" ht="34.5" customHeight="1">
      <c r="A39" s="30" t="s">
        <v>52</v>
      </c>
      <c r="B39" s="31" t="s">
        <v>177</v>
      </c>
      <c r="C39" s="31" t="s">
        <v>184</v>
      </c>
      <c r="D39" s="31" t="s">
        <v>570</v>
      </c>
    </row>
    <row r="40" spans="1:4" ht="24" customHeight="1">
      <c r="A40" s="22" t="s">
        <v>42</v>
      </c>
      <c r="B40" s="26">
        <v>329.4</v>
      </c>
      <c r="C40" s="26">
        <v>344.3</v>
      </c>
      <c r="D40" s="26">
        <v>356.4</v>
      </c>
    </row>
    <row r="41" spans="1:4" ht="24" customHeight="1">
      <c r="A41" s="6" t="s">
        <v>41</v>
      </c>
      <c r="B41" s="26"/>
      <c r="C41" s="26"/>
      <c r="D41" s="26"/>
    </row>
    <row r="42" spans="1:4" ht="24" customHeight="1">
      <c r="A42" s="22" t="s">
        <v>43</v>
      </c>
      <c r="B42" s="26">
        <v>329.3</v>
      </c>
      <c r="C42" s="26">
        <v>344.2</v>
      </c>
      <c r="D42" s="26">
        <v>356.4</v>
      </c>
    </row>
    <row r="43" spans="1:4" ht="24" customHeight="1">
      <c r="A43" s="22" t="s">
        <v>44</v>
      </c>
      <c r="B43" s="26">
        <v>329.4</v>
      </c>
      <c r="C43" s="26">
        <v>344.2</v>
      </c>
      <c r="D43" s="26">
        <v>356.4</v>
      </c>
    </row>
    <row r="44" spans="1:4" ht="24" customHeight="1">
      <c r="A44" s="22" t="s">
        <v>45</v>
      </c>
      <c r="B44" s="26">
        <v>329.4</v>
      </c>
      <c r="C44" s="26">
        <v>344.3</v>
      </c>
      <c r="D44" s="26">
        <v>356.4</v>
      </c>
    </row>
    <row r="45" spans="1:4" ht="24" customHeight="1">
      <c r="A45" s="22" t="s">
        <v>9</v>
      </c>
      <c r="B45" s="26">
        <v>329.3</v>
      </c>
      <c r="C45" s="26">
        <v>344.2</v>
      </c>
      <c r="D45" s="26">
        <v>356.4</v>
      </c>
    </row>
    <row r="46" spans="1:4" ht="24" customHeight="1">
      <c r="A46" s="22" t="s">
        <v>10</v>
      </c>
      <c r="B46" s="26">
        <v>329.3</v>
      </c>
      <c r="C46" s="26">
        <v>344.2</v>
      </c>
      <c r="D46" s="26">
        <v>356.4</v>
      </c>
    </row>
    <row r="47" spans="1:4" ht="24" customHeight="1">
      <c r="A47" s="22" t="s">
        <v>11</v>
      </c>
      <c r="B47" s="26">
        <v>329.3</v>
      </c>
      <c r="C47" s="26">
        <v>344.2</v>
      </c>
      <c r="D47" s="26">
        <v>356.4</v>
      </c>
    </row>
    <row r="48" spans="1:4" ht="24" customHeight="1">
      <c r="A48" s="22" t="s">
        <v>12</v>
      </c>
      <c r="B48" s="26">
        <v>329.4</v>
      </c>
      <c r="C48" s="26">
        <v>344.3</v>
      </c>
      <c r="D48" s="26">
        <v>356.4</v>
      </c>
    </row>
    <row r="49" spans="1:4" ht="24" customHeight="1">
      <c r="A49" s="22" t="s">
        <v>13</v>
      </c>
      <c r="B49" s="26">
        <v>329.3</v>
      </c>
      <c r="C49" s="26">
        <v>344.2</v>
      </c>
      <c r="D49" s="26">
        <v>356.4</v>
      </c>
    </row>
    <row r="50" spans="1:4" ht="24" customHeight="1">
      <c r="A50" s="22" t="s">
        <v>116</v>
      </c>
      <c r="B50" s="26">
        <v>329.3</v>
      </c>
      <c r="C50" s="26">
        <v>344.2</v>
      </c>
      <c r="D50" s="26">
        <v>356.4</v>
      </c>
    </row>
    <row r="51" spans="1:4" ht="24" customHeight="1">
      <c r="A51" s="22" t="s">
        <v>117</v>
      </c>
      <c r="B51" s="26">
        <v>329.3</v>
      </c>
      <c r="C51" s="26">
        <v>344.2</v>
      </c>
      <c r="D51" s="26">
        <v>356.4</v>
      </c>
    </row>
    <row r="52" spans="1:4" ht="24" customHeight="1">
      <c r="A52" s="23" t="s">
        <v>118</v>
      </c>
      <c r="B52" s="27">
        <f>SUM(B40:B51)</f>
        <v>3622.7000000000007</v>
      </c>
      <c r="C52" s="27">
        <f>SUM(C40:C51)</f>
        <v>3786.4999999999995</v>
      </c>
      <c r="D52" s="27">
        <f>SUM(D40:D51)</f>
        <v>3920.4000000000005</v>
      </c>
    </row>
    <row r="53" spans="1:4" ht="24" customHeight="1">
      <c r="A53" s="20"/>
      <c r="B53" s="28"/>
    </row>
    <row r="54" spans="1:4" ht="24" customHeight="1">
      <c r="A54" s="20"/>
      <c r="B54" s="28"/>
    </row>
    <row r="55" spans="1:4" ht="24" customHeight="1">
      <c r="A55" s="5"/>
      <c r="B55" s="5"/>
    </row>
    <row r="56" spans="1:4" ht="24" customHeight="1">
      <c r="A56" s="5"/>
      <c r="B56" s="5"/>
    </row>
    <row r="57" spans="1:4" ht="24" customHeight="1">
      <c r="A57" s="5"/>
      <c r="B57" s="5"/>
    </row>
    <row r="58" spans="1:4" ht="24" customHeight="1">
      <c r="A58" s="5"/>
      <c r="B58" s="5"/>
    </row>
    <row r="59" spans="1:4" ht="24" customHeight="1">
      <c r="A59" s="5"/>
      <c r="B59" s="5"/>
    </row>
    <row r="60" spans="1:4" ht="24" customHeight="1">
      <c r="A60" s="5"/>
      <c r="B60" s="5"/>
    </row>
    <row r="61" spans="1:4" ht="24" customHeight="1">
      <c r="A61" s="5"/>
      <c r="B61" s="5"/>
    </row>
    <row r="62" spans="1:4" ht="24" customHeight="1">
      <c r="A62" s="5"/>
      <c r="B62" s="8"/>
      <c r="D62" s="33" t="s">
        <v>137</v>
      </c>
    </row>
    <row r="63" spans="1:4" ht="24" customHeight="1">
      <c r="A63" s="5"/>
      <c r="B63" s="8"/>
      <c r="D63" s="33" t="s">
        <v>582</v>
      </c>
    </row>
    <row r="64" spans="1:4" ht="24" customHeight="1">
      <c r="A64" s="5"/>
      <c r="B64" s="8"/>
    </row>
    <row r="65" spans="1:4" ht="123" customHeight="1">
      <c r="A65" s="101" t="s">
        <v>577</v>
      </c>
      <c r="B65" s="101"/>
      <c r="C65" s="101"/>
      <c r="D65" s="101"/>
    </row>
    <row r="66" spans="1:4" ht="24" customHeight="1">
      <c r="A66" s="5"/>
      <c r="B66" s="8"/>
      <c r="D66" s="33" t="s">
        <v>152</v>
      </c>
    </row>
    <row r="67" spans="1:4" ht="37.5" customHeight="1">
      <c r="A67" s="30" t="s">
        <v>52</v>
      </c>
      <c r="B67" s="31" t="s">
        <v>177</v>
      </c>
      <c r="C67" s="31" t="s">
        <v>184</v>
      </c>
      <c r="D67" s="31" t="s">
        <v>570</v>
      </c>
    </row>
    <row r="68" spans="1:4" ht="24" customHeight="1">
      <c r="A68" s="6" t="s">
        <v>42</v>
      </c>
      <c r="B68" s="21">
        <v>1948.3</v>
      </c>
      <c r="C68" s="21">
        <v>2015.5</v>
      </c>
      <c r="D68" s="21">
        <v>2082.6999999999998</v>
      </c>
    </row>
    <row r="69" spans="1:4" ht="24" customHeight="1">
      <c r="A69" s="6" t="s">
        <v>41</v>
      </c>
      <c r="B69" s="21">
        <v>2388.3000000000002</v>
      </c>
      <c r="C69" s="21">
        <v>2470.6</v>
      </c>
      <c r="D69" s="21">
        <v>2553</v>
      </c>
    </row>
    <row r="70" spans="1:4" ht="24" customHeight="1">
      <c r="A70" s="22" t="s">
        <v>43</v>
      </c>
      <c r="B70" s="21">
        <v>707</v>
      </c>
      <c r="C70" s="21">
        <v>731.4</v>
      </c>
      <c r="D70" s="21">
        <v>755.8</v>
      </c>
    </row>
    <row r="71" spans="1:4" ht="24" customHeight="1">
      <c r="A71" s="22" t="s">
        <v>44</v>
      </c>
      <c r="B71" s="21">
        <v>1118.8</v>
      </c>
      <c r="C71" s="21">
        <v>1157.4000000000001</v>
      </c>
      <c r="D71" s="21">
        <v>1196</v>
      </c>
    </row>
    <row r="72" spans="1:4" ht="24" customHeight="1">
      <c r="A72" s="22" t="s">
        <v>45</v>
      </c>
      <c r="B72" s="21">
        <v>1745.6</v>
      </c>
      <c r="C72" s="21">
        <v>1805.8</v>
      </c>
      <c r="D72" s="21">
        <v>1866</v>
      </c>
    </row>
    <row r="73" spans="1:4" ht="24" customHeight="1">
      <c r="A73" s="22" t="s">
        <v>9</v>
      </c>
      <c r="B73" s="21">
        <v>457.9</v>
      </c>
      <c r="C73" s="21">
        <v>473.7</v>
      </c>
      <c r="D73" s="21">
        <v>489.5</v>
      </c>
    </row>
    <row r="74" spans="1:4" ht="24" customHeight="1">
      <c r="A74" s="22" t="s">
        <v>10</v>
      </c>
      <c r="B74" s="21">
        <v>951.8</v>
      </c>
      <c r="C74" s="21">
        <v>984.7</v>
      </c>
      <c r="D74" s="21">
        <v>1017.5</v>
      </c>
    </row>
    <row r="75" spans="1:4" ht="24" customHeight="1">
      <c r="A75" s="22" t="s">
        <v>11</v>
      </c>
      <c r="B75" s="21">
        <v>1537.9</v>
      </c>
      <c r="C75" s="21">
        <v>1590.9</v>
      </c>
      <c r="D75" s="21">
        <v>1643.9</v>
      </c>
    </row>
    <row r="76" spans="1:4" ht="24" customHeight="1">
      <c r="A76" s="22" t="s">
        <v>12</v>
      </c>
      <c r="B76" s="21">
        <v>1971.8</v>
      </c>
      <c r="C76" s="21">
        <v>2039.8</v>
      </c>
      <c r="D76" s="21">
        <v>2107.8000000000002</v>
      </c>
    </row>
    <row r="77" spans="1:4" ht="24" customHeight="1">
      <c r="A77" s="22" t="s">
        <v>13</v>
      </c>
      <c r="B77" s="21">
        <v>975.9</v>
      </c>
      <c r="C77" s="21">
        <v>1009.5</v>
      </c>
      <c r="D77" s="21">
        <v>1043.0999999999999</v>
      </c>
    </row>
    <row r="78" spans="1:4" ht="24" customHeight="1">
      <c r="A78" s="22" t="s">
        <v>116</v>
      </c>
      <c r="B78" s="21">
        <v>617.70000000000005</v>
      </c>
      <c r="C78" s="21">
        <v>639</v>
      </c>
      <c r="D78" s="21">
        <v>660.3</v>
      </c>
    </row>
    <row r="79" spans="1:4" ht="24" customHeight="1">
      <c r="A79" s="22" t="s">
        <v>117</v>
      </c>
      <c r="B79" s="21">
        <v>1316.6</v>
      </c>
      <c r="C79" s="21">
        <v>1362</v>
      </c>
      <c r="D79" s="21">
        <v>1407.4</v>
      </c>
    </row>
    <row r="80" spans="1:4" ht="24" customHeight="1">
      <c r="A80" s="23" t="s">
        <v>118</v>
      </c>
      <c r="B80" s="25">
        <f>SUM(B68:B79)</f>
        <v>15737.599999999999</v>
      </c>
      <c r="C80" s="25">
        <f>SUM(C68:C79)</f>
        <v>16280.3</v>
      </c>
      <c r="D80" s="25">
        <f>SUM(D68:D79)</f>
        <v>16823</v>
      </c>
    </row>
    <row r="81" spans="1:4" ht="24" customHeight="1">
      <c r="A81" s="5"/>
      <c r="B81" s="5"/>
    </row>
    <row r="82" spans="1:4" ht="24" customHeight="1">
      <c r="A82" s="5"/>
      <c r="B82" s="5"/>
    </row>
    <row r="83" spans="1:4" ht="24" customHeight="1">
      <c r="A83" s="5"/>
      <c r="B83" s="5"/>
    </row>
    <row r="84" spans="1:4" ht="24" customHeight="1">
      <c r="A84" s="5"/>
      <c r="B84" s="5"/>
    </row>
    <row r="85" spans="1:4" ht="24" customHeight="1">
      <c r="A85" s="5"/>
      <c r="B85" s="5"/>
    </row>
    <row r="86" spans="1:4" ht="24" customHeight="1">
      <c r="A86" s="5"/>
      <c r="B86" s="5"/>
    </row>
    <row r="87" spans="1:4" ht="24" customHeight="1">
      <c r="A87" s="5"/>
      <c r="B87" s="5"/>
    </row>
    <row r="88" spans="1:4" ht="24" customHeight="1">
      <c r="A88" s="5"/>
      <c r="B88" s="8"/>
      <c r="D88" s="33" t="s">
        <v>31</v>
      </c>
    </row>
    <row r="89" spans="1:4" ht="24" customHeight="1">
      <c r="A89" s="5"/>
      <c r="B89" s="8"/>
      <c r="D89" s="33" t="s">
        <v>582</v>
      </c>
    </row>
    <row r="90" spans="1:4" ht="24" customHeight="1">
      <c r="A90" s="5"/>
      <c r="B90" s="8"/>
    </row>
    <row r="91" spans="1:4" ht="123.75" customHeight="1">
      <c r="A91" s="101" t="s">
        <v>576</v>
      </c>
      <c r="B91" s="101"/>
      <c r="C91" s="101"/>
      <c r="D91" s="101"/>
    </row>
    <row r="92" spans="1:4" ht="18.75">
      <c r="A92" s="5"/>
      <c r="B92" s="8"/>
      <c r="D92" s="33" t="s">
        <v>152</v>
      </c>
    </row>
    <row r="93" spans="1:4" ht="39.75" customHeight="1">
      <c r="A93" s="30" t="s">
        <v>52</v>
      </c>
      <c r="B93" s="31" t="s">
        <v>177</v>
      </c>
      <c r="C93" s="31" t="s">
        <v>184</v>
      </c>
      <c r="D93" s="31" t="s">
        <v>570</v>
      </c>
    </row>
    <row r="94" spans="1:4" ht="24" customHeight="1">
      <c r="A94" s="22" t="s">
        <v>42</v>
      </c>
      <c r="B94" s="21">
        <v>719.6</v>
      </c>
      <c r="C94" s="21">
        <v>745.3</v>
      </c>
      <c r="D94" s="21">
        <v>771</v>
      </c>
    </row>
    <row r="95" spans="1:4" ht="24" customHeight="1">
      <c r="A95" s="6" t="s">
        <v>41</v>
      </c>
      <c r="B95" s="21"/>
      <c r="C95" s="21"/>
      <c r="D95" s="21"/>
    </row>
    <row r="96" spans="1:4" ht="24" customHeight="1">
      <c r="A96" s="22" t="s">
        <v>43</v>
      </c>
      <c r="B96" s="21">
        <v>234.9</v>
      </c>
      <c r="C96" s="21">
        <v>243.3</v>
      </c>
      <c r="D96" s="21">
        <v>251.7</v>
      </c>
    </row>
    <row r="97" spans="1:4" ht="24" customHeight="1">
      <c r="A97" s="22" t="s">
        <v>44</v>
      </c>
      <c r="B97" s="21">
        <v>168</v>
      </c>
      <c r="C97" s="21">
        <v>174</v>
      </c>
      <c r="D97" s="21">
        <v>180</v>
      </c>
    </row>
    <row r="98" spans="1:4" ht="24" customHeight="1">
      <c r="A98" s="22" t="s">
        <v>45</v>
      </c>
      <c r="B98" s="21">
        <v>393.4</v>
      </c>
      <c r="C98" s="21">
        <v>407.5</v>
      </c>
      <c r="D98" s="21">
        <v>421.5</v>
      </c>
    </row>
    <row r="99" spans="1:4" ht="24" customHeight="1">
      <c r="A99" s="22" t="s">
        <v>9</v>
      </c>
      <c r="B99" s="21">
        <v>84</v>
      </c>
      <c r="C99" s="21">
        <v>87</v>
      </c>
      <c r="D99" s="21">
        <v>90</v>
      </c>
    </row>
    <row r="100" spans="1:4" ht="24" customHeight="1">
      <c r="A100" s="22" t="s">
        <v>10</v>
      </c>
      <c r="B100" s="21">
        <v>781.2</v>
      </c>
      <c r="C100" s="21">
        <v>809.1</v>
      </c>
      <c r="D100" s="21">
        <v>837</v>
      </c>
    </row>
    <row r="101" spans="1:4" ht="24" customHeight="1">
      <c r="A101" s="22" t="s">
        <v>11</v>
      </c>
      <c r="B101" s="21">
        <v>282.8</v>
      </c>
      <c r="C101" s="21">
        <v>292.89999999999998</v>
      </c>
      <c r="D101" s="21">
        <v>303</v>
      </c>
    </row>
    <row r="102" spans="1:4" ht="24" customHeight="1">
      <c r="A102" s="22" t="s">
        <v>12</v>
      </c>
      <c r="B102" s="21">
        <v>728</v>
      </c>
      <c r="C102" s="21">
        <v>754</v>
      </c>
      <c r="D102" s="21">
        <v>780</v>
      </c>
    </row>
    <row r="103" spans="1:4" ht="24" customHeight="1">
      <c r="A103" s="22" t="s">
        <v>13</v>
      </c>
      <c r="B103" s="21">
        <v>336</v>
      </c>
      <c r="C103" s="21">
        <v>348</v>
      </c>
      <c r="D103" s="21">
        <v>360</v>
      </c>
    </row>
    <row r="104" spans="1:4" ht="24" customHeight="1">
      <c r="A104" s="22" t="s">
        <v>116</v>
      </c>
      <c r="B104" s="21">
        <v>305.2</v>
      </c>
      <c r="C104" s="21">
        <v>316.10000000000002</v>
      </c>
      <c r="D104" s="21">
        <v>327</v>
      </c>
    </row>
    <row r="105" spans="1:4" ht="24" customHeight="1">
      <c r="A105" s="22" t="s">
        <v>117</v>
      </c>
      <c r="B105" s="21">
        <v>632.79999999999995</v>
      </c>
      <c r="C105" s="21">
        <v>655.4</v>
      </c>
      <c r="D105" s="21">
        <v>678</v>
      </c>
    </row>
    <row r="106" spans="1:4" ht="24" customHeight="1">
      <c r="A106" s="23" t="s">
        <v>118</v>
      </c>
      <c r="B106" s="25">
        <f>SUM(B94:B105)</f>
        <v>4665.9000000000005</v>
      </c>
      <c r="C106" s="25">
        <f>SUM(C94:C105)</f>
        <v>4832.5999999999995</v>
      </c>
      <c r="D106" s="25">
        <f>SUM(D94:D105)</f>
        <v>4999.2</v>
      </c>
    </row>
    <row r="107" spans="1:4" ht="24" customHeight="1">
      <c r="A107" s="5"/>
      <c r="B107" s="5"/>
    </row>
    <row r="108" spans="1:4" ht="24" customHeight="1">
      <c r="A108" s="5"/>
      <c r="B108" s="5"/>
    </row>
    <row r="109" spans="1:4" ht="24" customHeight="1">
      <c r="A109" s="5"/>
      <c r="B109" s="5"/>
    </row>
    <row r="110" spans="1:4" ht="24" customHeight="1">
      <c r="A110" s="5"/>
      <c r="B110" s="5"/>
    </row>
    <row r="111" spans="1:4" ht="24" customHeight="1">
      <c r="A111" s="5"/>
      <c r="B111" s="5"/>
    </row>
    <row r="112" spans="1:4" ht="24" customHeight="1"/>
    <row r="113" spans="1:4" ht="24" customHeight="1"/>
    <row r="114" spans="1:4" ht="24" customHeight="1">
      <c r="D114" s="33" t="s">
        <v>178</v>
      </c>
    </row>
    <row r="115" spans="1:4" ht="24" customHeight="1">
      <c r="D115" s="33" t="s">
        <v>582</v>
      </c>
    </row>
    <row r="116" spans="1:4" ht="24" customHeight="1">
      <c r="A116" s="5"/>
      <c r="B116" s="8"/>
      <c r="D116" s="33"/>
    </row>
    <row r="117" spans="1:4" ht="127.5" customHeight="1">
      <c r="A117" s="101" t="s">
        <v>575</v>
      </c>
      <c r="B117" s="101"/>
      <c r="C117" s="101"/>
      <c r="D117" s="101"/>
    </row>
    <row r="118" spans="1:4" ht="18.75">
      <c r="A118" s="5"/>
      <c r="B118" s="8"/>
      <c r="D118" s="33" t="s">
        <v>152</v>
      </c>
    </row>
    <row r="119" spans="1:4" ht="33.75" customHeight="1">
      <c r="A119" s="30" t="s">
        <v>52</v>
      </c>
      <c r="B119" s="31" t="s">
        <v>177</v>
      </c>
      <c r="C119" s="31" t="s">
        <v>184</v>
      </c>
      <c r="D119" s="31" t="s">
        <v>570</v>
      </c>
    </row>
    <row r="120" spans="1:4" ht="24" customHeight="1">
      <c r="A120" s="22" t="s">
        <v>42</v>
      </c>
      <c r="B120" s="21">
        <v>132.4</v>
      </c>
      <c r="C120" s="21">
        <v>132.4</v>
      </c>
      <c r="D120" s="21">
        <v>132.4</v>
      </c>
    </row>
    <row r="121" spans="1:4" ht="24" customHeight="1">
      <c r="A121" s="6" t="s">
        <v>41</v>
      </c>
      <c r="B121" s="21">
        <v>0</v>
      </c>
      <c r="C121" s="21">
        <v>0</v>
      </c>
      <c r="D121" s="21">
        <v>0</v>
      </c>
    </row>
    <row r="122" spans="1:4" ht="24" customHeight="1">
      <c r="A122" s="22" t="s">
        <v>43</v>
      </c>
      <c r="B122" s="21">
        <v>82.3</v>
      </c>
      <c r="C122" s="21">
        <v>82.3</v>
      </c>
      <c r="D122" s="21">
        <v>82.3</v>
      </c>
    </row>
    <row r="123" spans="1:4" ht="24" customHeight="1">
      <c r="A123" s="22" t="s">
        <v>44</v>
      </c>
      <c r="B123" s="21">
        <v>0</v>
      </c>
      <c r="C123" s="21">
        <v>0</v>
      </c>
      <c r="D123" s="21">
        <v>0</v>
      </c>
    </row>
    <row r="124" spans="1:4" ht="24" customHeight="1">
      <c r="A124" s="22" t="s">
        <v>45</v>
      </c>
      <c r="B124" s="21">
        <v>129.4</v>
      </c>
      <c r="C124" s="21">
        <v>129.4</v>
      </c>
      <c r="D124" s="21">
        <v>129.4</v>
      </c>
    </row>
    <row r="125" spans="1:4" ht="24" customHeight="1">
      <c r="A125" s="22" t="s">
        <v>9</v>
      </c>
      <c r="B125" s="21">
        <v>82.4</v>
      </c>
      <c r="C125" s="21">
        <v>82.4</v>
      </c>
      <c r="D125" s="21">
        <v>82.4</v>
      </c>
    </row>
    <row r="126" spans="1:4" ht="24" customHeight="1">
      <c r="A126" s="22" t="s">
        <v>10</v>
      </c>
      <c r="B126" s="21">
        <v>92.9</v>
      </c>
      <c r="C126" s="21">
        <v>92.9</v>
      </c>
      <c r="D126" s="21">
        <v>92.9</v>
      </c>
    </row>
    <row r="127" spans="1:4" ht="24" customHeight="1">
      <c r="A127" s="22" t="s">
        <v>11</v>
      </c>
      <c r="B127" s="21">
        <v>106.1</v>
      </c>
      <c r="C127" s="21">
        <v>106.1</v>
      </c>
      <c r="D127" s="21">
        <v>106.1</v>
      </c>
    </row>
    <row r="128" spans="1:4" ht="24" customHeight="1">
      <c r="A128" s="22" t="s">
        <v>12</v>
      </c>
      <c r="B128" s="21">
        <v>210.4</v>
      </c>
      <c r="C128" s="21">
        <v>210.4</v>
      </c>
      <c r="D128" s="21">
        <v>210.4</v>
      </c>
    </row>
    <row r="129" spans="1:4" ht="24" customHeight="1">
      <c r="A129" s="22" t="s">
        <v>13</v>
      </c>
      <c r="B129" s="21">
        <v>116.5</v>
      </c>
      <c r="C129" s="21">
        <v>116.5</v>
      </c>
      <c r="D129" s="21">
        <v>116.5</v>
      </c>
    </row>
    <row r="130" spans="1:4" ht="24" customHeight="1">
      <c r="A130" s="22" t="s">
        <v>116</v>
      </c>
      <c r="B130" s="21">
        <v>47.6</v>
      </c>
      <c r="C130" s="21">
        <v>47.6</v>
      </c>
      <c r="D130" s="21">
        <v>47.6</v>
      </c>
    </row>
    <row r="131" spans="1:4" ht="24" customHeight="1">
      <c r="A131" s="22" t="s">
        <v>117</v>
      </c>
      <c r="B131" s="21">
        <v>0</v>
      </c>
      <c r="C131" s="21">
        <v>0</v>
      </c>
      <c r="D131" s="21">
        <v>0</v>
      </c>
    </row>
    <row r="132" spans="1:4" ht="24" customHeight="1">
      <c r="A132" s="23" t="s">
        <v>118</v>
      </c>
      <c r="B132" s="25">
        <f>SUM(B120:B131)</f>
        <v>1000</v>
      </c>
      <c r="C132" s="25">
        <f>SUM(C120:C131)</f>
        <v>1000</v>
      </c>
      <c r="D132" s="25">
        <f>SUM(D120:D131)</f>
        <v>1000</v>
      </c>
    </row>
    <row r="133" spans="1:4" ht="24" customHeight="1"/>
    <row r="134" spans="1:4" ht="24" customHeight="1"/>
    <row r="135" spans="1:4" ht="24" customHeight="1"/>
    <row r="136" spans="1:4" ht="24" customHeight="1"/>
    <row r="137" spans="1:4" ht="24" customHeight="1"/>
    <row r="138" spans="1:4" ht="24" customHeight="1"/>
    <row r="139" spans="1:4" ht="24" customHeight="1"/>
    <row r="140" spans="1:4" ht="24" customHeight="1">
      <c r="D140" s="33" t="s">
        <v>179</v>
      </c>
    </row>
    <row r="141" spans="1:4" ht="24" customHeight="1">
      <c r="D141" s="33" t="s">
        <v>582</v>
      </c>
    </row>
    <row r="142" spans="1:4" ht="24" customHeight="1">
      <c r="A142" s="5"/>
      <c r="B142" s="8"/>
      <c r="D142" s="33"/>
    </row>
    <row r="143" spans="1:4" ht="78.75" customHeight="1">
      <c r="A143" s="101" t="s">
        <v>574</v>
      </c>
      <c r="B143" s="101"/>
      <c r="C143" s="101"/>
      <c r="D143" s="101"/>
    </row>
    <row r="144" spans="1:4" ht="18.75">
      <c r="A144" s="5"/>
      <c r="B144" s="8"/>
      <c r="D144" s="33" t="s">
        <v>152</v>
      </c>
    </row>
    <row r="145" spans="1:4" ht="39.75" customHeight="1">
      <c r="A145" s="30" t="s">
        <v>52</v>
      </c>
      <c r="B145" s="31" t="s">
        <v>177</v>
      </c>
      <c r="C145" s="31" t="s">
        <v>184</v>
      </c>
      <c r="D145" s="31" t="s">
        <v>570</v>
      </c>
    </row>
    <row r="146" spans="1:4" ht="24" customHeight="1">
      <c r="A146" s="22" t="s">
        <v>42</v>
      </c>
      <c r="B146" s="21">
        <v>58.2</v>
      </c>
      <c r="C146" s="21">
        <v>58.2</v>
      </c>
      <c r="D146" s="21">
        <v>58.2</v>
      </c>
    </row>
    <row r="147" spans="1:4" ht="24" customHeight="1">
      <c r="A147" s="6" t="s">
        <v>41</v>
      </c>
      <c r="B147" s="21">
        <v>175.3</v>
      </c>
      <c r="C147" s="21">
        <v>175.3</v>
      </c>
      <c r="D147" s="21">
        <v>175.3</v>
      </c>
    </row>
    <row r="148" spans="1:4" ht="24" customHeight="1">
      <c r="A148" s="22" t="s">
        <v>43</v>
      </c>
      <c r="B148" s="21">
        <v>36.200000000000003</v>
      </c>
      <c r="C148" s="21">
        <v>36.200000000000003</v>
      </c>
      <c r="D148" s="21">
        <v>36.200000000000003</v>
      </c>
    </row>
    <row r="149" spans="1:4" ht="24" customHeight="1">
      <c r="A149" s="22" t="s">
        <v>44</v>
      </c>
      <c r="B149" s="21">
        <v>42.3</v>
      </c>
      <c r="C149" s="21">
        <v>42.3</v>
      </c>
      <c r="D149" s="21">
        <v>42.3</v>
      </c>
    </row>
    <row r="150" spans="1:4" ht="24" customHeight="1">
      <c r="A150" s="22" t="s">
        <v>45</v>
      </c>
      <c r="B150" s="21">
        <v>56.9</v>
      </c>
      <c r="C150" s="21">
        <v>56.9</v>
      </c>
      <c r="D150" s="21">
        <v>56.9</v>
      </c>
    </row>
    <row r="151" spans="1:4" ht="24" customHeight="1">
      <c r="A151" s="22" t="s">
        <v>9</v>
      </c>
      <c r="B151" s="21">
        <v>36.200000000000003</v>
      </c>
      <c r="C151" s="21">
        <v>36.200000000000003</v>
      </c>
      <c r="D151" s="21">
        <v>36.200000000000003</v>
      </c>
    </row>
    <row r="152" spans="1:4" ht="24" customHeight="1">
      <c r="A152" s="22" t="s">
        <v>10</v>
      </c>
      <c r="B152" s="21">
        <v>40.799999999999997</v>
      </c>
      <c r="C152" s="21">
        <v>40.799999999999997</v>
      </c>
      <c r="D152" s="21">
        <v>40.799999999999997</v>
      </c>
    </row>
    <row r="153" spans="1:4" ht="24" customHeight="1">
      <c r="A153" s="22" t="s">
        <v>11</v>
      </c>
      <c r="B153" s="21">
        <v>46.7</v>
      </c>
      <c r="C153" s="21">
        <v>46.7</v>
      </c>
      <c r="D153" s="21">
        <v>46.7</v>
      </c>
    </row>
    <row r="154" spans="1:4" ht="24" customHeight="1">
      <c r="A154" s="22" t="s">
        <v>12</v>
      </c>
      <c r="B154" s="21">
        <v>92.5</v>
      </c>
      <c r="C154" s="21">
        <v>92.5</v>
      </c>
      <c r="D154" s="21">
        <v>92.5</v>
      </c>
    </row>
    <row r="155" spans="1:4" ht="24" customHeight="1">
      <c r="A155" s="22" t="s">
        <v>13</v>
      </c>
      <c r="B155" s="21">
        <v>51.2</v>
      </c>
      <c r="C155" s="21">
        <v>51.2</v>
      </c>
      <c r="D155" s="21">
        <v>51.2</v>
      </c>
    </row>
    <row r="156" spans="1:4" ht="24" customHeight="1">
      <c r="A156" s="22" t="s">
        <v>116</v>
      </c>
      <c r="B156" s="21">
        <v>20.9</v>
      </c>
      <c r="C156" s="21">
        <v>20.9</v>
      </c>
      <c r="D156" s="21">
        <v>20.9</v>
      </c>
    </row>
    <row r="157" spans="1:4" ht="24" customHeight="1">
      <c r="A157" s="22" t="s">
        <v>117</v>
      </c>
      <c r="B157" s="21">
        <v>42.8</v>
      </c>
      <c r="C157" s="21">
        <v>42.8</v>
      </c>
      <c r="D157" s="21">
        <v>42.8</v>
      </c>
    </row>
    <row r="158" spans="1:4" ht="24" customHeight="1">
      <c r="A158" s="23" t="s">
        <v>118</v>
      </c>
      <c r="B158" s="25">
        <f>SUM(B146:B157)</f>
        <v>699.99999999999989</v>
      </c>
      <c r="C158" s="25">
        <f>SUM(C146:C157)</f>
        <v>699.99999999999989</v>
      </c>
      <c r="D158" s="25">
        <f>SUM(D146:D157)</f>
        <v>699.99999999999989</v>
      </c>
    </row>
    <row r="159" spans="1:4" ht="24" customHeight="1"/>
    <row r="160" spans="1:4" ht="24" customHeight="1"/>
    <row r="161" spans="1:4" ht="24" customHeight="1"/>
    <row r="162" spans="1:4" ht="24" customHeight="1"/>
    <row r="163" spans="1:4" ht="24" customHeight="1"/>
    <row r="164" spans="1:4" ht="24" customHeight="1"/>
    <row r="165" spans="1:4" ht="24" customHeight="1"/>
    <row r="166" spans="1:4" ht="24" customHeight="1"/>
    <row r="167" spans="1:4" ht="24" customHeight="1"/>
    <row r="168" spans="1:4" ht="24" customHeight="1">
      <c r="D168" s="33" t="s">
        <v>180</v>
      </c>
    </row>
    <row r="169" spans="1:4" ht="24" customHeight="1">
      <c r="D169" s="33" t="s">
        <v>582</v>
      </c>
    </row>
    <row r="170" spans="1:4" ht="24" customHeight="1">
      <c r="A170" s="5"/>
      <c r="B170" s="8"/>
      <c r="D170" s="33"/>
    </row>
    <row r="171" spans="1:4" ht="98.25" customHeight="1">
      <c r="A171" s="101" t="s">
        <v>573</v>
      </c>
      <c r="B171" s="101"/>
      <c r="C171" s="101"/>
      <c r="D171" s="101"/>
    </row>
    <row r="172" spans="1:4" ht="18.75">
      <c r="A172" s="5"/>
      <c r="B172" s="8"/>
      <c r="D172" s="33" t="s">
        <v>152</v>
      </c>
    </row>
    <row r="173" spans="1:4" ht="35.25" customHeight="1">
      <c r="A173" s="30" t="s">
        <v>52</v>
      </c>
      <c r="B173" s="31" t="s">
        <v>177</v>
      </c>
      <c r="C173" s="31" t="s">
        <v>184</v>
      </c>
      <c r="D173" s="31" t="s">
        <v>570</v>
      </c>
    </row>
    <row r="174" spans="1:4" ht="24" customHeight="1">
      <c r="A174" s="22" t="s">
        <v>42</v>
      </c>
      <c r="B174" s="21">
        <v>124.7</v>
      </c>
      <c r="C174" s="21">
        <v>124.7</v>
      </c>
      <c r="D174" s="21">
        <v>124.7</v>
      </c>
    </row>
    <row r="175" spans="1:4" ht="24" customHeight="1">
      <c r="A175" s="6" t="s">
        <v>41</v>
      </c>
      <c r="B175" s="21">
        <v>375.6</v>
      </c>
      <c r="C175" s="21">
        <v>375.6</v>
      </c>
      <c r="D175" s="21">
        <v>375.6</v>
      </c>
    </row>
    <row r="176" spans="1:4" ht="24" customHeight="1">
      <c r="A176" s="22" t="s">
        <v>43</v>
      </c>
      <c r="B176" s="21">
        <v>77.5</v>
      </c>
      <c r="C176" s="21">
        <v>77.5</v>
      </c>
      <c r="D176" s="21">
        <v>77.5</v>
      </c>
    </row>
    <row r="177" spans="1:4" ht="24" customHeight="1">
      <c r="A177" s="22" t="s">
        <v>44</v>
      </c>
      <c r="B177" s="21">
        <v>90.6</v>
      </c>
      <c r="C177" s="21">
        <v>90.6</v>
      </c>
      <c r="D177" s="21">
        <v>90.6</v>
      </c>
    </row>
    <row r="178" spans="1:4" ht="24" customHeight="1">
      <c r="A178" s="22" t="s">
        <v>45</v>
      </c>
      <c r="B178" s="21">
        <v>121.9</v>
      </c>
      <c r="C178" s="21">
        <v>121.9</v>
      </c>
      <c r="D178" s="21">
        <v>121.9</v>
      </c>
    </row>
    <row r="179" spans="1:4" ht="24" customHeight="1">
      <c r="A179" s="22" t="s">
        <v>9</v>
      </c>
      <c r="B179" s="21">
        <v>77.7</v>
      </c>
      <c r="C179" s="21">
        <v>77.7</v>
      </c>
      <c r="D179" s="21">
        <v>77.7</v>
      </c>
    </row>
    <row r="180" spans="1:4" ht="24" customHeight="1">
      <c r="A180" s="22" t="s">
        <v>10</v>
      </c>
      <c r="B180" s="21">
        <v>87.5</v>
      </c>
      <c r="C180" s="21">
        <v>87.5</v>
      </c>
      <c r="D180" s="21">
        <v>87.5</v>
      </c>
    </row>
    <row r="181" spans="1:4" ht="24" customHeight="1">
      <c r="A181" s="22" t="s">
        <v>11</v>
      </c>
      <c r="B181" s="21">
        <v>100</v>
      </c>
      <c r="C181" s="21">
        <v>100</v>
      </c>
      <c r="D181" s="21">
        <v>100</v>
      </c>
    </row>
    <row r="182" spans="1:4" ht="24" customHeight="1">
      <c r="A182" s="22" t="s">
        <v>12</v>
      </c>
      <c r="B182" s="21">
        <v>198.2</v>
      </c>
      <c r="C182" s="21">
        <v>198.2</v>
      </c>
      <c r="D182" s="21">
        <v>198.2</v>
      </c>
    </row>
    <row r="183" spans="1:4" ht="24" customHeight="1">
      <c r="A183" s="22" t="s">
        <v>13</v>
      </c>
      <c r="B183" s="21">
        <v>109.8</v>
      </c>
      <c r="C183" s="21">
        <v>109.8</v>
      </c>
      <c r="D183" s="21">
        <v>109.8</v>
      </c>
    </row>
    <row r="184" spans="1:4" ht="24" customHeight="1">
      <c r="A184" s="22" t="s">
        <v>116</v>
      </c>
      <c r="B184" s="21">
        <v>44.8</v>
      </c>
      <c r="C184" s="21">
        <v>44.8</v>
      </c>
      <c r="D184" s="21">
        <v>44.8</v>
      </c>
    </row>
    <row r="185" spans="1:4" ht="24" customHeight="1">
      <c r="A185" s="22" t="s">
        <v>117</v>
      </c>
      <c r="B185" s="21">
        <v>91.7</v>
      </c>
      <c r="C185" s="21">
        <v>91.7</v>
      </c>
      <c r="D185" s="21">
        <v>91.7</v>
      </c>
    </row>
    <row r="186" spans="1:4" ht="24" customHeight="1">
      <c r="A186" s="23" t="s">
        <v>118</v>
      </c>
      <c r="B186" s="25">
        <f>SUM(B174:B185)</f>
        <v>1500</v>
      </c>
      <c r="C186" s="25">
        <f>SUM(C174:C185)</f>
        <v>1500</v>
      </c>
      <c r="D186" s="25">
        <f>SUM(D174:D185)</f>
        <v>1500</v>
      </c>
    </row>
    <row r="187" spans="1:4" ht="24" customHeight="1"/>
    <row r="188" spans="1:4" ht="24" customHeight="1"/>
    <row r="189" spans="1:4" ht="24" customHeight="1"/>
    <row r="190" spans="1:4" ht="24" customHeight="1"/>
    <row r="191" spans="1:4" ht="24" customHeight="1"/>
    <row r="192" spans="1:4" ht="24" customHeight="1"/>
    <row r="193" spans="1:4" ht="24" customHeight="1"/>
    <row r="194" spans="1:4" ht="24" customHeight="1"/>
    <row r="195" spans="1:4" ht="24" customHeight="1"/>
    <row r="196" spans="1:4" ht="24" customHeight="1">
      <c r="D196" s="33" t="s">
        <v>183</v>
      </c>
    </row>
    <row r="197" spans="1:4" ht="25.15" customHeight="1">
      <c r="D197" s="33" t="s">
        <v>582</v>
      </c>
    </row>
    <row r="198" spans="1:4" ht="18.75" customHeight="1"/>
    <row r="199" spans="1:4" ht="211.15" customHeight="1">
      <c r="A199" s="101" t="s">
        <v>572</v>
      </c>
      <c r="B199" s="101"/>
      <c r="C199" s="101"/>
      <c r="D199" s="101"/>
    </row>
    <row r="200" spans="1:4" ht="18.75">
      <c r="A200" s="5"/>
      <c r="B200" s="8"/>
      <c r="D200" s="33" t="s">
        <v>152</v>
      </c>
    </row>
    <row r="201" spans="1:4" ht="37.5" customHeight="1">
      <c r="A201" s="30" t="s">
        <v>52</v>
      </c>
      <c r="B201" s="31" t="s">
        <v>177</v>
      </c>
      <c r="C201" s="31" t="s">
        <v>184</v>
      </c>
      <c r="D201" s="31" t="s">
        <v>570</v>
      </c>
    </row>
    <row r="202" spans="1:4" ht="24" customHeight="1">
      <c r="A202" s="22" t="s">
        <v>42</v>
      </c>
      <c r="B202" s="21">
        <v>24.9</v>
      </c>
      <c r="C202" s="21">
        <v>24.9</v>
      </c>
      <c r="D202" s="21">
        <v>24.9</v>
      </c>
    </row>
    <row r="203" spans="1:4" ht="24" customHeight="1">
      <c r="A203" s="6" t="s">
        <v>41</v>
      </c>
      <c r="B203" s="21">
        <v>75.099999999999994</v>
      </c>
      <c r="C203" s="21">
        <v>75.099999999999994</v>
      </c>
      <c r="D203" s="21">
        <v>75.099999999999994</v>
      </c>
    </row>
    <row r="204" spans="1:4" ht="24" customHeight="1">
      <c r="A204" s="22" t="s">
        <v>43</v>
      </c>
      <c r="B204" s="21">
        <v>15.5</v>
      </c>
      <c r="C204" s="21">
        <v>15.5</v>
      </c>
      <c r="D204" s="21">
        <v>15.5</v>
      </c>
    </row>
    <row r="205" spans="1:4" ht="24" customHeight="1">
      <c r="A205" s="22" t="s">
        <v>44</v>
      </c>
      <c r="B205" s="21">
        <v>18.100000000000001</v>
      </c>
      <c r="C205" s="21">
        <v>18.100000000000001</v>
      </c>
      <c r="D205" s="21">
        <v>18.100000000000001</v>
      </c>
    </row>
    <row r="206" spans="1:4" ht="24" customHeight="1">
      <c r="A206" s="22" t="s">
        <v>45</v>
      </c>
      <c r="B206" s="21">
        <v>24.4</v>
      </c>
      <c r="C206" s="21">
        <v>24.4</v>
      </c>
      <c r="D206" s="21">
        <v>24.4</v>
      </c>
    </row>
    <row r="207" spans="1:4" ht="24" customHeight="1">
      <c r="A207" s="22" t="s">
        <v>9</v>
      </c>
      <c r="B207" s="21">
        <v>15.5</v>
      </c>
      <c r="C207" s="21">
        <v>15.5</v>
      </c>
      <c r="D207" s="21">
        <v>15.5</v>
      </c>
    </row>
    <row r="208" spans="1:4" ht="24" customHeight="1">
      <c r="A208" s="22" t="s">
        <v>10</v>
      </c>
      <c r="B208" s="21">
        <v>17.5</v>
      </c>
      <c r="C208" s="21">
        <v>17.5</v>
      </c>
      <c r="D208" s="21">
        <v>17.5</v>
      </c>
    </row>
    <row r="209" spans="1:4" ht="24" customHeight="1">
      <c r="A209" s="22" t="s">
        <v>11</v>
      </c>
      <c r="B209" s="21">
        <v>20</v>
      </c>
      <c r="C209" s="21">
        <v>20</v>
      </c>
      <c r="D209" s="21">
        <v>20</v>
      </c>
    </row>
    <row r="210" spans="1:4" ht="24" customHeight="1">
      <c r="A210" s="22" t="s">
        <v>12</v>
      </c>
      <c r="B210" s="21">
        <v>39.700000000000003</v>
      </c>
      <c r="C210" s="21">
        <v>39.700000000000003</v>
      </c>
      <c r="D210" s="21">
        <v>39.700000000000003</v>
      </c>
    </row>
    <row r="211" spans="1:4" ht="24" customHeight="1">
      <c r="A211" s="22" t="s">
        <v>13</v>
      </c>
      <c r="B211" s="21">
        <v>22</v>
      </c>
      <c r="C211" s="21">
        <v>22</v>
      </c>
      <c r="D211" s="21">
        <v>22</v>
      </c>
    </row>
    <row r="212" spans="1:4" ht="24" customHeight="1">
      <c r="A212" s="22" t="s">
        <v>116</v>
      </c>
      <c r="B212" s="21">
        <v>9</v>
      </c>
      <c r="C212" s="21">
        <v>9</v>
      </c>
      <c r="D212" s="21">
        <v>9</v>
      </c>
    </row>
    <row r="213" spans="1:4" ht="24" customHeight="1">
      <c r="A213" s="22" t="s">
        <v>117</v>
      </c>
      <c r="B213" s="21">
        <v>18.3</v>
      </c>
      <c r="C213" s="21">
        <v>18.3</v>
      </c>
      <c r="D213" s="21">
        <v>18.3</v>
      </c>
    </row>
    <row r="214" spans="1:4" ht="24" customHeight="1">
      <c r="A214" s="23" t="s">
        <v>118</v>
      </c>
      <c r="B214" s="25">
        <f>SUM(B202:B213)</f>
        <v>300</v>
      </c>
      <c r="C214" s="25">
        <f>SUM(C202:C213)</f>
        <v>300</v>
      </c>
      <c r="D214" s="25">
        <f>SUM(D202:D213)</f>
        <v>300</v>
      </c>
    </row>
    <row r="215" spans="1:4" ht="24" customHeight="1"/>
    <row r="216" spans="1:4" ht="24" customHeight="1"/>
    <row r="217" spans="1:4" ht="24" customHeight="1"/>
    <row r="218" spans="1:4" ht="24" customHeight="1"/>
    <row r="219" spans="1:4" ht="24" customHeight="1">
      <c r="D219" s="33" t="s">
        <v>638</v>
      </c>
    </row>
    <row r="220" spans="1:4" ht="24" customHeight="1">
      <c r="D220" s="33" t="s">
        <v>582</v>
      </c>
    </row>
    <row r="221" spans="1:4" ht="24" customHeight="1"/>
    <row r="222" spans="1:4" ht="169.5" customHeight="1">
      <c r="A222" s="101" t="s">
        <v>571</v>
      </c>
      <c r="B222" s="101"/>
      <c r="C222" s="101"/>
      <c r="D222" s="101"/>
    </row>
    <row r="223" spans="1:4" ht="24" customHeight="1">
      <c r="A223" s="5"/>
      <c r="B223" s="8"/>
      <c r="D223" s="33" t="s">
        <v>152</v>
      </c>
    </row>
    <row r="224" spans="1:4" ht="35.25" customHeight="1">
      <c r="A224" s="30" t="s">
        <v>52</v>
      </c>
      <c r="B224" s="31" t="s">
        <v>177</v>
      </c>
      <c r="C224" s="31" t="s">
        <v>184</v>
      </c>
      <c r="D224" s="31" t="s">
        <v>570</v>
      </c>
    </row>
    <row r="225" spans="1:7" ht="24" customHeight="1">
      <c r="A225" s="22" t="s">
        <v>42</v>
      </c>
      <c r="B225" s="21">
        <v>11712.4</v>
      </c>
      <c r="C225" s="21"/>
      <c r="D225" s="94"/>
      <c r="E225" s="82"/>
      <c r="F225" s="81"/>
      <c r="G225" s="81"/>
    </row>
    <row r="226" spans="1:7" ht="24" customHeight="1">
      <c r="A226" s="6" t="s">
        <v>41</v>
      </c>
      <c r="B226" s="21"/>
      <c r="C226" s="21"/>
      <c r="D226" s="94"/>
      <c r="E226" s="82"/>
      <c r="F226" s="81"/>
      <c r="G226" s="81"/>
    </row>
    <row r="227" spans="1:7" ht="24" customHeight="1">
      <c r="A227" s="22" t="s">
        <v>43</v>
      </c>
      <c r="B227" s="21">
        <v>8987.2999999999993</v>
      </c>
      <c r="C227" s="21"/>
      <c r="D227" s="94"/>
      <c r="E227" s="82"/>
      <c r="F227" s="81"/>
      <c r="G227" s="81"/>
    </row>
    <row r="228" spans="1:7" ht="24" customHeight="1">
      <c r="A228" s="22" t="s">
        <v>44</v>
      </c>
      <c r="B228" s="21">
        <v>5650</v>
      </c>
      <c r="C228" s="21"/>
      <c r="D228" s="94"/>
      <c r="E228" s="82"/>
      <c r="F228" s="81"/>
      <c r="G228" s="81"/>
    </row>
    <row r="229" spans="1:7" ht="24" customHeight="1">
      <c r="A229" s="22" t="s">
        <v>45</v>
      </c>
      <c r="B229" s="21">
        <v>4967.3</v>
      </c>
      <c r="C229" s="21"/>
      <c r="D229" s="94"/>
      <c r="E229" s="82"/>
      <c r="F229" s="81"/>
      <c r="G229" s="81"/>
    </row>
    <row r="230" spans="1:7" ht="24" customHeight="1">
      <c r="A230" s="22" t="s">
        <v>9</v>
      </c>
      <c r="B230" s="21">
        <v>12835.2</v>
      </c>
      <c r="C230" s="21"/>
      <c r="D230" s="94"/>
      <c r="E230" s="82"/>
      <c r="F230" s="81"/>
      <c r="G230" s="81"/>
    </row>
    <row r="231" spans="1:7" ht="24" customHeight="1">
      <c r="A231" s="22" t="s">
        <v>10</v>
      </c>
      <c r="B231" s="21">
        <v>5518</v>
      </c>
      <c r="C231" s="21"/>
      <c r="D231" s="94"/>
      <c r="E231" s="82"/>
      <c r="F231" s="81"/>
      <c r="G231" s="81"/>
    </row>
    <row r="232" spans="1:7" ht="24" customHeight="1">
      <c r="A232" s="22" t="s">
        <v>11</v>
      </c>
      <c r="B232" s="21">
        <v>4297.8</v>
      </c>
      <c r="C232" s="21"/>
      <c r="D232" s="94"/>
      <c r="E232" s="82"/>
      <c r="F232" s="81"/>
      <c r="G232" s="81"/>
    </row>
    <row r="233" spans="1:7" ht="24" customHeight="1">
      <c r="A233" s="22" t="s">
        <v>12</v>
      </c>
      <c r="B233" s="21">
        <v>15534</v>
      </c>
      <c r="C233" s="21"/>
      <c r="D233" s="94"/>
      <c r="E233" s="82"/>
      <c r="F233" s="81"/>
      <c r="G233" s="81"/>
    </row>
    <row r="234" spans="1:7" ht="24" customHeight="1">
      <c r="A234" s="22" t="s">
        <v>13</v>
      </c>
      <c r="B234" s="21">
        <v>8529.2000000000007</v>
      </c>
      <c r="C234" s="21"/>
      <c r="D234" s="94"/>
      <c r="E234" s="82"/>
      <c r="F234" s="81"/>
      <c r="G234" s="81"/>
    </row>
    <row r="235" spans="1:7" ht="24" customHeight="1">
      <c r="A235" s="22" t="s">
        <v>116</v>
      </c>
      <c r="B235" s="21">
        <v>7028.2</v>
      </c>
      <c r="C235" s="21"/>
      <c r="D235" s="94"/>
      <c r="E235" s="82"/>
      <c r="F235" s="81"/>
      <c r="G235" s="81"/>
    </row>
    <row r="236" spans="1:7" ht="24" customHeight="1">
      <c r="A236" s="22" t="s">
        <v>117</v>
      </c>
      <c r="B236" s="21">
        <v>8490.6</v>
      </c>
      <c r="C236" s="21"/>
      <c r="D236" s="94"/>
      <c r="E236" s="82"/>
      <c r="F236" s="81"/>
      <c r="G236" s="81"/>
    </row>
    <row r="237" spans="1:7" ht="24" customHeight="1">
      <c r="A237" s="23" t="s">
        <v>118</v>
      </c>
      <c r="B237" s="25">
        <f t="shared" ref="B237:D237" si="0">SUM(B225:B236)</f>
        <v>93550</v>
      </c>
      <c r="C237" s="25">
        <f t="shared" si="0"/>
        <v>0</v>
      </c>
      <c r="D237" s="25">
        <f t="shared" si="0"/>
        <v>0</v>
      </c>
      <c r="E237" s="83"/>
      <c r="F237" s="54"/>
      <c r="G237" s="54"/>
    </row>
    <row r="238" spans="1:7" ht="24" customHeight="1"/>
    <row r="239" spans="1:7" ht="24" customHeight="1"/>
    <row r="240" spans="1:7" ht="24" customHeight="1"/>
    <row r="241" spans="1:4" ht="24" customHeight="1"/>
    <row r="242" spans="1:4" ht="24" customHeight="1"/>
    <row r="243" spans="1:4" ht="24" customHeight="1">
      <c r="D243" s="33" t="s">
        <v>813</v>
      </c>
    </row>
    <row r="244" spans="1:4" ht="24" customHeight="1">
      <c r="D244" s="33" t="s">
        <v>582</v>
      </c>
    </row>
    <row r="245" spans="1:4" ht="24" customHeight="1"/>
    <row r="246" spans="1:4" ht="83.45" customHeight="1">
      <c r="A246" s="101" t="s">
        <v>817</v>
      </c>
      <c r="B246" s="101"/>
      <c r="C246" s="101"/>
      <c r="D246" s="101"/>
    </row>
    <row r="247" spans="1:4" ht="24" customHeight="1">
      <c r="A247" s="5"/>
      <c r="B247" s="8"/>
      <c r="D247" s="33" t="s">
        <v>152</v>
      </c>
    </row>
    <row r="248" spans="1:4" ht="31.5">
      <c r="A248" s="30" t="s">
        <v>52</v>
      </c>
      <c r="B248" s="31" t="s">
        <v>177</v>
      </c>
      <c r="C248" s="31" t="s">
        <v>184</v>
      </c>
      <c r="D248" s="31" t="s">
        <v>570</v>
      </c>
    </row>
    <row r="249" spans="1:4" ht="24" customHeight="1">
      <c r="A249" s="22" t="s">
        <v>42</v>
      </c>
      <c r="B249" s="21">
        <v>588.20000000000005</v>
      </c>
      <c r="C249" s="21"/>
      <c r="D249" s="21"/>
    </row>
    <row r="250" spans="1:4" ht="24" customHeight="1">
      <c r="A250" s="6" t="s">
        <v>41</v>
      </c>
      <c r="B250" s="21">
        <v>570.9</v>
      </c>
      <c r="C250" s="21"/>
      <c r="D250" s="21"/>
    </row>
    <row r="251" spans="1:4" ht="24" customHeight="1">
      <c r="A251" s="22" t="s">
        <v>43</v>
      </c>
      <c r="B251" s="21">
        <v>735.7</v>
      </c>
      <c r="C251" s="21"/>
      <c r="D251" s="21"/>
    </row>
    <row r="252" spans="1:4" ht="24" customHeight="1">
      <c r="A252" s="22" t="s">
        <v>44</v>
      </c>
      <c r="B252" s="21">
        <v>1547.1</v>
      </c>
      <c r="C252" s="21"/>
      <c r="D252" s="21"/>
    </row>
    <row r="253" spans="1:4" ht="24" customHeight="1">
      <c r="A253" s="22" t="s">
        <v>45</v>
      </c>
      <c r="B253" s="21">
        <v>2176.3000000000002</v>
      </c>
      <c r="C253" s="21"/>
      <c r="D253" s="21"/>
    </row>
    <row r="254" spans="1:4" ht="24" customHeight="1">
      <c r="A254" s="22" t="s">
        <v>9</v>
      </c>
      <c r="B254" s="21">
        <v>353.6</v>
      </c>
      <c r="C254" s="21"/>
      <c r="D254" s="21"/>
    </row>
    <row r="255" spans="1:4" ht="24" customHeight="1">
      <c r="A255" s="22" t="s">
        <v>10</v>
      </c>
      <c r="B255" s="21"/>
      <c r="C255" s="21"/>
      <c r="D255" s="21"/>
    </row>
    <row r="256" spans="1:4" ht="24" customHeight="1">
      <c r="A256" s="22" t="s">
        <v>11</v>
      </c>
      <c r="B256" s="21">
        <v>1552.2</v>
      </c>
      <c r="C256" s="21"/>
      <c r="D256" s="21"/>
    </row>
    <row r="257" spans="1:4" ht="24" customHeight="1">
      <c r="A257" s="22" t="s">
        <v>12</v>
      </c>
      <c r="B257" s="21"/>
      <c r="C257" s="21"/>
      <c r="D257" s="21"/>
    </row>
    <row r="258" spans="1:4" ht="24" customHeight="1">
      <c r="A258" s="22" t="s">
        <v>13</v>
      </c>
      <c r="B258" s="21">
        <v>979.5</v>
      </c>
      <c r="C258" s="21"/>
      <c r="D258" s="21"/>
    </row>
    <row r="259" spans="1:4" ht="24" customHeight="1">
      <c r="A259" s="22" t="s">
        <v>116</v>
      </c>
      <c r="B259" s="21">
        <v>424.5</v>
      </c>
      <c r="C259" s="21"/>
      <c r="D259" s="21"/>
    </row>
    <row r="260" spans="1:4" ht="24" customHeight="1">
      <c r="A260" s="22" t="s">
        <v>117</v>
      </c>
      <c r="B260" s="21"/>
      <c r="C260" s="21"/>
      <c r="D260" s="21"/>
    </row>
    <row r="261" spans="1:4" ht="24" customHeight="1">
      <c r="A261" s="23" t="s">
        <v>118</v>
      </c>
      <c r="B261" s="25">
        <f>SUM(B249:B260)</f>
        <v>8928</v>
      </c>
      <c r="C261" s="25">
        <f>SUM(C249:C260)</f>
        <v>0</v>
      </c>
      <c r="D261" s="25">
        <f>SUM(D249:D260)</f>
        <v>0</v>
      </c>
    </row>
    <row r="262" spans="1:4" ht="24" customHeight="1"/>
    <row r="263" spans="1:4" ht="24" customHeight="1"/>
    <row r="264" spans="1:4" ht="24" customHeight="1"/>
    <row r="265" spans="1:4" ht="24" customHeight="1"/>
    <row r="266" spans="1:4" ht="24" customHeight="1"/>
    <row r="267" spans="1:4" ht="24" customHeight="1"/>
    <row r="268" spans="1:4" ht="24" customHeight="1"/>
    <row r="269" spans="1:4" ht="24" customHeight="1"/>
    <row r="270" spans="1:4" ht="24" customHeight="1"/>
    <row r="271" spans="1:4" ht="24" customHeight="1">
      <c r="D271" s="33" t="s">
        <v>809</v>
      </c>
    </row>
    <row r="272" spans="1:4" ht="24" customHeight="1">
      <c r="D272" s="33" t="s">
        <v>582</v>
      </c>
    </row>
    <row r="273" spans="1:4" ht="24" customHeight="1"/>
    <row r="274" spans="1:4" ht="76.900000000000006" customHeight="1">
      <c r="A274" s="101" t="s">
        <v>818</v>
      </c>
      <c r="B274" s="101"/>
      <c r="C274" s="101"/>
      <c r="D274" s="101"/>
    </row>
    <row r="275" spans="1:4" ht="24" customHeight="1">
      <c r="A275" s="5"/>
      <c r="B275" s="8"/>
      <c r="D275" s="33" t="s">
        <v>152</v>
      </c>
    </row>
    <row r="276" spans="1:4" ht="31.5">
      <c r="A276" s="30" t="s">
        <v>52</v>
      </c>
      <c r="B276" s="31" t="s">
        <v>177</v>
      </c>
      <c r="C276" s="31" t="s">
        <v>184</v>
      </c>
      <c r="D276" s="31" t="s">
        <v>570</v>
      </c>
    </row>
    <row r="277" spans="1:4" ht="24" customHeight="1">
      <c r="A277" s="22" t="s">
        <v>42</v>
      </c>
      <c r="B277" s="21">
        <v>2404.6</v>
      </c>
      <c r="C277" s="21"/>
      <c r="D277" s="21"/>
    </row>
    <row r="278" spans="1:4" ht="24" customHeight="1">
      <c r="A278" s="6" t="s">
        <v>41</v>
      </c>
      <c r="B278" s="21"/>
      <c r="C278" s="21"/>
      <c r="D278" s="21"/>
    </row>
    <row r="279" spans="1:4" ht="24" customHeight="1">
      <c r="A279" s="22" t="s">
        <v>43</v>
      </c>
      <c r="B279" s="21">
        <v>573.70000000000005</v>
      </c>
      <c r="C279" s="21"/>
      <c r="D279" s="21"/>
    </row>
    <row r="280" spans="1:4" ht="24" customHeight="1">
      <c r="A280" s="22" t="s">
        <v>44</v>
      </c>
      <c r="B280" s="21"/>
      <c r="C280" s="21"/>
      <c r="D280" s="21"/>
    </row>
    <row r="281" spans="1:4" ht="24" customHeight="1">
      <c r="A281" s="22" t="s">
        <v>45</v>
      </c>
      <c r="B281" s="21">
        <v>1092.7</v>
      </c>
      <c r="C281" s="21"/>
      <c r="D281" s="21"/>
    </row>
    <row r="282" spans="1:4" ht="24" customHeight="1">
      <c r="A282" s="22" t="s">
        <v>9</v>
      </c>
      <c r="B282" s="21">
        <v>190</v>
      </c>
      <c r="C282" s="21"/>
      <c r="D282" s="21"/>
    </row>
    <row r="283" spans="1:4" ht="24" customHeight="1">
      <c r="A283" s="22" t="s">
        <v>10</v>
      </c>
      <c r="B283" s="21">
        <v>15</v>
      </c>
      <c r="C283" s="21"/>
      <c r="D283" s="21"/>
    </row>
    <row r="284" spans="1:4" ht="24" customHeight="1">
      <c r="A284" s="22" t="s">
        <v>11</v>
      </c>
      <c r="B284" s="21">
        <v>972.9</v>
      </c>
      <c r="C284" s="21"/>
      <c r="D284" s="21"/>
    </row>
    <row r="285" spans="1:4" ht="24" customHeight="1">
      <c r="A285" s="22" t="s">
        <v>12</v>
      </c>
      <c r="B285" s="21">
        <v>300</v>
      </c>
      <c r="C285" s="21"/>
      <c r="D285" s="21"/>
    </row>
    <row r="286" spans="1:4" ht="24" customHeight="1">
      <c r="A286" s="22" t="s">
        <v>13</v>
      </c>
      <c r="B286" s="21">
        <v>523.5</v>
      </c>
      <c r="C286" s="21"/>
      <c r="D286" s="21"/>
    </row>
    <row r="287" spans="1:4" ht="24" customHeight="1">
      <c r="A287" s="22" t="s">
        <v>116</v>
      </c>
      <c r="B287" s="21">
        <v>821.1</v>
      </c>
      <c r="C287" s="21"/>
      <c r="D287" s="21"/>
    </row>
    <row r="288" spans="1:4" ht="24" customHeight="1">
      <c r="A288" s="22" t="s">
        <v>117</v>
      </c>
      <c r="B288" s="21"/>
      <c r="C288" s="21"/>
      <c r="D288" s="21"/>
    </row>
    <row r="289" spans="1:4" ht="24" customHeight="1">
      <c r="A289" s="23" t="s">
        <v>118</v>
      </c>
      <c r="B289" s="25">
        <f>SUM(B277:B288)</f>
        <v>6893.5</v>
      </c>
      <c r="C289" s="25">
        <f>SUM(C277:C288)</f>
        <v>0</v>
      </c>
      <c r="D289" s="25">
        <f>SUM(D277:D288)</f>
        <v>0</v>
      </c>
    </row>
    <row r="290" spans="1:4" ht="24" customHeight="1"/>
    <row r="291" spans="1:4" ht="24" customHeight="1"/>
    <row r="292" spans="1:4" ht="24" customHeight="1"/>
    <row r="293" spans="1:4" ht="24" customHeight="1"/>
    <row r="294" spans="1:4" ht="24" customHeight="1"/>
    <row r="295" spans="1:4" ht="24" customHeight="1"/>
    <row r="296" spans="1:4" ht="24" customHeight="1"/>
    <row r="297" spans="1:4" ht="24" customHeight="1"/>
    <row r="298" spans="1:4" ht="24" customHeight="1"/>
    <row r="299" spans="1:4" ht="24" customHeight="1">
      <c r="A299" s="5"/>
      <c r="B299" s="8"/>
      <c r="D299" s="33" t="s">
        <v>814</v>
      </c>
    </row>
    <row r="300" spans="1:4" ht="24" customHeight="1">
      <c r="A300" s="5"/>
      <c r="B300" s="8"/>
      <c r="D300" s="33" t="s">
        <v>582</v>
      </c>
    </row>
    <row r="301" spans="1:4" ht="24" customHeight="1">
      <c r="A301" s="5"/>
      <c r="B301" s="5"/>
    </row>
    <row r="302" spans="1:4" ht="99.6" customHeight="1">
      <c r="A302" s="101" t="s">
        <v>819</v>
      </c>
      <c r="B302" s="101"/>
      <c r="C302" s="101"/>
      <c r="D302" s="101"/>
    </row>
    <row r="303" spans="1:4" ht="24" customHeight="1">
      <c r="A303" s="5"/>
      <c r="B303" s="8"/>
      <c r="D303" s="33" t="s">
        <v>152</v>
      </c>
    </row>
    <row r="304" spans="1:4" ht="31.5">
      <c r="A304" s="30" t="s">
        <v>52</v>
      </c>
      <c r="B304" s="31" t="s">
        <v>177</v>
      </c>
      <c r="C304" s="31" t="s">
        <v>184</v>
      </c>
      <c r="D304" s="31" t="s">
        <v>570</v>
      </c>
    </row>
    <row r="305" spans="1:4" ht="24" customHeight="1">
      <c r="A305" s="22" t="s">
        <v>42</v>
      </c>
      <c r="B305" s="26">
        <v>105.1</v>
      </c>
      <c r="C305" s="26"/>
      <c r="D305" s="26"/>
    </row>
    <row r="306" spans="1:4" ht="24" customHeight="1">
      <c r="A306" s="6" t="s">
        <v>41</v>
      </c>
      <c r="B306" s="26"/>
      <c r="C306" s="26"/>
      <c r="D306" s="26"/>
    </row>
    <row r="307" spans="1:4" ht="24" customHeight="1">
      <c r="A307" s="22" t="s">
        <v>43</v>
      </c>
      <c r="B307" s="26">
        <v>20</v>
      </c>
      <c r="C307" s="26"/>
      <c r="D307" s="26"/>
    </row>
    <row r="308" spans="1:4" ht="24" customHeight="1">
      <c r="A308" s="22" t="s">
        <v>44</v>
      </c>
      <c r="B308" s="26">
        <v>83.4</v>
      </c>
      <c r="C308" s="26"/>
      <c r="D308" s="26"/>
    </row>
    <row r="309" spans="1:4" ht="24" customHeight="1">
      <c r="A309" s="22" t="s">
        <v>45</v>
      </c>
      <c r="B309" s="26">
        <v>115.1</v>
      </c>
      <c r="C309" s="26"/>
      <c r="D309" s="26"/>
    </row>
    <row r="310" spans="1:4" ht="24" customHeight="1">
      <c r="A310" s="22" t="s">
        <v>9</v>
      </c>
      <c r="B310" s="26">
        <v>66.7</v>
      </c>
      <c r="C310" s="26"/>
      <c r="D310" s="26"/>
    </row>
    <row r="311" spans="1:4" ht="24" customHeight="1">
      <c r="A311" s="22" t="s">
        <v>10</v>
      </c>
      <c r="B311" s="26">
        <v>113.4</v>
      </c>
      <c r="C311" s="26"/>
      <c r="D311" s="26"/>
    </row>
    <row r="312" spans="1:4" ht="24" customHeight="1">
      <c r="A312" s="22" t="s">
        <v>11</v>
      </c>
      <c r="B312" s="26">
        <v>40</v>
      </c>
      <c r="C312" s="26"/>
      <c r="D312" s="26"/>
    </row>
    <row r="313" spans="1:4" ht="24" customHeight="1">
      <c r="A313" s="22" t="s">
        <v>12</v>
      </c>
      <c r="B313" s="26">
        <v>158.4</v>
      </c>
      <c r="C313" s="26"/>
      <c r="D313" s="26"/>
    </row>
    <row r="314" spans="1:4" ht="24" customHeight="1">
      <c r="A314" s="22" t="s">
        <v>13</v>
      </c>
      <c r="B314" s="26">
        <v>121.8</v>
      </c>
      <c r="C314" s="26"/>
      <c r="D314" s="26"/>
    </row>
    <row r="315" spans="1:4" ht="24" customHeight="1">
      <c r="A315" s="22" t="s">
        <v>116</v>
      </c>
      <c r="B315" s="26">
        <v>116.8</v>
      </c>
      <c r="C315" s="26"/>
      <c r="D315" s="26"/>
    </row>
    <row r="316" spans="1:4" ht="24" customHeight="1">
      <c r="A316" s="22" t="s">
        <v>117</v>
      </c>
      <c r="B316" s="26">
        <v>100.1</v>
      </c>
      <c r="C316" s="26"/>
      <c r="D316" s="26"/>
    </row>
    <row r="317" spans="1:4" ht="24" customHeight="1">
      <c r="A317" s="23" t="s">
        <v>118</v>
      </c>
      <c r="B317" s="27">
        <f>SUM(B305:B316)</f>
        <v>1040.8</v>
      </c>
      <c r="C317" s="27">
        <f>SUM(C305:C316)</f>
        <v>0</v>
      </c>
      <c r="D317" s="27">
        <f>SUM(D305:D316)</f>
        <v>0</v>
      </c>
    </row>
    <row r="318" spans="1:4" ht="24" customHeight="1"/>
    <row r="319" spans="1:4" ht="24" customHeight="1"/>
    <row r="320" spans="1:4" ht="24" customHeight="1"/>
    <row r="321" spans="1:4" ht="24" customHeight="1"/>
    <row r="322" spans="1:4" ht="24" customHeight="1"/>
    <row r="323" spans="1:4" ht="24" customHeight="1"/>
    <row r="324" spans="1:4" ht="24" customHeight="1"/>
    <row r="325" spans="1:4" ht="24" customHeight="1"/>
    <row r="326" spans="1:4" ht="24" customHeight="1"/>
    <row r="327" spans="1:4" ht="24" customHeight="1">
      <c r="A327" s="5"/>
      <c r="B327" s="8"/>
      <c r="D327" s="33" t="s">
        <v>815</v>
      </c>
    </row>
    <row r="328" spans="1:4" ht="24" customHeight="1">
      <c r="A328" s="5"/>
      <c r="B328" s="8"/>
      <c r="D328" s="33" t="s">
        <v>582</v>
      </c>
    </row>
    <row r="329" spans="1:4" ht="24" customHeight="1">
      <c r="A329" s="5"/>
      <c r="B329" s="5"/>
    </row>
    <row r="330" spans="1:4" ht="89.45" customHeight="1">
      <c r="A330" s="101" t="s">
        <v>820</v>
      </c>
      <c r="B330" s="101"/>
      <c r="C330" s="101"/>
      <c r="D330" s="101"/>
    </row>
    <row r="331" spans="1:4" ht="24" customHeight="1">
      <c r="A331" s="5"/>
      <c r="B331" s="8"/>
      <c r="D331" s="33" t="s">
        <v>152</v>
      </c>
    </row>
    <row r="332" spans="1:4" ht="31.5">
      <c r="A332" s="30" t="s">
        <v>52</v>
      </c>
      <c r="B332" s="31" t="s">
        <v>177</v>
      </c>
      <c r="C332" s="31" t="s">
        <v>184</v>
      </c>
      <c r="D332" s="31" t="s">
        <v>570</v>
      </c>
    </row>
    <row r="333" spans="1:4" ht="24" customHeight="1">
      <c r="A333" s="22" t="s">
        <v>42</v>
      </c>
      <c r="B333" s="26"/>
      <c r="C333" s="26"/>
      <c r="D333" s="26"/>
    </row>
    <row r="334" spans="1:4" ht="24" customHeight="1">
      <c r="A334" s="6" t="s">
        <v>41</v>
      </c>
      <c r="B334" s="26">
        <v>330</v>
      </c>
      <c r="C334" s="26"/>
      <c r="D334" s="26"/>
    </row>
    <row r="335" spans="1:4" ht="24" customHeight="1">
      <c r="A335" s="22" t="s">
        <v>43</v>
      </c>
      <c r="B335" s="26"/>
      <c r="C335" s="26"/>
      <c r="D335" s="26"/>
    </row>
    <row r="336" spans="1:4" ht="24" customHeight="1">
      <c r="A336" s="22" t="s">
        <v>44</v>
      </c>
      <c r="B336" s="26"/>
      <c r="C336" s="26"/>
      <c r="D336" s="26"/>
    </row>
    <row r="337" spans="1:4" ht="24" customHeight="1">
      <c r="A337" s="22" t="s">
        <v>45</v>
      </c>
      <c r="B337" s="26">
        <v>956.4</v>
      </c>
      <c r="C337" s="26"/>
      <c r="D337" s="26"/>
    </row>
    <row r="338" spans="1:4" ht="24" customHeight="1">
      <c r="A338" s="22" t="s">
        <v>9</v>
      </c>
      <c r="B338" s="26"/>
      <c r="C338" s="26"/>
      <c r="D338" s="26"/>
    </row>
    <row r="339" spans="1:4" ht="24" customHeight="1">
      <c r="A339" s="22" t="s">
        <v>10</v>
      </c>
      <c r="B339" s="26"/>
      <c r="C339" s="26"/>
      <c r="D339" s="26"/>
    </row>
    <row r="340" spans="1:4" ht="24" customHeight="1">
      <c r="A340" s="22" t="s">
        <v>11</v>
      </c>
      <c r="B340" s="26"/>
      <c r="C340" s="26"/>
      <c r="D340" s="26"/>
    </row>
    <row r="341" spans="1:4" ht="24" customHeight="1">
      <c r="A341" s="22" t="s">
        <v>12</v>
      </c>
      <c r="B341" s="26"/>
      <c r="C341" s="26"/>
      <c r="D341" s="26"/>
    </row>
    <row r="342" spans="1:4" ht="24" customHeight="1">
      <c r="A342" s="22" t="s">
        <v>13</v>
      </c>
      <c r="B342" s="26"/>
      <c r="C342" s="26"/>
      <c r="D342" s="26"/>
    </row>
    <row r="343" spans="1:4" ht="24" customHeight="1">
      <c r="A343" s="22" t="s">
        <v>116</v>
      </c>
      <c r="B343" s="26">
        <v>956.4</v>
      </c>
      <c r="C343" s="26"/>
      <c r="D343" s="26"/>
    </row>
    <row r="344" spans="1:4" ht="24" customHeight="1">
      <c r="A344" s="22" t="s">
        <v>117</v>
      </c>
      <c r="B344" s="26">
        <v>951.7</v>
      </c>
      <c r="C344" s="26"/>
      <c r="D344" s="26"/>
    </row>
    <row r="345" spans="1:4" ht="24" customHeight="1">
      <c r="A345" s="23" t="s">
        <v>118</v>
      </c>
      <c r="B345" s="27">
        <f>SUM(B333:B344)</f>
        <v>3194.5</v>
      </c>
      <c r="C345" s="27">
        <f>SUM(C333:C344)</f>
        <v>0</v>
      </c>
      <c r="D345" s="27">
        <f>SUM(D333:D344)</f>
        <v>0</v>
      </c>
    </row>
    <row r="346" spans="1:4" ht="24" customHeight="1"/>
    <row r="347" spans="1:4" ht="24" customHeight="1"/>
    <row r="348" spans="1:4" ht="24" customHeight="1"/>
    <row r="349" spans="1:4" ht="24" customHeight="1"/>
    <row r="350" spans="1:4" ht="24" customHeight="1"/>
    <row r="351" spans="1:4" ht="24" customHeight="1"/>
    <row r="352" spans="1:4" ht="24" customHeight="1"/>
    <row r="353" spans="1:4" ht="24" customHeight="1"/>
    <row r="354" spans="1:4" ht="24" customHeight="1"/>
    <row r="355" spans="1:4" ht="24" customHeight="1">
      <c r="A355" s="5"/>
      <c r="B355" s="8"/>
      <c r="D355" s="33" t="s">
        <v>816</v>
      </c>
    </row>
    <row r="356" spans="1:4" ht="24" customHeight="1">
      <c r="A356" s="5"/>
      <c r="B356" s="8"/>
      <c r="D356" s="33" t="s">
        <v>582</v>
      </c>
    </row>
    <row r="357" spans="1:4" ht="24" customHeight="1">
      <c r="A357" s="5"/>
      <c r="B357" s="5"/>
    </row>
    <row r="358" spans="1:4" ht="69.75" customHeight="1">
      <c r="A358" s="101" t="s">
        <v>821</v>
      </c>
      <c r="B358" s="101"/>
      <c r="C358" s="101"/>
      <c r="D358" s="101"/>
    </row>
    <row r="359" spans="1:4" ht="24" customHeight="1">
      <c r="A359" s="5"/>
      <c r="B359" s="8"/>
      <c r="D359" s="33" t="s">
        <v>152</v>
      </c>
    </row>
    <row r="360" spans="1:4" ht="31.5">
      <c r="A360" s="30" t="s">
        <v>52</v>
      </c>
      <c r="B360" s="31" t="s">
        <v>177</v>
      </c>
      <c r="C360" s="31" t="s">
        <v>184</v>
      </c>
      <c r="D360" s="31" t="s">
        <v>570</v>
      </c>
    </row>
    <row r="361" spans="1:4" ht="24" customHeight="1">
      <c r="A361" s="22" t="s">
        <v>42</v>
      </c>
      <c r="B361" s="21"/>
      <c r="C361" s="21"/>
      <c r="D361" s="21"/>
    </row>
    <row r="362" spans="1:4" ht="24" customHeight="1">
      <c r="A362" s="6" t="s">
        <v>41</v>
      </c>
      <c r="B362" s="21"/>
      <c r="C362" s="21"/>
      <c r="D362" s="21"/>
    </row>
    <row r="363" spans="1:4" ht="24" customHeight="1">
      <c r="A363" s="22" t="s">
        <v>43</v>
      </c>
      <c r="B363" s="21"/>
      <c r="C363" s="21"/>
      <c r="D363" s="21"/>
    </row>
    <row r="364" spans="1:4" ht="24" customHeight="1">
      <c r="A364" s="22" t="s">
        <v>44</v>
      </c>
      <c r="B364" s="21"/>
      <c r="C364" s="21"/>
      <c r="D364" s="21"/>
    </row>
    <row r="365" spans="1:4" ht="24" customHeight="1">
      <c r="A365" s="22" t="s">
        <v>45</v>
      </c>
      <c r="B365" s="21"/>
      <c r="C365" s="21"/>
      <c r="D365" s="21"/>
    </row>
    <row r="366" spans="1:4" ht="24" customHeight="1">
      <c r="A366" s="22" t="s">
        <v>9</v>
      </c>
      <c r="B366" s="21">
        <v>68.3</v>
      </c>
      <c r="C366" s="21"/>
      <c r="D366" s="21"/>
    </row>
    <row r="367" spans="1:4" ht="24" customHeight="1">
      <c r="A367" s="22" t="s">
        <v>10</v>
      </c>
      <c r="B367" s="21"/>
      <c r="C367" s="21"/>
      <c r="D367" s="21"/>
    </row>
    <row r="368" spans="1:4" ht="24" customHeight="1">
      <c r="A368" s="22" t="s">
        <v>11</v>
      </c>
      <c r="B368" s="21"/>
      <c r="C368" s="21"/>
      <c r="D368" s="21"/>
    </row>
    <row r="369" spans="1:4" ht="24" customHeight="1">
      <c r="A369" s="22" t="s">
        <v>12</v>
      </c>
      <c r="B369" s="21"/>
      <c r="C369" s="21"/>
      <c r="D369" s="21"/>
    </row>
    <row r="370" spans="1:4" ht="24" customHeight="1">
      <c r="A370" s="22" t="s">
        <v>13</v>
      </c>
      <c r="B370" s="21"/>
      <c r="C370" s="21"/>
      <c r="D370" s="21"/>
    </row>
    <row r="371" spans="1:4" ht="24" customHeight="1">
      <c r="A371" s="22" t="s">
        <v>116</v>
      </c>
      <c r="B371" s="21"/>
      <c r="C371" s="21"/>
      <c r="D371" s="21"/>
    </row>
    <row r="372" spans="1:4" ht="24" customHeight="1">
      <c r="A372" s="22" t="s">
        <v>117</v>
      </c>
      <c r="B372" s="21"/>
      <c r="C372" s="21"/>
      <c r="D372" s="21"/>
    </row>
    <row r="373" spans="1:4" ht="24" customHeight="1">
      <c r="A373" s="23" t="s">
        <v>118</v>
      </c>
      <c r="B373" s="25">
        <f>SUM(B361:B372)</f>
        <v>68.3</v>
      </c>
      <c r="C373" s="25">
        <f>SUM(C361:C372)</f>
        <v>0</v>
      </c>
      <c r="D373" s="25">
        <f>SUM(D361:D372)</f>
        <v>0</v>
      </c>
    </row>
    <row r="374" spans="1:4" ht="24" customHeight="1"/>
    <row r="375" spans="1:4" ht="24" customHeight="1"/>
    <row r="376" spans="1:4" ht="24" customHeight="1"/>
    <row r="377" spans="1:4" ht="24" customHeight="1"/>
    <row r="378" spans="1:4" ht="24" customHeight="1"/>
    <row r="379" spans="1:4" ht="24" customHeight="1"/>
    <row r="380" spans="1:4" ht="24" customHeight="1"/>
    <row r="381" spans="1:4" ht="24" customHeight="1"/>
    <row r="382" spans="1:4" ht="24" customHeight="1"/>
    <row r="383" spans="1:4" ht="24" customHeight="1"/>
    <row r="384" spans="1:4" ht="24" customHeight="1">
      <c r="D384" s="33" t="s">
        <v>810</v>
      </c>
    </row>
    <row r="385" spans="1:4" ht="24" customHeight="1">
      <c r="D385" s="33" t="s">
        <v>582</v>
      </c>
    </row>
    <row r="386" spans="1:4" ht="24" customHeight="1">
      <c r="D386" s="33"/>
    </row>
    <row r="387" spans="1:4" ht="121.5" customHeight="1">
      <c r="A387" s="101" t="s">
        <v>822</v>
      </c>
      <c r="B387" s="101"/>
      <c r="C387" s="101"/>
      <c r="D387" s="101"/>
    </row>
    <row r="388" spans="1:4" ht="24" customHeight="1">
      <c r="A388" s="5"/>
      <c r="B388" s="8"/>
      <c r="D388" s="33" t="s">
        <v>152</v>
      </c>
    </row>
    <row r="389" spans="1:4" ht="31.5">
      <c r="A389" s="30" t="s">
        <v>52</v>
      </c>
      <c r="B389" s="31" t="s">
        <v>177</v>
      </c>
      <c r="C389" s="31" t="s">
        <v>184</v>
      </c>
      <c r="D389" s="31" t="s">
        <v>570</v>
      </c>
    </row>
    <row r="390" spans="1:4" ht="24" customHeight="1">
      <c r="A390" s="22" t="s">
        <v>42</v>
      </c>
      <c r="B390" s="21"/>
      <c r="C390" s="21"/>
      <c r="D390" s="21"/>
    </row>
    <row r="391" spans="1:4" ht="24" customHeight="1">
      <c r="A391" s="6" t="s">
        <v>41</v>
      </c>
      <c r="B391" s="21"/>
      <c r="C391" s="21"/>
      <c r="D391" s="21"/>
    </row>
    <row r="392" spans="1:4" ht="24" customHeight="1">
      <c r="A392" s="22" t="s">
        <v>43</v>
      </c>
      <c r="B392" s="21"/>
      <c r="C392" s="21"/>
      <c r="D392" s="21"/>
    </row>
    <row r="393" spans="1:4" ht="24" customHeight="1">
      <c r="A393" s="22" t="s">
        <v>44</v>
      </c>
      <c r="B393" s="21"/>
      <c r="C393" s="21"/>
      <c r="D393" s="21"/>
    </row>
    <row r="394" spans="1:4" ht="24" customHeight="1">
      <c r="A394" s="22" t="s">
        <v>45</v>
      </c>
      <c r="B394" s="21"/>
      <c r="C394" s="21"/>
      <c r="D394" s="21"/>
    </row>
    <row r="395" spans="1:4" ht="24" customHeight="1">
      <c r="A395" s="22" t="s">
        <v>9</v>
      </c>
      <c r="B395" s="21"/>
      <c r="C395" s="21"/>
      <c r="D395" s="21"/>
    </row>
    <row r="396" spans="1:4" ht="24" customHeight="1">
      <c r="A396" s="22" t="s">
        <v>10</v>
      </c>
      <c r="B396" s="21"/>
      <c r="C396" s="21"/>
      <c r="D396" s="21"/>
    </row>
    <row r="397" spans="1:4" ht="24" customHeight="1">
      <c r="A397" s="22" t="s">
        <v>11</v>
      </c>
      <c r="B397" s="21"/>
      <c r="C397" s="21"/>
      <c r="D397" s="21"/>
    </row>
    <row r="398" spans="1:4" ht="24" customHeight="1">
      <c r="A398" s="22" t="s">
        <v>12</v>
      </c>
      <c r="B398" s="21">
        <v>12836.4</v>
      </c>
      <c r="C398" s="21"/>
      <c r="D398" s="21"/>
    </row>
    <row r="399" spans="1:4" ht="24" customHeight="1">
      <c r="A399" s="22" t="s">
        <v>13</v>
      </c>
      <c r="B399" s="21"/>
      <c r="C399" s="21"/>
      <c r="D399" s="21"/>
    </row>
    <row r="400" spans="1:4" ht="24" customHeight="1">
      <c r="A400" s="22" t="s">
        <v>116</v>
      </c>
      <c r="B400" s="21"/>
      <c r="C400" s="21"/>
      <c r="D400" s="21"/>
    </row>
    <row r="401" spans="1:4" ht="24" customHeight="1">
      <c r="A401" s="22" t="s">
        <v>117</v>
      </c>
      <c r="B401" s="21"/>
      <c r="C401" s="21"/>
      <c r="D401" s="21"/>
    </row>
    <row r="402" spans="1:4" ht="24" customHeight="1">
      <c r="A402" s="23" t="s">
        <v>118</v>
      </c>
      <c r="B402" s="25">
        <f>SUM(B390:B401)</f>
        <v>12836.4</v>
      </c>
      <c r="C402" s="25">
        <f>SUM(C390:C401)</f>
        <v>0</v>
      </c>
      <c r="D402" s="25">
        <f>SUM(D390:D401)</f>
        <v>0</v>
      </c>
    </row>
    <row r="403" spans="1:4" ht="24" customHeight="1"/>
    <row r="404" spans="1:4" ht="24" customHeight="1">
      <c r="A404" s="53"/>
      <c r="B404" s="54"/>
      <c r="C404" s="54"/>
      <c r="D404" s="54"/>
    </row>
    <row r="405" spans="1:4" ht="24" customHeight="1">
      <c r="A405" s="53"/>
      <c r="B405" s="54"/>
      <c r="C405" s="54"/>
      <c r="D405" s="54"/>
    </row>
    <row r="406" spans="1:4" ht="24" customHeight="1"/>
    <row r="407" spans="1:4" ht="24" customHeight="1"/>
    <row r="408" spans="1:4" ht="24" customHeight="1"/>
    <row r="409" spans="1:4" ht="24" customHeight="1"/>
    <row r="410" spans="1:4" ht="24" customHeight="1"/>
    <row r="411" spans="1:4" ht="24" customHeight="1">
      <c r="A411" s="5"/>
      <c r="B411" s="8"/>
      <c r="D411" s="33" t="s">
        <v>811</v>
      </c>
    </row>
    <row r="412" spans="1:4" ht="24" customHeight="1">
      <c r="A412" s="5"/>
      <c r="B412" s="8"/>
      <c r="D412" s="33" t="s">
        <v>582</v>
      </c>
    </row>
    <row r="413" spans="1:4" ht="24" customHeight="1">
      <c r="A413" s="5"/>
      <c r="B413" s="5"/>
    </row>
    <row r="414" spans="1:4" ht="111.6" customHeight="1">
      <c r="A414" s="101" t="s">
        <v>823</v>
      </c>
      <c r="B414" s="101"/>
      <c r="C414" s="101"/>
      <c r="D414" s="101"/>
    </row>
    <row r="415" spans="1:4" ht="24" customHeight="1">
      <c r="A415" s="5"/>
      <c r="B415" s="8"/>
      <c r="D415" s="33" t="s">
        <v>152</v>
      </c>
    </row>
    <row r="416" spans="1:4" ht="31.5">
      <c r="A416" s="30" t="s">
        <v>52</v>
      </c>
      <c r="B416" s="31" t="s">
        <v>177</v>
      </c>
      <c r="C416" s="31" t="s">
        <v>184</v>
      </c>
      <c r="D416" s="31" t="s">
        <v>570</v>
      </c>
    </row>
    <row r="417" spans="1:4" ht="24" customHeight="1">
      <c r="A417" s="22" t="s">
        <v>42</v>
      </c>
      <c r="B417" s="21"/>
      <c r="C417" s="21"/>
      <c r="D417" s="21"/>
    </row>
    <row r="418" spans="1:4" ht="24" customHeight="1">
      <c r="A418" s="6" t="s">
        <v>41</v>
      </c>
      <c r="B418" s="21"/>
      <c r="C418" s="21"/>
      <c r="D418" s="21"/>
    </row>
    <row r="419" spans="1:4" ht="24" customHeight="1">
      <c r="A419" s="22" t="s">
        <v>43</v>
      </c>
      <c r="B419" s="21">
        <v>12.4</v>
      </c>
      <c r="C419" s="21"/>
      <c r="D419" s="21"/>
    </row>
    <row r="420" spans="1:4" ht="24" customHeight="1">
      <c r="A420" s="22" t="s">
        <v>44</v>
      </c>
      <c r="B420" s="21">
        <v>120</v>
      </c>
      <c r="C420" s="21"/>
      <c r="D420" s="21"/>
    </row>
    <row r="421" spans="1:4" ht="24" customHeight="1">
      <c r="A421" s="22" t="s">
        <v>45</v>
      </c>
      <c r="B421" s="21">
        <v>214.3</v>
      </c>
      <c r="C421" s="21"/>
      <c r="D421" s="21"/>
    </row>
    <row r="422" spans="1:4" ht="24" customHeight="1">
      <c r="A422" s="22" t="s">
        <v>9</v>
      </c>
      <c r="B422" s="21">
        <v>206</v>
      </c>
      <c r="C422" s="21"/>
      <c r="D422" s="21"/>
    </row>
    <row r="423" spans="1:4" ht="24" customHeight="1">
      <c r="A423" s="22" t="s">
        <v>10</v>
      </c>
      <c r="B423" s="21"/>
      <c r="C423" s="21"/>
      <c r="D423" s="21"/>
    </row>
    <row r="424" spans="1:4" ht="24" customHeight="1">
      <c r="A424" s="22" t="s">
        <v>11</v>
      </c>
      <c r="B424" s="21">
        <v>136</v>
      </c>
      <c r="C424" s="21"/>
      <c r="D424" s="21"/>
    </row>
    <row r="425" spans="1:4" ht="24" customHeight="1">
      <c r="A425" s="22" t="s">
        <v>12</v>
      </c>
      <c r="B425" s="21">
        <v>143.6</v>
      </c>
      <c r="C425" s="21"/>
      <c r="D425" s="21"/>
    </row>
    <row r="426" spans="1:4" ht="24" customHeight="1">
      <c r="A426" s="22" t="s">
        <v>13</v>
      </c>
      <c r="B426" s="21">
        <v>100</v>
      </c>
      <c r="C426" s="21"/>
      <c r="D426" s="21"/>
    </row>
    <row r="427" spans="1:4" ht="24" customHeight="1">
      <c r="A427" s="22" t="s">
        <v>116</v>
      </c>
      <c r="B427" s="21"/>
      <c r="C427" s="21"/>
      <c r="D427" s="21"/>
    </row>
    <row r="428" spans="1:4" ht="24" customHeight="1">
      <c r="A428" s="22" t="s">
        <v>117</v>
      </c>
      <c r="B428" s="21">
        <v>145.1</v>
      </c>
      <c r="C428" s="21"/>
      <c r="D428" s="21"/>
    </row>
    <row r="429" spans="1:4" ht="24" customHeight="1">
      <c r="A429" s="23" t="s">
        <v>118</v>
      </c>
      <c r="B429" s="25">
        <f>SUM(B417:B428)</f>
        <v>1077.4000000000001</v>
      </c>
      <c r="C429" s="25">
        <f>SUM(C417:C428)</f>
        <v>0</v>
      </c>
      <c r="D429" s="25">
        <f>SUM(D417:D428)</f>
        <v>0</v>
      </c>
    </row>
    <row r="430" spans="1:4" ht="24" customHeight="1"/>
    <row r="431" spans="1:4" ht="24" customHeight="1"/>
    <row r="432" spans="1:4" ht="24" customHeight="1"/>
    <row r="433" spans="1:4" ht="24" customHeight="1"/>
    <row r="434" spans="1:4" ht="24" customHeight="1"/>
    <row r="435" spans="1:4" ht="24" customHeight="1"/>
    <row r="436" spans="1:4" ht="24" customHeight="1"/>
    <row r="437" spans="1:4" ht="24" customHeight="1"/>
    <row r="438" spans="1:4" ht="24" customHeight="1">
      <c r="A438" s="5"/>
      <c r="B438" s="8"/>
      <c r="D438" s="33" t="s">
        <v>812</v>
      </c>
    </row>
    <row r="439" spans="1:4" ht="24" customHeight="1">
      <c r="A439" s="5"/>
      <c r="B439" s="8"/>
      <c r="D439" s="33" t="s">
        <v>582</v>
      </c>
    </row>
    <row r="440" spans="1:4" ht="24" customHeight="1">
      <c r="A440" s="5"/>
      <c r="B440" s="5"/>
    </row>
    <row r="441" spans="1:4" ht="24" customHeight="1">
      <c r="A441" s="5"/>
      <c r="B441" s="5"/>
    </row>
    <row r="442" spans="1:4" ht="60" customHeight="1">
      <c r="A442" s="101" t="s">
        <v>824</v>
      </c>
      <c r="B442" s="101"/>
      <c r="C442" s="101"/>
      <c r="D442" s="101"/>
    </row>
    <row r="443" spans="1:4" ht="24" customHeight="1">
      <c r="A443" s="5"/>
      <c r="B443" s="8"/>
      <c r="D443" s="33" t="s">
        <v>152</v>
      </c>
    </row>
    <row r="444" spans="1:4" ht="31.5">
      <c r="A444" s="30" t="s">
        <v>52</v>
      </c>
      <c r="B444" s="31" t="s">
        <v>177</v>
      </c>
      <c r="C444" s="31" t="s">
        <v>184</v>
      </c>
      <c r="D444" s="31" t="s">
        <v>570</v>
      </c>
    </row>
    <row r="445" spans="1:4" ht="24" customHeight="1">
      <c r="A445" s="22" t="s">
        <v>42</v>
      </c>
      <c r="B445" s="21"/>
      <c r="C445" s="21"/>
      <c r="D445" s="21"/>
    </row>
    <row r="446" spans="1:4" ht="24" customHeight="1">
      <c r="A446" s="6" t="s">
        <v>41</v>
      </c>
      <c r="B446" s="21"/>
      <c r="C446" s="21"/>
      <c r="D446" s="21"/>
    </row>
    <row r="447" spans="1:4" ht="24" customHeight="1">
      <c r="A447" s="22" t="s">
        <v>43</v>
      </c>
      <c r="B447" s="21"/>
      <c r="C447" s="21"/>
      <c r="D447" s="21"/>
    </row>
    <row r="448" spans="1:4" ht="24" customHeight="1">
      <c r="A448" s="22" t="s">
        <v>44</v>
      </c>
      <c r="B448" s="21"/>
      <c r="C448" s="21"/>
      <c r="D448" s="21"/>
    </row>
    <row r="449" spans="1:4" ht="24" customHeight="1">
      <c r="A449" s="22" t="s">
        <v>45</v>
      </c>
      <c r="B449" s="21">
        <v>500</v>
      </c>
      <c r="C449" s="21"/>
      <c r="D449" s="21"/>
    </row>
    <row r="450" spans="1:4" ht="24" customHeight="1">
      <c r="A450" s="22" t="s">
        <v>9</v>
      </c>
      <c r="B450" s="21"/>
      <c r="C450" s="21"/>
      <c r="D450" s="21"/>
    </row>
    <row r="451" spans="1:4" ht="24" customHeight="1">
      <c r="A451" s="22" t="s">
        <v>10</v>
      </c>
      <c r="B451" s="21"/>
      <c r="C451" s="21"/>
      <c r="D451" s="21"/>
    </row>
    <row r="452" spans="1:4" ht="24" customHeight="1">
      <c r="A452" s="22" t="s">
        <v>11</v>
      </c>
      <c r="B452" s="21">
        <v>921.8</v>
      </c>
      <c r="C452" s="21"/>
      <c r="D452" s="21"/>
    </row>
    <row r="453" spans="1:4" ht="24" customHeight="1">
      <c r="A453" s="22" t="s">
        <v>12</v>
      </c>
      <c r="B453" s="21"/>
      <c r="C453" s="21"/>
      <c r="D453" s="21"/>
    </row>
    <row r="454" spans="1:4" ht="24" customHeight="1">
      <c r="A454" s="22" t="s">
        <v>13</v>
      </c>
      <c r="B454" s="21"/>
      <c r="C454" s="21"/>
      <c r="D454" s="21"/>
    </row>
    <row r="455" spans="1:4" ht="24" customHeight="1">
      <c r="A455" s="22" t="s">
        <v>116</v>
      </c>
      <c r="B455" s="21"/>
      <c r="C455" s="21"/>
      <c r="D455" s="21"/>
    </row>
    <row r="456" spans="1:4" ht="24" customHeight="1">
      <c r="A456" s="22" t="s">
        <v>117</v>
      </c>
      <c r="B456" s="21"/>
      <c r="C456" s="21"/>
      <c r="D456" s="21"/>
    </row>
    <row r="457" spans="1:4" ht="24" customHeight="1">
      <c r="A457" s="23" t="s">
        <v>118</v>
      </c>
      <c r="B457" s="25">
        <f>SUM(B445:B456)</f>
        <v>1421.8</v>
      </c>
      <c r="C457" s="25">
        <f>SUM(C445:C456)</f>
        <v>0</v>
      </c>
      <c r="D457" s="25">
        <f>SUM(D445:D456)</f>
        <v>0</v>
      </c>
    </row>
    <row r="458" spans="1:4" ht="24" customHeight="1"/>
    <row r="459" spans="1:4" ht="24" customHeight="1"/>
    <row r="460" spans="1:4" ht="24" customHeight="1"/>
    <row r="461" spans="1:4" ht="24" customHeight="1"/>
    <row r="462" spans="1:4" ht="24" customHeight="1"/>
    <row r="463" spans="1:4" ht="24" customHeight="1"/>
    <row r="464" spans="1:4" ht="24" customHeight="1"/>
    <row r="465" spans="1:4" ht="24" customHeight="1"/>
    <row r="466" spans="1:4" ht="24" customHeight="1"/>
    <row r="467" spans="1:4" ht="24" customHeight="1">
      <c r="A467" s="5"/>
      <c r="B467" s="8"/>
      <c r="D467" s="33" t="s">
        <v>863</v>
      </c>
    </row>
    <row r="468" spans="1:4" ht="24" customHeight="1">
      <c r="A468" s="5"/>
      <c r="B468" s="8"/>
      <c r="D468" s="33" t="s">
        <v>582</v>
      </c>
    </row>
    <row r="469" spans="1:4" ht="24" customHeight="1">
      <c r="A469" s="5"/>
      <c r="B469" s="8"/>
    </row>
    <row r="470" spans="1:4" ht="92.45" customHeight="1">
      <c r="A470" s="101" t="s">
        <v>864</v>
      </c>
      <c r="B470" s="101"/>
      <c r="C470" s="101"/>
      <c r="D470" s="101"/>
    </row>
    <row r="471" spans="1:4" ht="24" customHeight="1">
      <c r="A471" s="5"/>
      <c r="B471" s="8"/>
      <c r="D471" s="33" t="s">
        <v>152</v>
      </c>
    </row>
    <row r="472" spans="1:4" ht="29.45" customHeight="1">
      <c r="A472" s="30" t="s">
        <v>52</v>
      </c>
      <c r="B472" s="31" t="s">
        <v>177</v>
      </c>
      <c r="C472" s="31" t="s">
        <v>184</v>
      </c>
      <c r="D472" s="31" t="s">
        <v>570</v>
      </c>
    </row>
    <row r="473" spans="1:4" ht="24" customHeight="1">
      <c r="A473" s="6" t="s">
        <v>42</v>
      </c>
      <c r="B473" s="21">
        <v>1629</v>
      </c>
      <c r="C473" s="21"/>
      <c r="D473" s="21"/>
    </row>
    <row r="474" spans="1:4" ht="24" customHeight="1">
      <c r="A474" s="6" t="s">
        <v>41</v>
      </c>
      <c r="B474" s="21"/>
      <c r="C474" s="21"/>
      <c r="D474" s="21"/>
    </row>
    <row r="475" spans="1:4" ht="24" customHeight="1">
      <c r="A475" s="22" t="s">
        <v>43</v>
      </c>
      <c r="B475" s="21"/>
      <c r="C475" s="21"/>
      <c r="D475" s="21"/>
    </row>
    <row r="476" spans="1:4" ht="24" customHeight="1">
      <c r="A476" s="22" t="s">
        <v>44</v>
      </c>
      <c r="B476" s="21"/>
      <c r="C476" s="21"/>
      <c r="D476" s="21"/>
    </row>
    <row r="477" spans="1:4" ht="24" customHeight="1">
      <c r="A477" s="22" t="s">
        <v>45</v>
      </c>
      <c r="B477" s="21"/>
      <c r="C477" s="21"/>
      <c r="D477" s="21"/>
    </row>
    <row r="478" spans="1:4" ht="24" customHeight="1">
      <c r="A478" s="22" t="s">
        <v>9</v>
      </c>
      <c r="B478" s="21"/>
      <c r="C478" s="21"/>
      <c r="D478" s="21"/>
    </row>
    <row r="479" spans="1:4" ht="24" customHeight="1">
      <c r="A479" s="22" t="s">
        <v>10</v>
      </c>
      <c r="B479" s="21">
        <v>500</v>
      </c>
      <c r="C479" s="21"/>
      <c r="D479" s="21"/>
    </row>
    <row r="480" spans="1:4" ht="24" customHeight="1">
      <c r="A480" s="22" t="s">
        <v>11</v>
      </c>
      <c r="B480" s="21">
        <v>1000</v>
      </c>
      <c r="C480" s="21"/>
      <c r="D480" s="21"/>
    </row>
    <row r="481" spans="1:4" ht="24" customHeight="1">
      <c r="A481" s="22" t="s">
        <v>12</v>
      </c>
      <c r="B481" s="21">
        <v>599.79999999999995</v>
      </c>
      <c r="C481" s="21"/>
      <c r="D481" s="21"/>
    </row>
    <row r="482" spans="1:4" ht="24" customHeight="1">
      <c r="A482" s="22" t="s">
        <v>13</v>
      </c>
      <c r="B482" s="21">
        <v>587.5</v>
      </c>
      <c r="C482" s="21"/>
      <c r="D482" s="21"/>
    </row>
    <row r="483" spans="1:4" ht="24" customHeight="1">
      <c r="A483" s="22" t="s">
        <v>116</v>
      </c>
      <c r="B483" s="21">
        <v>593.20000000000005</v>
      </c>
      <c r="C483" s="21"/>
      <c r="D483" s="21"/>
    </row>
    <row r="484" spans="1:4" ht="24" customHeight="1">
      <c r="A484" s="22" t="s">
        <v>117</v>
      </c>
      <c r="B484" s="21">
        <v>699.9</v>
      </c>
      <c r="C484" s="21"/>
      <c r="D484" s="21"/>
    </row>
    <row r="485" spans="1:4" ht="24" customHeight="1">
      <c r="A485" s="23" t="s">
        <v>118</v>
      </c>
      <c r="B485" s="25">
        <f>SUM(B473:B484)</f>
        <v>5609.4</v>
      </c>
      <c r="C485" s="25">
        <f>SUM(C473:C484)</f>
        <v>0</v>
      </c>
      <c r="D485" s="25">
        <f>SUM(D473:D484)</f>
        <v>0</v>
      </c>
    </row>
    <row r="486" spans="1:4" ht="24" customHeight="1">
      <c r="A486" s="5"/>
      <c r="B486" s="5"/>
    </row>
    <row r="487" spans="1:4" ht="24" customHeight="1">
      <c r="A487" s="5"/>
      <c r="B487" s="5"/>
    </row>
    <row r="488" spans="1:4" ht="24" customHeight="1">
      <c r="A488" s="5"/>
      <c r="B488" s="5"/>
    </row>
    <row r="489" spans="1:4" ht="24" customHeight="1">
      <c r="A489" s="5"/>
      <c r="B489" s="5"/>
    </row>
    <row r="490" spans="1:4" ht="24" customHeight="1">
      <c r="A490" s="5"/>
      <c r="B490" s="5"/>
    </row>
    <row r="491" spans="1:4" ht="24" customHeight="1">
      <c r="A491" s="5"/>
      <c r="B491" s="5"/>
    </row>
    <row r="492" spans="1:4" ht="24" customHeight="1">
      <c r="A492" s="5"/>
      <c r="B492" s="5"/>
    </row>
    <row r="493" spans="1:4" ht="24" customHeight="1">
      <c r="A493" s="5"/>
      <c r="B493" s="5"/>
    </row>
    <row r="494" spans="1:4" ht="24" customHeight="1">
      <c r="A494" s="5"/>
      <c r="B494" s="5"/>
    </row>
    <row r="495" spans="1:4" ht="24" customHeight="1">
      <c r="A495" s="5"/>
      <c r="B495" s="8"/>
      <c r="D495" s="33" t="s">
        <v>865</v>
      </c>
    </row>
    <row r="496" spans="1:4" ht="24" customHeight="1">
      <c r="A496" s="5"/>
      <c r="B496" s="8"/>
      <c r="D496" s="33" t="s">
        <v>582</v>
      </c>
    </row>
    <row r="497" spans="1:4" ht="24" customHeight="1">
      <c r="A497" s="5"/>
      <c r="B497" s="8"/>
    </row>
    <row r="498" spans="1:4" ht="93" customHeight="1">
      <c r="A498" s="101" t="s">
        <v>866</v>
      </c>
      <c r="B498" s="101"/>
      <c r="C498" s="101"/>
      <c r="D498" s="101"/>
    </row>
    <row r="499" spans="1:4" ht="24" customHeight="1">
      <c r="A499" s="5"/>
      <c r="B499" s="8"/>
      <c r="D499" s="33" t="s">
        <v>152</v>
      </c>
    </row>
    <row r="500" spans="1:4" ht="33.6" customHeight="1">
      <c r="A500" s="30" t="s">
        <v>52</v>
      </c>
      <c r="B500" s="31" t="s">
        <v>177</v>
      </c>
      <c r="C500" s="31" t="s">
        <v>184</v>
      </c>
      <c r="D500" s="31" t="s">
        <v>570</v>
      </c>
    </row>
    <row r="501" spans="1:4" ht="24" customHeight="1">
      <c r="A501" s="6" t="s">
        <v>42</v>
      </c>
      <c r="B501" s="21">
        <v>1095</v>
      </c>
      <c r="C501" s="21"/>
      <c r="D501" s="21"/>
    </row>
    <row r="502" spans="1:4" ht="24" customHeight="1">
      <c r="A502" s="6" t="s">
        <v>41</v>
      </c>
      <c r="B502" s="21">
        <v>7053.4</v>
      </c>
      <c r="C502" s="21"/>
      <c r="D502" s="21"/>
    </row>
    <row r="503" spans="1:4" ht="24" customHeight="1">
      <c r="A503" s="22" t="s">
        <v>43</v>
      </c>
      <c r="B503" s="21">
        <v>1798.2</v>
      </c>
      <c r="C503" s="21"/>
      <c r="D503" s="21"/>
    </row>
    <row r="504" spans="1:4" ht="24" customHeight="1">
      <c r="A504" s="22" t="s">
        <v>44</v>
      </c>
      <c r="B504" s="21">
        <v>1127.5999999999999</v>
      </c>
      <c r="C504" s="21"/>
      <c r="D504" s="21"/>
    </row>
    <row r="505" spans="1:4" ht="24" customHeight="1">
      <c r="A505" s="22" t="s">
        <v>45</v>
      </c>
      <c r="B505" s="21">
        <v>3194</v>
      </c>
      <c r="C505" s="21"/>
      <c r="D505" s="21"/>
    </row>
    <row r="506" spans="1:4" ht="24" customHeight="1">
      <c r="A506" s="22" t="s">
        <v>9</v>
      </c>
      <c r="B506" s="21">
        <v>4569.2</v>
      </c>
      <c r="C506" s="21"/>
      <c r="D506" s="21"/>
    </row>
    <row r="507" spans="1:4" ht="24" customHeight="1">
      <c r="A507" s="22" t="s">
        <v>10</v>
      </c>
      <c r="B507" s="21">
        <v>1268.9000000000001</v>
      </c>
      <c r="C507" s="21"/>
      <c r="D507" s="21"/>
    </row>
    <row r="508" spans="1:4" ht="24" customHeight="1">
      <c r="A508" s="22" t="s">
        <v>11</v>
      </c>
      <c r="B508" s="21">
        <v>327.9</v>
      </c>
      <c r="C508" s="21"/>
      <c r="D508" s="21"/>
    </row>
    <row r="509" spans="1:4" ht="24" customHeight="1">
      <c r="A509" s="22" t="s">
        <v>12</v>
      </c>
      <c r="B509" s="21">
        <v>4250.3</v>
      </c>
      <c r="C509" s="21"/>
      <c r="D509" s="21"/>
    </row>
    <row r="510" spans="1:4" ht="24" customHeight="1">
      <c r="A510" s="22" t="s">
        <v>13</v>
      </c>
      <c r="B510" s="21">
        <v>6044.9</v>
      </c>
      <c r="C510" s="21"/>
      <c r="D510" s="21"/>
    </row>
    <row r="511" spans="1:4" ht="24" customHeight="1">
      <c r="A511" s="22" t="s">
        <v>116</v>
      </c>
      <c r="B511" s="21"/>
      <c r="C511" s="21"/>
      <c r="D511" s="21"/>
    </row>
    <row r="512" spans="1:4" ht="24" customHeight="1">
      <c r="A512" s="22" t="s">
        <v>117</v>
      </c>
      <c r="B512" s="21">
        <v>3103.4</v>
      </c>
      <c r="C512" s="21"/>
      <c r="D512" s="21"/>
    </row>
    <row r="513" spans="1:4" ht="24" customHeight="1">
      <c r="A513" s="23" t="s">
        <v>118</v>
      </c>
      <c r="B513" s="25">
        <f>SUM(B501:B512)</f>
        <v>33832.800000000003</v>
      </c>
      <c r="C513" s="25">
        <f>SUM(C501:C512)</f>
        <v>0</v>
      </c>
      <c r="D513" s="25">
        <f>SUM(D501:D512)</f>
        <v>0</v>
      </c>
    </row>
    <row r="514" spans="1:4" ht="24" customHeight="1">
      <c r="A514" s="5"/>
      <c r="B514" s="5"/>
    </row>
    <row r="515" spans="1:4" ht="24" customHeight="1">
      <c r="A515" s="5"/>
      <c r="B515" s="5"/>
    </row>
    <row r="516" spans="1:4" ht="24" customHeight="1">
      <c r="A516" s="5"/>
      <c r="B516" s="5"/>
    </row>
    <row r="517" spans="1:4" ht="24" customHeight="1">
      <c r="A517" s="5"/>
      <c r="B517" s="5"/>
    </row>
    <row r="518" spans="1:4" ht="24" customHeight="1">
      <c r="A518" s="5"/>
      <c r="B518" s="5"/>
    </row>
    <row r="519" spans="1:4" ht="24" customHeight="1">
      <c r="A519" s="5"/>
      <c r="B519" s="5"/>
    </row>
    <row r="520" spans="1:4" ht="24" customHeight="1">
      <c r="A520" s="5"/>
      <c r="B520" s="5"/>
    </row>
    <row r="521" spans="1:4" ht="24" customHeight="1"/>
    <row r="522" spans="1:4" ht="24" customHeight="1"/>
    <row r="523" spans="1:4" ht="24" customHeight="1">
      <c r="D523" s="33" t="s">
        <v>867</v>
      </c>
    </row>
    <row r="524" spans="1:4" ht="24" customHeight="1">
      <c r="D524" s="33" t="s">
        <v>582</v>
      </c>
    </row>
    <row r="525" spans="1:4" ht="24" customHeight="1">
      <c r="D525" s="33"/>
    </row>
    <row r="526" spans="1:4" ht="97.9" customHeight="1">
      <c r="A526" s="101" t="s">
        <v>964</v>
      </c>
      <c r="B526" s="101"/>
      <c r="C526" s="101"/>
      <c r="D526" s="101"/>
    </row>
    <row r="527" spans="1:4" ht="24" customHeight="1">
      <c r="A527" s="5"/>
      <c r="B527" s="8"/>
      <c r="D527" s="33" t="s">
        <v>152</v>
      </c>
    </row>
    <row r="528" spans="1:4" ht="30.6" customHeight="1">
      <c r="A528" s="30" t="s">
        <v>52</v>
      </c>
      <c r="B528" s="31" t="s">
        <v>177</v>
      </c>
      <c r="C528" s="31" t="s">
        <v>184</v>
      </c>
      <c r="D528" s="31" t="s">
        <v>570</v>
      </c>
    </row>
    <row r="529" spans="1:4" ht="24" customHeight="1">
      <c r="A529" s="22" t="s">
        <v>42</v>
      </c>
      <c r="B529" s="21"/>
      <c r="C529" s="21"/>
      <c r="D529" s="21"/>
    </row>
    <row r="530" spans="1:4" ht="24" customHeight="1">
      <c r="A530" s="6" t="s">
        <v>41</v>
      </c>
      <c r="B530" s="21">
        <v>3042.3</v>
      </c>
      <c r="C530" s="21"/>
      <c r="D530" s="21"/>
    </row>
    <row r="531" spans="1:4" ht="24" customHeight="1">
      <c r="A531" s="22" t="s">
        <v>43</v>
      </c>
      <c r="B531" s="21">
        <v>1311.4</v>
      </c>
      <c r="C531" s="21"/>
      <c r="D531" s="21"/>
    </row>
    <row r="532" spans="1:4" ht="24" customHeight="1">
      <c r="A532" s="22" t="s">
        <v>44</v>
      </c>
      <c r="B532" s="21"/>
      <c r="C532" s="21"/>
      <c r="D532" s="21"/>
    </row>
    <row r="533" spans="1:4" ht="24" customHeight="1">
      <c r="A533" s="22" t="s">
        <v>45</v>
      </c>
      <c r="B533" s="21">
        <v>4797.3999999999996</v>
      </c>
      <c r="C533" s="21"/>
      <c r="D533" s="21"/>
    </row>
    <row r="534" spans="1:4" ht="24" customHeight="1">
      <c r="A534" s="22" t="s">
        <v>9</v>
      </c>
      <c r="B534" s="21"/>
      <c r="C534" s="21"/>
      <c r="D534" s="21"/>
    </row>
    <row r="535" spans="1:4" ht="24" customHeight="1">
      <c r="A535" s="22" t="s">
        <v>10</v>
      </c>
      <c r="B535" s="21"/>
      <c r="C535" s="21"/>
      <c r="D535" s="21"/>
    </row>
    <row r="536" spans="1:4" ht="24" customHeight="1">
      <c r="A536" s="22" t="s">
        <v>11</v>
      </c>
      <c r="B536" s="21"/>
      <c r="C536" s="21"/>
      <c r="D536" s="21"/>
    </row>
    <row r="537" spans="1:4" ht="24" customHeight="1">
      <c r="A537" s="22" t="s">
        <v>12</v>
      </c>
      <c r="B537" s="21"/>
      <c r="C537" s="21"/>
      <c r="D537" s="21"/>
    </row>
    <row r="538" spans="1:4" ht="24" customHeight="1">
      <c r="A538" s="22" t="s">
        <v>13</v>
      </c>
      <c r="B538" s="21">
        <v>139.30000000000001</v>
      </c>
      <c r="C538" s="21"/>
      <c r="D538" s="21"/>
    </row>
    <row r="539" spans="1:4" ht="24" customHeight="1">
      <c r="A539" s="22" t="s">
        <v>116</v>
      </c>
      <c r="B539" s="21">
        <v>357</v>
      </c>
      <c r="C539" s="21"/>
      <c r="D539" s="21"/>
    </row>
    <row r="540" spans="1:4" ht="24" customHeight="1">
      <c r="A540" s="22" t="s">
        <v>117</v>
      </c>
      <c r="B540" s="21">
        <v>2193.1</v>
      </c>
      <c r="C540" s="21"/>
      <c r="D540" s="21"/>
    </row>
    <row r="541" spans="1:4" ht="24" customHeight="1">
      <c r="A541" s="23" t="s">
        <v>118</v>
      </c>
      <c r="B541" s="25">
        <f>SUM(B529:B540)</f>
        <v>11840.5</v>
      </c>
      <c r="C541" s="25">
        <f>SUM(C529:C540)</f>
        <v>0</v>
      </c>
      <c r="D541" s="25">
        <f>SUM(D529:D540)</f>
        <v>0</v>
      </c>
    </row>
    <row r="542" spans="1:4" ht="24" customHeight="1"/>
    <row r="543" spans="1:4" ht="24" customHeight="1"/>
    <row r="544" spans="1:4" ht="24" customHeight="1"/>
    <row r="545" spans="1:4" ht="24" customHeight="1"/>
    <row r="546" spans="1:4" ht="24" customHeight="1"/>
    <row r="547" spans="1:4" ht="24" customHeight="1"/>
    <row r="548" spans="1:4" ht="24" customHeight="1"/>
    <row r="549" spans="1:4" ht="24" customHeight="1"/>
    <row r="550" spans="1:4" ht="24" customHeight="1"/>
    <row r="551" spans="1:4" ht="24" customHeight="1">
      <c r="D551" s="33" t="s">
        <v>868</v>
      </c>
    </row>
    <row r="552" spans="1:4" ht="24" customHeight="1">
      <c r="D552" s="33" t="s">
        <v>582</v>
      </c>
    </row>
    <row r="553" spans="1:4" ht="24" customHeight="1">
      <c r="D553" s="33"/>
    </row>
    <row r="554" spans="1:4" ht="58.15" customHeight="1">
      <c r="A554" s="101" t="s">
        <v>869</v>
      </c>
      <c r="B554" s="101"/>
      <c r="C554" s="101"/>
      <c r="D554" s="101"/>
    </row>
    <row r="555" spans="1:4" ht="24" customHeight="1">
      <c r="A555" s="5"/>
      <c r="B555" s="8"/>
      <c r="D555" s="33" t="s">
        <v>152</v>
      </c>
    </row>
    <row r="556" spans="1:4" ht="37.9" customHeight="1">
      <c r="A556" s="30" t="s">
        <v>52</v>
      </c>
      <c r="B556" s="31" t="s">
        <v>177</v>
      </c>
      <c r="C556" s="31" t="s">
        <v>184</v>
      </c>
      <c r="D556" s="31" t="s">
        <v>570</v>
      </c>
    </row>
    <row r="557" spans="1:4" ht="24" customHeight="1">
      <c r="A557" s="22" t="s">
        <v>42</v>
      </c>
      <c r="B557" s="21">
        <v>70</v>
      </c>
      <c r="C557" s="21"/>
      <c r="D557" s="21"/>
    </row>
    <row r="558" spans="1:4" ht="24" customHeight="1">
      <c r="A558" s="6" t="s">
        <v>41</v>
      </c>
      <c r="B558" s="21">
        <v>80</v>
      </c>
      <c r="C558" s="21"/>
      <c r="D558" s="21"/>
    </row>
    <row r="559" spans="1:4" ht="24" customHeight="1">
      <c r="A559" s="22" t="s">
        <v>43</v>
      </c>
      <c r="B559" s="21"/>
      <c r="C559" s="21"/>
      <c r="D559" s="21"/>
    </row>
    <row r="560" spans="1:4" ht="24" customHeight="1">
      <c r="A560" s="22" t="s">
        <v>44</v>
      </c>
      <c r="B560" s="21"/>
      <c r="C560" s="21"/>
      <c r="D560" s="21"/>
    </row>
    <row r="561" spans="1:4" ht="24" customHeight="1">
      <c r="A561" s="22" t="s">
        <v>45</v>
      </c>
      <c r="B561" s="21">
        <v>1413</v>
      </c>
      <c r="C561" s="21"/>
      <c r="D561" s="21"/>
    </row>
    <row r="562" spans="1:4" ht="24" customHeight="1">
      <c r="A562" s="22" t="s">
        <v>9</v>
      </c>
      <c r="B562" s="21">
        <v>70</v>
      </c>
      <c r="C562" s="21"/>
      <c r="D562" s="21"/>
    </row>
    <row r="563" spans="1:4" ht="24" customHeight="1">
      <c r="A563" s="22" t="s">
        <v>10</v>
      </c>
      <c r="B563" s="21"/>
      <c r="C563" s="21"/>
      <c r="D563" s="21"/>
    </row>
    <row r="564" spans="1:4" ht="24" customHeight="1">
      <c r="A564" s="22" t="s">
        <v>11</v>
      </c>
      <c r="B564" s="21"/>
      <c r="C564" s="21"/>
      <c r="D564" s="21"/>
    </row>
    <row r="565" spans="1:4" ht="24" customHeight="1">
      <c r="A565" s="22" t="s">
        <v>12</v>
      </c>
      <c r="B565" s="21">
        <v>1363</v>
      </c>
      <c r="C565" s="21"/>
      <c r="D565" s="21"/>
    </row>
    <row r="566" spans="1:4" ht="24" customHeight="1">
      <c r="A566" s="22" t="s">
        <v>13</v>
      </c>
      <c r="B566" s="80"/>
      <c r="C566" s="21"/>
      <c r="D566" s="21"/>
    </row>
    <row r="567" spans="1:4" ht="24" customHeight="1">
      <c r="A567" s="22" t="s">
        <v>116</v>
      </c>
      <c r="B567" s="21"/>
      <c r="C567" s="21"/>
      <c r="D567" s="21"/>
    </row>
    <row r="568" spans="1:4" ht="24" customHeight="1">
      <c r="A568" s="22" t="s">
        <v>117</v>
      </c>
      <c r="B568" s="21"/>
      <c r="C568" s="21"/>
      <c r="D568" s="21"/>
    </row>
    <row r="569" spans="1:4" ht="24" customHeight="1">
      <c r="A569" s="23" t="s">
        <v>118</v>
      </c>
      <c r="B569" s="25">
        <f>SUM(B557:B568)</f>
        <v>2996</v>
      </c>
      <c r="C569" s="25">
        <f>SUM(C557:C568)</f>
        <v>0</v>
      </c>
      <c r="D569" s="25">
        <f>SUM(D557:D568)</f>
        <v>0</v>
      </c>
    </row>
    <row r="570" spans="1:4" ht="24" customHeight="1">
      <c r="D570" s="33"/>
    </row>
    <row r="571" spans="1:4" ht="24" customHeight="1">
      <c r="D571" s="33"/>
    </row>
    <row r="572" spans="1:4" ht="24" customHeight="1">
      <c r="D572" s="33"/>
    </row>
    <row r="573" spans="1:4" ht="24" customHeight="1">
      <c r="D573" s="33"/>
    </row>
    <row r="574" spans="1:4" ht="24" customHeight="1">
      <c r="D574" s="33"/>
    </row>
    <row r="575" spans="1:4" ht="24" customHeight="1">
      <c r="D575" s="33"/>
    </row>
    <row r="576" spans="1:4" ht="24" customHeight="1">
      <c r="D576" s="33"/>
    </row>
    <row r="577" spans="1:4" ht="24" customHeight="1">
      <c r="D577" s="33"/>
    </row>
    <row r="578" spans="1:4" ht="24" customHeight="1">
      <c r="D578" s="33"/>
    </row>
    <row r="579" spans="1:4" ht="24" customHeight="1">
      <c r="D579" s="33"/>
    </row>
    <row r="580" spans="1:4" ht="24" customHeight="1">
      <c r="D580" s="33" t="s">
        <v>870</v>
      </c>
    </row>
    <row r="581" spans="1:4" ht="24" customHeight="1">
      <c r="D581" s="33" t="s">
        <v>582</v>
      </c>
    </row>
    <row r="582" spans="1:4" ht="24" customHeight="1">
      <c r="D582" s="33"/>
    </row>
    <row r="583" spans="1:4" ht="78.75" customHeight="1">
      <c r="A583" s="101" t="s">
        <v>872</v>
      </c>
      <c r="B583" s="101"/>
      <c r="C583" s="101"/>
      <c r="D583" s="101"/>
    </row>
    <row r="584" spans="1:4" ht="24" customHeight="1">
      <c r="A584" s="5"/>
      <c r="B584" s="8"/>
      <c r="D584" s="33" t="s">
        <v>152</v>
      </c>
    </row>
    <row r="585" spans="1:4" ht="36.6" customHeight="1">
      <c r="A585" s="30" t="s">
        <v>52</v>
      </c>
      <c r="B585" s="31" t="s">
        <v>177</v>
      </c>
      <c r="C585" s="31" t="s">
        <v>184</v>
      </c>
      <c r="D585" s="31" t="s">
        <v>570</v>
      </c>
    </row>
    <row r="586" spans="1:4" ht="24" customHeight="1">
      <c r="A586" s="22" t="s">
        <v>42</v>
      </c>
      <c r="B586" s="21"/>
      <c r="C586" s="21"/>
      <c r="D586" s="21"/>
    </row>
    <row r="587" spans="1:4" ht="24" customHeight="1">
      <c r="A587" s="6" t="s">
        <v>41</v>
      </c>
      <c r="B587" s="21"/>
      <c r="C587" s="21"/>
      <c r="D587" s="21"/>
    </row>
    <row r="588" spans="1:4" ht="24" customHeight="1">
      <c r="A588" s="22" t="s">
        <v>43</v>
      </c>
      <c r="B588" s="21"/>
      <c r="C588" s="21"/>
      <c r="D588" s="21"/>
    </row>
    <row r="589" spans="1:4" ht="24" customHeight="1">
      <c r="A589" s="22" t="s">
        <v>44</v>
      </c>
      <c r="B589" s="21"/>
      <c r="C589" s="21"/>
      <c r="D589" s="21"/>
    </row>
    <row r="590" spans="1:4" ht="24" customHeight="1">
      <c r="A590" s="22" t="s">
        <v>45</v>
      </c>
      <c r="B590" s="21">
        <v>1213.7</v>
      </c>
      <c r="C590" s="21"/>
      <c r="D590" s="21"/>
    </row>
    <row r="591" spans="1:4" ht="24" customHeight="1">
      <c r="A591" s="22" t="s">
        <v>9</v>
      </c>
      <c r="B591" s="21"/>
      <c r="C591" s="21"/>
      <c r="D591" s="21"/>
    </row>
    <row r="592" spans="1:4" ht="24" customHeight="1">
      <c r="A592" s="22" t="s">
        <v>10</v>
      </c>
      <c r="B592" s="21"/>
      <c r="C592" s="21"/>
      <c r="D592" s="21"/>
    </row>
    <row r="593" spans="1:4" ht="24" customHeight="1">
      <c r="A593" s="22" t="s">
        <v>11</v>
      </c>
      <c r="B593" s="21"/>
      <c r="C593" s="21"/>
      <c r="D593" s="21"/>
    </row>
    <row r="594" spans="1:4" ht="24" customHeight="1">
      <c r="A594" s="22" t="s">
        <v>12</v>
      </c>
      <c r="B594" s="21"/>
      <c r="C594" s="21"/>
      <c r="D594" s="21"/>
    </row>
    <row r="595" spans="1:4" ht="24" customHeight="1">
      <c r="A595" s="22" t="s">
        <v>13</v>
      </c>
      <c r="B595" s="21"/>
      <c r="C595" s="21"/>
      <c r="D595" s="21"/>
    </row>
    <row r="596" spans="1:4" ht="24" customHeight="1">
      <c r="A596" s="22" t="s">
        <v>116</v>
      </c>
      <c r="B596" s="21"/>
      <c r="C596" s="21"/>
      <c r="D596" s="21"/>
    </row>
    <row r="597" spans="1:4" ht="24" customHeight="1">
      <c r="A597" s="22" t="s">
        <v>117</v>
      </c>
      <c r="B597" s="21"/>
      <c r="C597" s="21"/>
      <c r="D597" s="21"/>
    </row>
    <row r="598" spans="1:4" ht="24" customHeight="1">
      <c r="A598" s="23" t="s">
        <v>118</v>
      </c>
      <c r="B598" s="25">
        <f>SUM(B586:B597)</f>
        <v>1213.7</v>
      </c>
      <c r="C598" s="25">
        <f>SUM(C586:C597)</f>
        <v>0</v>
      </c>
      <c r="D598" s="25">
        <f>SUM(D586:D597)</f>
        <v>0</v>
      </c>
    </row>
    <row r="599" spans="1:4" ht="24" customHeight="1">
      <c r="D599" s="33"/>
    </row>
    <row r="600" spans="1:4" ht="24" customHeight="1">
      <c r="D600" s="33"/>
    </row>
    <row r="601" spans="1:4" ht="24" customHeight="1">
      <c r="D601" s="33"/>
    </row>
    <row r="602" spans="1:4" ht="24" customHeight="1">
      <c r="D602" s="33"/>
    </row>
    <row r="603" spans="1:4" ht="24" customHeight="1">
      <c r="D603" s="33"/>
    </row>
    <row r="604" spans="1:4" ht="24" customHeight="1">
      <c r="D604" s="33"/>
    </row>
    <row r="605" spans="1:4" ht="24" customHeight="1">
      <c r="D605" s="33"/>
    </row>
    <row r="606" spans="1:4" ht="24" customHeight="1">
      <c r="D606" s="33"/>
    </row>
    <row r="607" spans="1:4" ht="24" customHeight="1">
      <c r="D607" s="33"/>
    </row>
    <row r="608" spans="1:4" ht="24" customHeight="1">
      <c r="D608" s="33" t="s">
        <v>879</v>
      </c>
    </row>
    <row r="609" spans="1:4" ht="24" customHeight="1">
      <c r="D609" s="33" t="s">
        <v>582</v>
      </c>
    </row>
    <row r="610" spans="1:4" ht="24" customHeight="1">
      <c r="D610" s="33"/>
    </row>
    <row r="611" spans="1:4" ht="89.45" customHeight="1">
      <c r="A611" s="101" t="s">
        <v>873</v>
      </c>
      <c r="B611" s="101"/>
      <c r="C611" s="101"/>
      <c r="D611" s="101"/>
    </row>
    <row r="612" spans="1:4" ht="24" customHeight="1">
      <c r="A612" s="5"/>
      <c r="B612" s="8"/>
      <c r="D612" s="33" t="s">
        <v>152</v>
      </c>
    </row>
    <row r="613" spans="1:4" ht="30" customHeight="1">
      <c r="A613" s="30" t="s">
        <v>52</v>
      </c>
      <c r="B613" s="31" t="s">
        <v>177</v>
      </c>
      <c r="C613" s="31" t="s">
        <v>184</v>
      </c>
      <c r="D613" s="31" t="s">
        <v>570</v>
      </c>
    </row>
    <row r="614" spans="1:4" ht="24" customHeight="1">
      <c r="A614" s="22" t="s">
        <v>42</v>
      </c>
      <c r="B614" s="21">
        <v>612.79999999999995</v>
      </c>
      <c r="C614" s="21"/>
      <c r="D614" s="21"/>
    </row>
    <row r="615" spans="1:4" ht="24" customHeight="1">
      <c r="A615" s="6" t="s">
        <v>41</v>
      </c>
      <c r="B615" s="21"/>
      <c r="C615" s="21"/>
      <c r="D615" s="21"/>
    </row>
    <row r="616" spans="1:4" ht="24" customHeight="1">
      <c r="A616" s="22" t="s">
        <v>43</v>
      </c>
      <c r="B616" s="21">
        <v>32.4</v>
      </c>
      <c r="C616" s="21"/>
      <c r="D616" s="21"/>
    </row>
    <row r="617" spans="1:4" ht="24" customHeight="1">
      <c r="A617" s="22" t="s">
        <v>44</v>
      </c>
      <c r="B617" s="21">
        <v>209.7</v>
      </c>
      <c r="C617" s="21"/>
      <c r="D617" s="21"/>
    </row>
    <row r="618" spans="1:4" ht="24" customHeight="1">
      <c r="A618" s="22" t="s">
        <v>45</v>
      </c>
      <c r="B618" s="21"/>
      <c r="C618" s="21"/>
      <c r="D618" s="21"/>
    </row>
    <row r="619" spans="1:4" ht="24" customHeight="1">
      <c r="A619" s="22" t="s">
        <v>9</v>
      </c>
      <c r="B619" s="21">
        <v>48.7</v>
      </c>
      <c r="C619" s="21"/>
      <c r="D619" s="21"/>
    </row>
    <row r="620" spans="1:4" ht="24" customHeight="1">
      <c r="A620" s="22" t="s">
        <v>10</v>
      </c>
      <c r="B620" s="21"/>
      <c r="C620" s="21"/>
      <c r="D620" s="21"/>
    </row>
    <row r="621" spans="1:4" ht="24" customHeight="1">
      <c r="A621" s="22" t="s">
        <v>11</v>
      </c>
      <c r="B621" s="21">
        <v>290</v>
      </c>
      <c r="C621" s="21"/>
      <c r="D621" s="21"/>
    </row>
    <row r="622" spans="1:4" ht="24" customHeight="1">
      <c r="A622" s="22" t="s">
        <v>12</v>
      </c>
      <c r="B622" s="21"/>
      <c r="C622" s="21"/>
      <c r="D622" s="21"/>
    </row>
    <row r="623" spans="1:4" ht="24" customHeight="1">
      <c r="A623" s="22" t="s">
        <v>13</v>
      </c>
      <c r="B623" s="21"/>
      <c r="C623" s="21"/>
      <c r="D623" s="21"/>
    </row>
    <row r="624" spans="1:4" ht="24" customHeight="1">
      <c r="A624" s="22" t="s">
        <v>116</v>
      </c>
      <c r="B624" s="21">
        <v>49.1</v>
      </c>
      <c r="C624" s="21"/>
      <c r="D624" s="21"/>
    </row>
    <row r="625" spans="1:4" ht="24" customHeight="1">
      <c r="A625" s="22" t="s">
        <v>117</v>
      </c>
      <c r="B625" s="21">
        <v>340.8</v>
      </c>
      <c r="C625" s="21"/>
      <c r="D625" s="21"/>
    </row>
    <row r="626" spans="1:4" ht="24" customHeight="1">
      <c r="A626" s="23" t="s">
        <v>118</v>
      </c>
      <c r="B626" s="25">
        <f>SUM(B614:B625)</f>
        <v>1583.4999999999998</v>
      </c>
      <c r="C626" s="25">
        <f>SUM(C614:C625)</f>
        <v>0</v>
      </c>
      <c r="D626" s="25">
        <f>SUM(D614:D625)</f>
        <v>0</v>
      </c>
    </row>
    <row r="627" spans="1:4" ht="24" customHeight="1">
      <c r="D627" s="33"/>
    </row>
    <row r="628" spans="1:4" ht="24" customHeight="1">
      <c r="D628" s="33"/>
    </row>
    <row r="629" spans="1:4" ht="24" customHeight="1">
      <c r="D629" s="33"/>
    </row>
    <row r="630" spans="1:4" ht="24" customHeight="1">
      <c r="D630" s="33"/>
    </row>
    <row r="631" spans="1:4" ht="24" customHeight="1">
      <c r="D631" s="33"/>
    </row>
    <row r="632" spans="1:4" ht="24" customHeight="1">
      <c r="D632" s="33"/>
    </row>
    <row r="633" spans="1:4" ht="24" customHeight="1">
      <c r="D633" s="33"/>
    </row>
    <row r="634" spans="1:4" ht="24" customHeight="1">
      <c r="D634" s="33"/>
    </row>
    <row r="635" spans="1:4" ht="24" customHeight="1">
      <c r="D635" s="33"/>
    </row>
    <row r="636" spans="1:4" ht="24" customHeight="1">
      <c r="D636" s="33" t="s">
        <v>880</v>
      </c>
    </row>
    <row r="637" spans="1:4" ht="24" customHeight="1">
      <c r="D637" s="33" t="s">
        <v>582</v>
      </c>
    </row>
    <row r="638" spans="1:4" ht="24" customHeight="1">
      <c r="D638" s="33"/>
    </row>
    <row r="639" spans="1:4" ht="89.45" customHeight="1">
      <c r="A639" s="101" t="s">
        <v>874</v>
      </c>
      <c r="B639" s="101"/>
      <c r="C639" s="101"/>
      <c r="D639" s="101"/>
    </row>
    <row r="640" spans="1:4" ht="24" customHeight="1">
      <c r="A640" s="5"/>
      <c r="B640" s="8"/>
      <c r="D640" s="33" t="s">
        <v>152</v>
      </c>
    </row>
    <row r="641" spans="1:4" ht="36.6" customHeight="1">
      <c r="A641" s="30" t="s">
        <v>52</v>
      </c>
      <c r="B641" s="31" t="s">
        <v>177</v>
      </c>
      <c r="C641" s="31" t="s">
        <v>184</v>
      </c>
      <c r="D641" s="31" t="s">
        <v>570</v>
      </c>
    </row>
    <row r="642" spans="1:4" ht="24" customHeight="1">
      <c r="A642" s="22" t="s">
        <v>42</v>
      </c>
      <c r="B642" s="21">
        <v>457.5</v>
      </c>
      <c r="C642" s="21"/>
      <c r="D642" s="21"/>
    </row>
    <row r="643" spans="1:4" ht="24" customHeight="1">
      <c r="A643" s="6" t="s">
        <v>41</v>
      </c>
      <c r="B643" s="21"/>
      <c r="C643" s="21"/>
      <c r="D643" s="21"/>
    </row>
    <row r="644" spans="1:4" ht="24" customHeight="1">
      <c r="A644" s="22" t="s">
        <v>43</v>
      </c>
      <c r="B644" s="21"/>
      <c r="C644" s="21"/>
      <c r="D644" s="21"/>
    </row>
    <row r="645" spans="1:4" ht="24" customHeight="1">
      <c r="A645" s="22" t="s">
        <v>44</v>
      </c>
      <c r="B645" s="21">
        <v>1369.8</v>
      </c>
      <c r="C645" s="21"/>
      <c r="D645" s="21"/>
    </row>
    <row r="646" spans="1:4" ht="24" customHeight="1">
      <c r="A646" s="22" t="s">
        <v>45</v>
      </c>
      <c r="B646" s="21">
        <v>612.20000000000005</v>
      </c>
      <c r="C646" s="21"/>
      <c r="D646" s="21"/>
    </row>
    <row r="647" spans="1:4" ht="24" customHeight="1">
      <c r="A647" s="22" t="s">
        <v>9</v>
      </c>
      <c r="B647" s="21">
        <v>564</v>
      </c>
      <c r="C647" s="21"/>
      <c r="D647" s="21"/>
    </row>
    <row r="648" spans="1:4" ht="24" customHeight="1">
      <c r="A648" s="22" t="s">
        <v>10</v>
      </c>
      <c r="B648" s="21">
        <v>746.8</v>
      </c>
      <c r="C648" s="21"/>
      <c r="D648" s="21"/>
    </row>
    <row r="649" spans="1:4" ht="24" customHeight="1">
      <c r="A649" s="22" t="s">
        <v>11</v>
      </c>
      <c r="B649" s="21">
        <v>1017.3</v>
      </c>
      <c r="C649" s="21"/>
      <c r="D649" s="21"/>
    </row>
    <row r="650" spans="1:4" ht="24" customHeight="1">
      <c r="A650" s="22" t="s">
        <v>12</v>
      </c>
      <c r="B650" s="21">
        <v>187</v>
      </c>
      <c r="C650" s="21"/>
      <c r="D650" s="21"/>
    </row>
    <row r="651" spans="1:4" ht="24" customHeight="1">
      <c r="A651" s="22" t="s">
        <v>13</v>
      </c>
      <c r="B651" s="21"/>
      <c r="C651" s="21"/>
      <c r="D651" s="21"/>
    </row>
    <row r="652" spans="1:4" ht="24" customHeight="1">
      <c r="A652" s="22" t="s">
        <v>116</v>
      </c>
      <c r="B652" s="21">
        <v>427.5</v>
      </c>
      <c r="C652" s="21"/>
      <c r="D652" s="21"/>
    </row>
    <row r="653" spans="1:4" ht="24" customHeight="1">
      <c r="A653" s="22" t="s">
        <v>117</v>
      </c>
      <c r="B653" s="21"/>
      <c r="C653" s="21"/>
      <c r="D653" s="21"/>
    </row>
    <row r="654" spans="1:4" ht="24" customHeight="1">
      <c r="A654" s="23" t="s">
        <v>118</v>
      </c>
      <c r="B654" s="25">
        <f>SUM(B642:B653)</f>
        <v>5382.1</v>
      </c>
      <c r="C654" s="25">
        <f>SUM(C642:C653)</f>
        <v>0</v>
      </c>
      <c r="D654" s="25">
        <f>SUM(D642:D653)</f>
        <v>0</v>
      </c>
    </row>
    <row r="655" spans="1:4" ht="24" customHeight="1">
      <c r="D655" s="33"/>
    </row>
    <row r="656" spans="1:4" ht="24" customHeight="1">
      <c r="D656" s="33"/>
    </row>
    <row r="657" spans="1:4" ht="24" customHeight="1">
      <c r="D657" s="33"/>
    </row>
    <row r="658" spans="1:4" ht="24" customHeight="1">
      <c r="D658" s="33"/>
    </row>
    <row r="659" spans="1:4" ht="24" customHeight="1">
      <c r="D659" s="33"/>
    </row>
    <row r="660" spans="1:4" ht="24" customHeight="1">
      <c r="D660" s="33"/>
    </row>
    <row r="661" spans="1:4" ht="24" customHeight="1">
      <c r="D661" s="33"/>
    </row>
    <row r="662" spans="1:4" ht="24" customHeight="1">
      <c r="D662" s="33"/>
    </row>
    <row r="663" spans="1:4" ht="24" customHeight="1">
      <c r="D663" s="33"/>
    </row>
    <row r="664" spans="1:4" ht="24" customHeight="1">
      <c r="D664" s="33" t="s">
        <v>881</v>
      </c>
    </row>
    <row r="665" spans="1:4" ht="24" customHeight="1">
      <c r="D665" s="33" t="s">
        <v>582</v>
      </c>
    </row>
    <row r="666" spans="1:4" ht="24" customHeight="1">
      <c r="D666" s="33"/>
    </row>
    <row r="667" spans="1:4" ht="60" customHeight="1">
      <c r="A667" s="101" t="s">
        <v>871</v>
      </c>
      <c r="B667" s="101"/>
      <c r="C667" s="101"/>
      <c r="D667" s="101"/>
    </row>
    <row r="668" spans="1:4" ht="24" customHeight="1">
      <c r="A668" s="5"/>
      <c r="B668" s="8"/>
      <c r="D668" s="33" t="s">
        <v>152</v>
      </c>
    </row>
    <row r="669" spans="1:4" ht="31.5">
      <c r="A669" s="30" t="s">
        <v>52</v>
      </c>
      <c r="B669" s="31" t="s">
        <v>177</v>
      </c>
      <c r="C669" s="31" t="s">
        <v>184</v>
      </c>
      <c r="D669" s="31" t="s">
        <v>570</v>
      </c>
    </row>
    <row r="670" spans="1:4" ht="24" customHeight="1">
      <c r="A670" s="22" t="s">
        <v>42</v>
      </c>
      <c r="B670" s="21">
        <v>2923</v>
      </c>
      <c r="C670" s="21"/>
      <c r="D670" s="21"/>
    </row>
    <row r="671" spans="1:4" ht="24" customHeight="1">
      <c r="A671" s="6" t="s">
        <v>41</v>
      </c>
      <c r="B671" s="21">
        <v>1192.5999999999999</v>
      </c>
      <c r="C671" s="21"/>
      <c r="D671" s="21"/>
    </row>
    <row r="672" spans="1:4" ht="24" customHeight="1">
      <c r="A672" s="22" t="s">
        <v>43</v>
      </c>
      <c r="B672" s="21">
        <v>134.4</v>
      </c>
      <c r="C672" s="21"/>
      <c r="D672" s="21"/>
    </row>
    <row r="673" spans="1:4" ht="24" customHeight="1">
      <c r="A673" s="22" t="s">
        <v>44</v>
      </c>
      <c r="B673" s="21">
        <v>131.6</v>
      </c>
      <c r="C673" s="21"/>
      <c r="D673" s="21"/>
    </row>
    <row r="674" spans="1:4" ht="24" customHeight="1">
      <c r="A674" s="22" t="s">
        <v>45</v>
      </c>
      <c r="B674" s="21">
        <v>470</v>
      </c>
      <c r="C674" s="21"/>
      <c r="D674" s="21"/>
    </row>
    <row r="675" spans="1:4" ht="24" customHeight="1">
      <c r="A675" s="22" t="s">
        <v>9</v>
      </c>
      <c r="B675" s="21">
        <v>396</v>
      </c>
      <c r="C675" s="21"/>
      <c r="D675" s="21"/>
    </row>
    <row r="676" spans="1:4" ht="24" customHeight="1">
      <c r="A676" s="22" t="s">
        <v>10</v>
      </c>
      <c r="B676" s="21">
        <v>230</v>
      </c>
      <c r="C676" s="21"/>
      <c r="D676" s="21"/>
    </row>
    <row r="677" spans="1:4" ht="24" customHeight="1">
      <c r="A677" s="22" t="s">
        <v>11</v>
      </c>
      <c r="B677" s="21">
        <v>419.9</v>
      </c>
      <c r="C677" s="21"/>
      <c r="D677" s="21"/>
    </row>
    <row r="678" spans="1:4" ht="24" customHeight="1">
      <c r="A678" s="22" t="s">
        <v>12</v>
      </c>
      <c r="B678" s="21">
        <v>340</v>
      </c>
      <c r="C678" s="21"/>
      <c r="D678" s="21"/>
    </row>
    <row r="679" spans="1:4" ht="24" customHeight="1">
      <c r="A679" s="22" t="s">
        <v>13</v>
      </c>
      <c r="B679" s="21">
        <v>782.6</v>
      </c>
      <c r="C679" s="21"/>
      <c r="D679" s="21"/>
    </row>
    <row r="680" spans="1:4" ht="24" customHeight="1">
      <c r="A680" s="22" t="s">
        <v>116</v>
      </c>
      <c r="B680" s="21"/>
      <c r="C680" s="21"/>
      <c r="D680" s="21"/>
    </row>
    <row r="681" spans="1:4" ht="24" customHeight="1">
      <c r="A681" s="22" t="s">
        <v>117</v>
      </c>
      <c r="B681" s="21">
        <v>125.5</v>
      </c>
      <c r="C681" s="21"/>
      <c r="D681" s="21"/>
    </row>
    <row r="682" spans="1:4" ht="24" customHeight="1">
      <c r="A682" s="23" t="s">
        <v>118</v>
      </c>
      <c r="B682" s="25">
        <f>SUM(B670:B681)</f>
        <v>7145.6</v>
      </c>
      <c r="C682" s="25">
        <f>SUM(C670:C681)</f>
        <v>0</v>
      </c>
      <c r="D682" s="25">
        <f>SUM(D670:D681)</f>
        <v>0</v>
      </c>
    </row>
    <row r="683" spans="1:4" ht="24" customHeight="1">
      <c r="D683" s="33"/>
    </row>
    <row r="684" spans="1:4" ht="24" customHeight="1">
      <c r="D684" s="33"/>
    </row>
    <row r="685" spans="1:4" ht="24" customHeight="1">
      <c r="D685" s="33"/>
    </row>
    <row r="686" spans="1:4" ht="24" customHeight="1">
      <c r="D686" s="33"/>
    </row>
    <row r="687" spans="1:4" ht="24" customHeight="1">
      <c r="D687" s="33"/>
    </row>
    <row r="688" spans="1:4" ht="24" customHeight="1">
      <c r="D688" s="33"/>
    </row>
    <row r="689" spans="1:4" ht="24" customHeight="1">
      <c r="D689" s="33"/>
    </row>
    <row r="690" spans="1:4" ht="24" customHeight="1">
      <c r="D690" s="33"/>
    </row>
    <row r="691" spans="1:4" ht="24" customHeight="1">
      <c r="D691" s="33"/>
    </row>
    <row r="692" spans="1:4" ht="24" customHeight="1">
      <c r="D692" s="33"/>
    </row>
    <row r="693" spans="1:4" ht="24" customHeight="1">
      <c r="D693" s="33" t="s">
        <v>882</v>
      </c>
    </row>
    <row r="694" spans="1:4" ht="24" customHeight="1">
      <c r="D694" s="33" t="s">
        <v>582</v>
      </c>
    </row>
    <row r="695" spans="1:4" ht="24" customHeight="1">
      <c r="D695" s="33"/>
    </row>
    <row r="696" spans="1:4" ht="75" customHeight="1">
      <c r="A696" s="101" t="s">
        <v>989</v>
      </c>
      <c r="B696" s="101"/>
      <c r="C696" s="101"/>
      <c r="D696" s="101"/>
    </row>
    <row r="697" spans="1:4" ht="24" customHeight="1">
      <c r="A697" s="5"/>
      <c r="B697" s="8"/>
      <c r="D697" s="33" t="s">
        <v>152</v>
      </c>
    </row>
    <row r="698" spans="1:4" ht="34.9" customHeight="1">
      <c r="A698" s="30" t="s">
        <v>52</v>
      </c>
      <c r="B698" s="31" t="s">
        <v>177</v>
      </c>
      <c r="C698" s="31" t="s">
        <v>184</v>
      </c>
      <c r="D698" s="31" t="s">
        <v>570</v>
      </c>
    </row>
    <row r="699" spans="1:4" ht="24" customHeight="1">
      <c r="A699" s="22" t="s">
        <v>42</v>
      </c>
      <c r="B699" s="21">
        <v>240</v>
      </c>
      <c r="C699" s="21"/>
      <c r="D699" s="21"/>
    </row>
    <row r="700" spans="1:4" ht="24" customHeight="1">
      <c r="A700" s="6" t="s">
        <v>41</v>
      </c>
      <c r="B700" s="21"/>
      <c r="C700" s="21"/>
      <c r="D700" s="21"/>
    </row>
    <row r="701" spans="1:4" ht="24" customHeight="1">
      <c r="A701" s="22" t="s">
        <v>43</v>
      </c>
      <c r="B701" s="21"/>
      <c r="C701" s="21"/>
      <c r="D701" s="21"/>
    </row>
    <row r="702" spans="1:4" ht="24" customHeight="1">
      <c r="A702" s="22" t="s">
        <v>44</v>
      </c>
      <c r="B702" s="21"/>
      <c r="C702" s="21"/>
      <c r="D702" s="21"/>
    </row>
    <row r="703" spans="1:4" ht="24" customHeight="1">
      <c r="A703" s="22" t="s">
        <v>45</v>
      </c>
      <c r="B703" s="21"/>
      <c r="C703" s="21"/>
      <c r="D703" s="21"/>
    </row>
    <row r="704" spans="1:4" ht="24" customHeight="1">
      <c r="A704" s="22" t="s">
        <v>9</v>
      </c>
      <c r="B704" s="21"/>
      <c r="C704" s="21"/>
      <c r="D704" s="21"/>
    </row>
    <row r="705" spans="1:4" ht="24" customHeight="1">
      <c r="A705" s="22" t="s">
        <v>10</v>
      </c>
      <c r="B705" s="21"/>
      <c r="C705" s="21"/>
      <c r="D705" s="21"/>
    </row>
    <row r="706" spans="1:4" ht="24" customHeight="1">
      <c r="A706" s="22" t="s">
        <v>11</v>
      </c>
      <c r="B706" s="21">
        <v>384.8</v>
      </c>
      <c r="C706" s="21"/>
      <c r="D706" s="21"/>
    </row>
    <row r="707" spans="1:4" ht="24" customHeight="1">
      <c r="A707" s="22" t="s">
        <v>12</v>
      </c>
      <c r="B707" s="21">
        <v>519.1</v>
      </c>
      <c r="C707" s="21"/>
      <c r="D707" s="21"/>
    </row>
    <row r="708" spans="1:4" ht="24" customHeight="1">
      <c r="A708" s="22" t="s">
        <v>13</v>
      </c>
      <c r="B708" s="21"/>
      <c r="C708" s="21"/>
      <c r="D708" s="21"/>
    </row>
    <row r="709" spans="1:4" ht="24" customHeight="1">
      <c r="A709" s="22" t="s">
        <v>116</v>
      </c>
      <c r="B709" s="21"/>
      <c r="C709" s="21"/>
      <c r="D709" s="21"/>
    </row>
    <row r="710" spans="1:4" ht="24" customHeight="1">
      <c r="A710" s="22" t="s">
        <v>117</v>
      </c>
      <c r="B710" s="21">
        <v>100</v>
      </c>
      <c r="C710" s="21"/>
      <c r="D710" s="21"/>
    </row>
    <row r="711" spans="1:4" ht="24" customHeight="1">
      <c r="A711" s="23" t="s">
        <v>118</v>
      </c>
      <c r="B711" s="25">
        <f>SUM(B699:B710)</f>
        <v>1243.9000000000001</v>
      </c>
      <c r="C711" s="25">
        <f>SUM(C699:C710)</f>
        <v>0</v>
      </c>
      <c r="D711" s="25">
        <f>SUM(D699:D710)</f>
        <v>0</v>
      </c>
    </row>
    <row r="712" spans="1:4" ht="24" customHeight="1">
      <c r="D712" s="33"/>
    </row>
    <row r="713" spans="1:4" ht="24" customHeight="1">
      <c r="D713" s="33"/>
    </row>
    <row r="714" spans="1:4" ht="24" customHeight="1">
      <c r="D714" s="33"/>
    </row>
    <row r="715" spans="1:4" ht="24" customHeight="1">
      <c r="D715" s="33"/>
    </row>
    <row r="716" spans="1:4" ht="24" customHeight="1">
      <c r="D716" s="33"/>
    </row>
    <row r="717" spans="1:4" ht="24" customHeight="1">
      <c r="D717" s="33"/>
    </row>
    <row r="718" spans="1:4" ht="24" customHeight="1">
      <c r="D718" s="33"/>
    </row>
    <row r="719" spans="1:4" ht="24" customHeight="1">
      <c r="D719" s="33"/>
    </row>
    <row r="720" spans="1:4" ht="24" customHeight="1">
      <c r="D720" s="33"/>
    </row>
    <row r="721" spans="1:4" ht="24" customHeight="1">
      <c r="D721" s="33" t="s">
        <v>930</v>
      </c>
    </row>
    <row r="722" spans="1:4" ht="24" customHeight="1">
      <c r="D722" s="33" t="s">
        <v>582</v>
      </c>
    </row>
    <row r="723" spans="1:4" ht="24" customHeight="1">
      <c r="D723" s="33"/>
    </row>
    <row r="724" spans="1:4" ht="100.5" customHeight="1">
      <c r="A724" s="101" t="s">
        <v>931</v>
      </c>
      <c r="B724" s="101"/>
      <c r="C724" s="101"/>
      <c r="D724" s="101"/>
    </row>
    <row r="725" spans="1:4" ht="24" customHeight="1">
      <c r="A725" s="5"/>
      <c r="B725" s="8"/>
      <c r="D725" s="33" t="s">
        <v>152</v>
      </c>
    </row>
    <row r="726" spans="1:4" ht="35.25" customHeight="1">
      <c r="A726" s="30" t="s">
        <v>52</v>
      </c>
      <c r="B726" s="31" t="s">
        <v>177</v>
      </c>
      <c r="C726" s="31" t="s">
        <v>184</v>
      </c>
      <c r="D726" s="31" t="s">
        <v>570</v>
      </c>
    </row>
    <row r="727" spans="1:4" ht="24" customHeight="1">
      <c r="A727" s="22" t="s">
        <v>42</v>
      </c>
      <c r="B727" s="26"/>
      <c r="C727" s="26"/>
      <c r="D727" s="26"/>
    </row>
    <row r="728" spans="1:4" ht="24" customHeight="1">
      <c r="A728" s="6" t="s">
        <v>41</v>
      </c>
      <c r="B728" s="26">
        <v>273.7</v>
      </c>
      <c r="C728" s="26"/>
      <c r="D728" s="26"/>
    </row>
    <row r="729" spans="1:4" ht="24" customHeight="1">
      <c r="A729" s="22" t="s">
        <v>43</v>
      </c>
      <c r="B729" s="26">
        <v>200</v>
      </c>
      <c r="C729" s="26"/>
      <c r="D729" s="26"/>
    </row>
    <row r="730" spans="1:4" ht="24" customHeight="1">
      <c r="A730" s="22" t="s">
        <v>44</v>
      </c>
      <c r="B730" s="26">
        <v>350</v>
      </c>
      <c r="C730" s="26"/>
      <c r="D730" s="26"/>
    </row>
    <row r="731" spans="1:4" ht="24" customHeight="1">
      <c r="A731" s="22" t="s">
        <v>45</v>
      </c>
      <c r="B731" s="26"/>
      <c r="C731" s="26"/>
      <c r="D731" s="26"/>
    </row>
    <row r="732" spans="1:4" ht="24" customHeight="1">
      <c r="A732" s="22" t="s">
        <v>9</v>
      </c>
      <c r="B732" s="26">
        <v>321.8</v>
      </c>
      <c r="C732" s="26"/>
      <c r="D732" s="26"/>
    </row>
    <row r="733" spans="1:4" ht="24" customHeight="1">
      <c r="A733" s="22" t="s">
        <v>10</v>
      </c>
      <c r="B733" s="26"/>
      <c r="C733" s="26"/>
      <c r="D733" s="26"/>
    </row>
    <row r="734" spans="1:4" ht="24" customHeight="1">
      <c r="A734" s="22" t="s">
        <v>11</v>
      </c>
      <c r="B734" s="26"/>
      <c r="C734" s="26"/>
      <c r="D734" s="26"/>
    </row>
    <row r="735" spans="1:4" ht="24" customHeight="1">
      <c r="A735" s="22" t="s">
        <v>12</v>
      </c>
      <c r="B735" s="26"/>
      <c r="C735" s="26"/>
      <c r="D735" s="26"/>
    </row>
    <row r="736" spans="1:4" ht="24" customHeight="1">
      <c r="A736" s="22" t="s">
        <v>13</v>
      </c>
      <c r="B736" s="26">
        <v>295.39999999999998</v>
      </c>
      <c r="C736" s="26"/>
      <c r="D736" s="26"/>
    </row>
    <row r="737" spans="1:4" ht="24" customHeight="1">
      <c r="A737" s="22" t="s">
        <v>116</v>
      </c>
      <c r="B737" s="26"/>
      <c r="C737" s="26"/>
      <c r="D737" s="26"/>
    </row>
    <row r="738" spans="1:4" ht="24" customHeight="1">
      <c r="A738" s="22" t="s">
        <v>117</v>
      </c>
      <c r="B738" s="26">
        <v>203.1</v>
      </c>
      <c r="C738" s="26"/>
      <c r="D738" s="26"/>
    </row>
    <row r="739" spans="1:4" ht="24" customHeight="1">
      <c r="A739" s="23" t="s">
        <v>118</v>
      </c>
      <c r="B739" s="27">
        <f>SUM(B727:B738)</f>
        <v>1644</v>
      </c>
      <c r="C739" s="27">
        <f>SUM(C727:C738)</f>
        <v>0</v>
      </c>
      <c r="D739" s="27">
        <f>SUM(D727:D738)</f>
        <v>0</v>
      </c>
    </row>
    <row r="740" spans="1:4" ht="24" customHeight="1"/>
    <row r="741" spans="1:4" ht="24" customHeight="1"/>
    <row r="742" spans="1:4" ht="24" customHeight="1"/>
    <row r="743" spans="1:4" ht="24" customHeight="1"/>
    <row r="744" spans="1:4" ht="24" customHeight="1"/>
    <row r="745" spans="1:4" ht="24" customHeight="1"/>
    <row r="746" spans="1:4" ht="24" customHeight="1"/>
    <row r="747" spans="1:4" ht="24" customHeight="1"/>
    <row r="748" spans="1:4" ht="24" customHeight="1">
      <c r="D748" s="33" t="s">
        <v>932</v>
      </c>
    </row>
    <row r="749" spans="1:4" ht="24" customHeight="1">
      <c r="D749" s="33" t="s">
        <v>582</v>
      </c>
    </row>
    <row r="750" spans="1:4" ht="24" customHeight="1"/>
    <row r="751" spans="1:4" ht="81.75" customHeight="1">
      <c r="A751" s="101" t="s">
        <v>933</v>
      </c>
      <c r="B751" s="101"/>
      <c r="C751" s="101"/>
      <c r="D751" s="101"/>
    </row>
    <row r="752" spans="1:4" ht="24" customHeight="1">
      <c r="A752" s="5"/>
      <c r="B752" s="8"/>
      <c r="D752" s="33" t="s">
        <v>152</v>
      </c>
    </row>
    <row r="753" spans="1:4" ht="41.25" customHeight="1">
      <c r="A753" s="30" t="s">
        <v>52</v>
      </c>
      <c r="B753" s="31" t="s">
        <v>177</v>
      </c>
      <c r="C753" s="31" t="s">
        <v>184</v>
      </c>
      <c r="D753" s="31" t="s">
        <v>570</v>
      </c>
    </row>
    <row r="754" spans="1:4" ht="24" customHeight="1">
      <c r="A754" s="22" t="s">
        <v>42</v>
      </c>
      <c r="B754" s="21">
        <v>6005</v>
      </c>
      <c r="C754" s="21"/>
      <c r="D754" s="21"/>
    </row>
    <row r="755" spans="1:4" ht="24" customHeight="1">
      <c r="A755" s="6" t="s">
        <v>41</v>
      </c>
      <c r="B755" s="21"/>
      <c r="C755" s="21"/>
      <c r="D755" s="21"/>
    </row>
    <row r="756" spans="1:4" ht="24" customHeight="1">
      <c r="A756" s="22" t="s">
        <v>43</v>
      </c>
      <c r="B756" s="21">
        <v>2130</v>
      </c>
      <c r="C756" s="21"/>
      <c r="D756" s="21"/>
    </row>
    <row r="757" spans="1:4" ht="24" customHeight="1">
      <c r="A757" s="22" t="s">
        <v>44</v>
      </c>
      <c r="B757" s="21">
        <v>1337.6</v>
      </c>
      <c r="C757" s="21"/>
      <c r="D757" s="21"/>
    </row>
    <row r="758" spans="1:4" ht="24" customHeight="1">
      <c r="A758" s="22" t="s">
        <v>45</v>
      </c>
      <c r="B758" s="21">
        <v>8388.4</v>
      </c>
      <c r="C758" s="21"/>
      <c r="D758" s="21"/>
    </row>
    <row r="759" spans="1:4" ht="24" customHeight="1">
      <c r="A759" s="22" t="s">
        <v>9</v>
      </c>
      <c r="B759" s="21"/>
      <c r="C759" s="21"/>
      <c r="D759" s="21"/>
    </row>
    <row r="760" spans="1:4" ht="24" customHeight="1">
      <c r="A760" s="22" t="s">
        <v>10</v>
      </c>
      <c r="B760" s="21"/>
      <c r="C760" s="21"/>
      <c r="D760" s="21"/>
    </row>
    <row r="761" spans="1:4" ht="24" customHeight="1">
      <c r="A761" s="22" t="s">
        <v>11</v>
      </c>
      <c r="B761" s="21">
        <v>373.4</v>
      </c>
      <c r="C761" s="21"/>
      <c r="D761" s="21"/>
    </row>
    <row r="762" spans="1:4" ht="24" customHeight="1">
      <c r="A762" s="22" t="s">
        <v>12</v>
      </c>
      <c r="B762" s="21"/>
      <c r="C762" s="21">
        <v>1800</v>
      </c>
      <c r="D762" s="21"/>
    </row>
    <row r="763" spans="1:4" ht="24" customHeight="1">
      <c r="A763" s="22" t="s">
        <v>13</v>
      </c>
      <c r="B763" s="21">
        <v>1811.9</v>
      </c>
      <c r="C763" s="21"/>
      <c r="D763" s="21"/>
    </row>
    <row r="764" spans="1:4" ht="24" customHeight="1">
      <c r="A764" s="22" t="s">
        <v>116</v>
      </c>
      <c r="B764" s="21"/>
      <c r="C764" s="21"/>
      <c r="D764" s="21"/>
    </row>
    <row r="765" spans="1:4" ht="24" customHeight="1">
      <c r="A765" s="22" t="s">
        <v>117</v>
      </c>
      <c r="B765" s="21">
        <v>5005</v>
      </c>
      <c r="C765" s="21"/>
      <c r="D765" s="21"/>
    </row>
    <row r="766" spans="1:4" ht="24" customHeight="1">
      <c r="A766" s="23" t="s">
        <v>118</v>
      </c>
      <c r="B766" s="25">
        <f>SUM(B754:B765)</f>
        <v>25051.300000000003</v>
      </c>
      <c r="C766" s="25">
        <f>SUM(C754:C765)</f>
        <v>1800</v>
      </c>
      <c r="D766" s="25">
        <f>SUM(D754:D765)</f>
        <v>0</v>
      </c>
    </row>
    <row r="767" spans="1:4" ht="24" customHeight="1"/>
    <row r="768" spans="1:4" ht="24" customHeight="1"/>
    <row r="769" spans="1:4" ht="24" customHeight="1"/>
    <row r="770" spans="1:4" ht="24" customHeight="1"/>
    <row r="771" spans="1:4" ht="24" customHeight="1"/>
    <row r="772" spans="1:4" ht="24" customHeight="1"/>
    <row r="773" spans="1:4" ht="24" customHeight="1"/>
    <row r="774" spans="1:4" ht="24" customHeight="1"/>
    <row r="775" spans="1:4" ht="24" customHeight="1"/>
    <row r="776" spans="1:4" ht="24" customHeight="1">
      <c r="D776" s="33" t="s">
        <v>934</v>
      </c>
    </row>
    <row r="777" spans="1:4" ht="24" customHeight="1">
      <c r="D777" s="33" t="s">
        <v>582</v>
      </c>
    </row>
    <row r="778" spans="1:4" ht="24" customHeight="1"/>
    <row r="779" spans="1:4" ht="62.25" customHeight="1">
      <c r="A779" s="101" t="s">
        <v>935</v>
      </c>
      <c r="B779" s="101"/>
      <c r="C779" s="101"/>
      <c r="D779" s="101"/>
    </row>
    <row r="780" spans="1:4" ht="24" customHeight="1">
      <c r="A780" s="5"/>
      <c r="B780" s="8"/>
      <c r="D780" s="33" t="s">
        <v>152</v>
      </c>
    </row>
    <row r="781" spans="1:4" ht="45" customHeight="1">
      <c r="A781" s="30" t="s">
        <v>52</v>
      </c>
      <c r="B781" s="31" t="s">
        <v>177</v>
      </c>
      <c r="C781" s="31" t="s">
        <v>184</v>
      </c>
      <c r="D781" s="31" t="s">
        <v>570</v>
      </c>
    </row>
    <row r="782" spans="1:4" ht="24" customHeight="1">
      <c r="A782" s="22" t="s">
        <v>42</v>
      </c>
      <c r="B782" s="21">
        <v>18310.400000000001</v>
      </c>
      <c r="C782" s="21"/>
      <c r="D782" s="21"/>
    </row>
    <row r="783" spans="1:4" ht="24" customHeight="1">
      <c r="A783" s="6" t="s">
        <v>41</v>
      </c>
      <c r="B783" s="21"/>
      <c r="C783" s="21"/>
      <c r="D783" s="21"/>
    </row>
    <row r="784" spans="1:4" ht="24" customHeight="1">
      <c r="A784" s="22" t="s">
        <v>43</v>
      </c>
      <c r="B784" s="21"/>
      <c r="C784" s="21"/>
      <c r="D784" s="21"/>
    </row>
    <row r="785" spans="1:4" ht="24" customHeight="1">
      <c r="A785" s="22" t="s">
        <v>44</v>
      </c>
      <c r="B785" s="21"/>
      <c r="C785" s="21"/>
      <c r="D785" s="21"/>
    </row>
    <row r="786" spans="1:4" ht="24" customHeight="1">
      <c r="A786" s="22" t="s">
        <v>45</v>
      </c>
      <c r="B786" s="21">
        <v>157.1</v>
      </c>
      <c r="C786" s="21"/>
      <c r="D786" s="21"/>
    </row>
    <row r="787" spans="1:4" ht="24" customHeight="1">
      <c r="A787" s="22" t="s">
        <v>9</v>
      </c>
      <c r="B787" s="21"/>
      <c r="C787" s="21"/>
      <c r="D787" s="21"/>
    </row>
    <row r="788" spans="1:4" ht="24" customHeight="1">
      <c r="A788" s="22" t="s">
        <v>10</v>
      </c>
      <c r="B788" s="21"/>
      <c r="C788" s="21"/>
      <c r="D788" s="21"/>
    </row>
    <row r="789" spans="1:4" ht="24" customHeight="1">
      <c r="A789" s="22" t="s">
        <v>11</v>
      </c>
      <c r="B789" s="21"/>
      <c r="C789" s="21"/>
      <c r="D789" s="21"/>
    </row>
    <row r="790" spans="1:4" ht="24" customHeight="1">
      <c r="A790" s="22" t="s">
        <v>12</v>
      </c>
      <c r="B790" s="21"/>
      <c r="C790" s="21"/>
      <c r="D790" s="21"/>
    </row>
    <row r="791" spans="1:4" ht="24" customHeight="1">
      <c r="A791" s="22" t="s">
        <v>13</v>
      </c>
      <c r="B791" s="21"/>
      <c r="C791" s="21"/>
      <c r="D791" s="21"/>
    </row>
    <row r="792" spans="1:4" ht="24" customHeight="1">
      <c r="A792" s="22" t="s">
        <v>116</v>
      </c>
      <c r="B792" s="21"/>
      <c r="C792" s="21"/>
      <c r="D792" s="21"/>
    </row>
    <row r="793" spans="1:4" ht="24" customHeight="1">
      <c r="A793" s="22" t="s">
        <v>117</v>
      </c>
      <c r="B793" s="21"/>
      <c r="C793" s="21"/>
      <c r="D793" s="21"/>
    </row>
    <row r="794" spans="1:4" ht="24" customHeight="1">
      <c r="A794" s="23" t="s">
        <v>118</v>
      </c>
      <c r="B794" s="25">
        <f>SUM(B782:B793)</f>
        <v>18467.5</v>
      </c>
      <c r="C794" s="25">
        <f>SUM(C782:C793)</f>
        <v>0</v>
      </c>
      <c r="D794" s="25">
        <f>SUM(D782:D793)</f>
        <v>0</v>
      </c>
    </row>
    <row r="795" spans="1:4" ht="24" customHeight="1"/>
    <row r="796" spans="1:4" ht="24" customHeight="1"/>
    <row r="797" spans="1:4" ht="24" customHeight="1"/>
    <row r="798" spans="1:4" ht="24" customHeight="1"/>
    <row r="799" spans="1:4" ht="24" customHeight="1"/>
    <row r="800" spans="1:4" ht="24" customHeight="1"/>
    <row r="801" spans="1:4" ht="24" customHeight="1"/>
    <row r="802" spans="1:4" ht="24" customHeight="1"/>
    <row r="803" spans="1:4" ht="24" customHeight="1"/>
    <row r="804" spans="1:4" ht="24" customHeight="1"/>
    <row r="805" spans="1:4" ht="24" customHeight="1">
      <c r="A805" s="5"/>
      <c r="B805" s="8"/>
      <c r="D805" s="33" t="s">
        <v>936</v>
      </c>
    </row>
    <row r="806" spans="1:4" ht="24" customHeight="1">
      <c r="A806" s="5"/>
      <c r="B806" s="8"/>
      <c r="D806" s="33" t="s">
        <v>582</v>
      </c>
    </row>
    <row r="807" spans="1:4" ht="24" customHeight="1">
      <c r="A807" s="5"/>
      <c r="B807" s="5"/>
    </row>
    <row r="808" spans="1:4" ht="114.75" customHeight="1">
      <c r="A808" s="101" t="s">
        <v>937</v>
      </c>
      <c r="B808" s="101"/>
      <c r="C808" s="101"/>
      <c r="D808" s="101"/>
    </row>
    <row r="809" spans="1:4" ht="24" customHeight="1">
      <c r="A809" s="5"/>
      <c r="B809" s="8"/>
      <c r="D809" s="33" t="s">
        <v>152</v>
      </c>
    </row>
    <row r="810" spans="1:4" ht="41.25" customHeight="1">
      <c r="A810" s="30" t="s">
        <v>52</v>
      </c>
      <c r="B810" s="31" t="s">
        <v>177</v>
      </c>
      <c r="C810" s="31" t="s">
        <v>184</v>
      </c>
      <c r="D810" s="31" t="s">
        <v>570</v>
      </c>
    </row>
    <row r="811" spans="1:4" ht="24" customHeight="1">
      <c r="A811" s="22" t="s">
        <v>42</v>
      </c>
      <c r="B811" s="21"/>
      <c r="C811" s="21"/>
      <c r="D811" s="21"/>
    </row>
    <row r="812" spans="1:4" ht="24" customHeight="1">
      <c r="A812" s="6" t="s">
        <v>41</v>
      </c>
      <c r="B812" s="21"/>
      <c r="C812" s="21"/>
      <c r="D812" s="21"/>
    </row>
    <row r="813" spans="1:4" ht="24" customHeight="1">
      <c r="A813" s="22" t="s">
        <v>43</v>
      </c>
      <c r="B813" s="21"/>
      <c r="C813" s="21"/>
      <c r="D813" s="21"/>
    </row>
    <row r="814" spans="1:4" ht="24" customHeight="1">
      <c r="A814" s="22" t="s">
        <v>44</v>
      </c>
      <c r="B814" s="21">
        <v>3000</v>
      </c>
      <c r="C814" s="21"/>
      <c r="D814" s="21"/>
    </row>
    <row r="815" spans="1:4" ht="24" customHeight="1">
      <c r="A815" s="22" t="s">
        <v>45</v>
      </c>
      <c r="B815" s="21">
        <v>1840</v>
      </c>
      <c r="C815" s="21"/>
      <c r="D815" s="21"/>
    </row>
    <row r="816" spans="1:4" ht="24" customHeight="1">
      <c r="A816" s="22" t="s">
        <v>9</v>
      </c>
      <c r="B816" s="21"/>
      <c r="C816" s="21"/>
      <c r="D816" s="21"/>
    </row>
    <row r="817" spans="1:4" ht="24" customHeight="1">
      <c r="A817" s="22" t="s">
        <v>10</v>
      </c>
      <c r="B817" s="21"/>
      <c r="C817" s="21"/>
      <c r="D817" s="21"/>
    </row>
    <row r="818" spans="1:4" ht="24" customHeight="1">
      <c r="A818" s="22" t="s">
        <v>11</v>
      </c>
      <c r="B818" s="21">
        <v>2000</v>
      </c>
      <c r="C818" s="21"/>
      <c r="D818" s="21"/>
    </row>
    <row r="819" spans="1:4" ht="24" customHeight="1">
      <c r="A819" s="22" t="s">
        <v>12</v>
      </c>
      <c r="B819" s="21"/>
      <c r="C819" s="21"/>
      <c r="D819" s="21"/>
    </row>
    <row r="820" spans="1:4" ht="24" customHeight="1">
      <c r="A820" s="22" t="s">
        <v>13</v>
      </c>
      <c r="B820" s="21"/>
      <c r="C820" s="21"/>
      <c r="D820" s="21"/>
    </row>
    <row r="821" spans="1:4" ht="24" customHeight="1">
      <c r="A821" s="22" t="s">
        <v>116</v>
      </c>
      <c r="B821" s="21">
        <v>3840</v>
      </c>
      <c r="C821" s="21"/>
      <c r="D821" s="21"/>
    </row>
    <row r="822" spans="1:4" ht="24" customHeight="1">
      <c r="A822" s="22" t="s">
        <v>117</v>
      </c>
      <c r="B822" s="21"/>
      <c r="C822" s="21"/>
      <c r="D822" s="21"/>
    </row>
    <row r="823" spans="1:4" ht="24" customHeight="1">
      <c r="A823" s="23" t="s">
        <v>118</v>
      </c>
      <c r="B823" s="25">
        <f>SUM(B811:B822)</f>
        <v>10680</v>
      </c>
      <c r="C823" s="25">
        <f>SUM(C811:C822)</f>
        <v>0</v>
      </c>
      <c r="D823" s="25">
        <f>SUM(D811:D822)</f>
        <v>0</v>
      </c>
    </row>
    <row r="824" spans="1:4" ht="24" customHeight="1"/>
    <row r="825" spans="1:4" ht="24" customHeight="1"/>
    <row r="826" spans="1:4" ht="24" customHeight="1"/>
    <row r="827" spans="1:4" ht="24" customHeight="1"/>
    <row r="828" spans="1:4" ht="24" customHeight="1"/>
    <row r="829" spans="1:4" ht="24" customHeight="1"/>
    <row r="830" spans="1:4" ht="24" customHeight="1"/>
    <row r="831" spans="1:4" ht="24" customHeight="1">
      <c r="A831" s="5"/>
      <c r="B831" s="8"/>
      <c r="D831" s="33" t="s">
        <v>938</v>
      </c>
    </row>
    <row r="832" spans="1:4" ht="24" customHeight="1">
      <c r="A832" s="5"/>
      <c r="B832" s="8"/>
      <c r="D832" s="33" t="s">
        <v>582</v>
      </c>
    </row>
    <row r="833" spans="1:4" ht="24" customHeight="1">
      <c r="A833" s="5"/>
      <c r="B833" s="5"/>
    </row>
    <row r="834" spans="1:4" ht="103.5" customHeight="1">
      <c r="A834" s="101" t="s">
        <v>939</v>
      </c>
      <c r="B834" s="101"/>
      <c r="C834" s="101"/>
      <c r="D834" s="101"/>
    </row>
    <row r="835" spans="1:4" ht="24" customHeight="1">
      <c r="A835" s="5"/>
      <c r="B835" s="8"/>
      <c r="D835" s="33" t="s">
        <v>152</v>
      </c>
    </row>
    <row r="836" spans="1:4" ht="36.75" customHeight="1">
      <c r="A836" s="30" t="s">
        <v>52</v>
      </c>
      <c r="B836" s="31" t="s">
        <v>177</v>
      </c>
      <c r="C836" s="31" t="s">
        <v>184</v>
      </c>
      <c r="D836" s="31" t="s">
        <v>570</v>
      </c>
    </row>
    <row r="837" spans="1:4" ht="24" customHeight="1">
      <c r="A837" s="22" t="s">
        <v>42</v>
      </c>
      <c r="B837" s="21"/>
      <c r="C837" s="21"/>
      <c r="D837" s="21"/>
    </row>
    <row r="838" spans="1:4" ht="24" customHeight="1">
      <c r="A838" s="6" t="s">
        <v>41</v>
      </c>
      <c r="B838" s="21"/>
      <c r="C838" s="21"/>
      <c r="D838" s="21"/>
    </row>
    <row r="839" spans="1:4" ht="24" customHeight="1">
      <c r="A839" s="22" t="s">
        <v>43</v>
      </c>
      <c r="B839" s="21"/>
      <c r="C839" s="21"/>
      <c r="D839" s="21"/>
    </row>
    <row r="840" spans="1:4" ht="24" customHeight="1">
      <c r="A840" s="22" t="s">
        <v>44</v>
      </c>
      <c r="B840" s="21">
        <v>5640.2</v>
      </c>
      <c r="C840" s="21"/>
      <c r="D840" s="21"/>
    </row>
    <row r="841" spans="1:4" ht="24" customHeight="1">
      <c r="A841" s="22" t="s">
        <v>45</v>
      </c>
      <c r="B841" s="21"/>
      <c r="C841" s="21"/>
      <c r="D841" s="21"/>
    </row>
    <row r="842" spans="1:4" ht="24" customHeight="1">
      <c r="A842" s="22" t="s">
        <v>9</v>
      </c>
      <c r="B842" s="21"/>
      <c r="C842" s="21"/>
      <c r="D842" s="21"/>
    </row>
    <row r="843" spans="1:4" ht="24" customHeight="1">
      <c r="A843" s="22" t="s">
        <v>10</v>
      </c>
      <c r="B843" s="21"/>
      <c r="C843" s="21"/>
      <c r="D843" s="21"/>
    </row>
    <row r="844" spans="1:4" ht="24" customHeight="1">
      <c r="A844" s="22" t="s">
        <v>11</v>
      </c>
      <c r="B844" s="21"/>
      <c r="C844" s="21"/>
      <c r="D844" s="21"/>
    </row>
    <row r="845" spans="1:4" ht="24" customHeight="1">
      <c r="A845" s="22" t="s">
        <v>12</v>
      </c>
      <c r="B845" s="21"/>
      <c r="C845" s="21"/>
      <c r="D845" s="21"/>
    </row>
    <row r="846" spans="1:4" ht="24" customHeight="1">
      <c r="A846" s="22" t="s">
        <v>13</v>
      </c>
      <c r="B846" s="21"/>
      <c r="C846" s="21"/>
      <c r="D846" s="21"/>
    </row>
    <row r="847" spans="1:4" ht="24" customHeight="1">
      <c r="A847" s="22" t="s">
        <v>116</v>
      </c>
      <c r="B847" s="21"/>
      <c r="C847" s="21"/>
      <c r="D847" s="21"/>
    </row>
    <row r="848" spans="1:4" ht="24" customHeight="1">
      <c r="A848" s="22" t="s">
        <v>117</v>
      </c>
      <c r="B848" s="21"/>
      <c r="C848" s="21"/>
      <c r="D848" s="21"/>
    </row>
    <row r="849" spans="1:4" ht="24" customHeight="1">
      <c r="A849" s="23" t="s">
        <v>118</v>
      </c>
      <c r="B849" s="25">
        <f>SUM(B837:B848)</f>
        <v>5640.2</v>
      </c>
      <c r="C849" s="25">
        <f>SUM(C837:C848)</f>
        <v>0</v>
      </c>
      <c r="D849" s="25">
        <f>SUM(D837:D848)</f>
        <v>0</v>
      </c>
    </row>
    <row r="850" spans="1:4" ht="24" customHeight="1"/>
    <row r="851" spans="1:4" ht="24" customHeight="1"/>
    <row r="852" spans="1:4" ht="24" customHeight="1"/>
    <row r="853" spans="1:4" ht="24" customHeight="1"/>
    <row r="854" spans="1:4" ht="24" customHeight="1"/>
    <row r="855" spans="1:4" ht="24" customHeight="1"/>
    <row r="856" spans="1:4" ht="24" customHeight="1"/>
    <row r="857" spans="1:4" ht="24" customHeight="1"/>
    <row r="858" spans="1:4" ht="24" customHeight="1">
      <c r="A858" s="5"/>
      <c r="B858" s="8"/>
      <c r="D858" s="33" t="s">
        <v>940</v>
      </c>
    </row>
    <row r="859" spans="1:4" ht="24" customHeight="1">
      <c r="A859" s="5"/>
      <c r="B859" s="8"/>
      <c r="D859" s="33" t="s">
        <v>582</v>
      </c>
    </row>
    <row r="860" spans="1:4" ht="24" customHeight="1">
      <c r="A860" s="5"/>
      <c r="B860" s="5"/>
    </row>
    <row r="861" spans="1:4" ht="99" customHeight="1">
      <c r="A861" s="101" t="s">
        <v>941</v>
      </c>
      <c r="B861" s="101"/>
      <c r="C861" s="101"/>
      <c r="D861" s="101"/>
    </row>
    <row r="862" spans="1:4" ht="24" customHeight="1">
      <c r="A862" s="5"/>
      <c r="B862" s="8"/>
      <c r="D862" s="33" t="s">
        <v>152</v>
      </c>
    </row>
    <row r="863" spans="1:4" ht="30" customHeight="1">
      <c r="A863" s="30" t="s">
        <v>52</v>
      </c>
      <c r="B863" s="31" t="s">
        <v>177</v>
      </c>
      <c r="C863" s="31" t="s">
        <v>184</v>
      </c>
      <c r="D863" s="31" t="s">
        <v>570</v>
      </c>
    </row>
    <row r="864" spans="1:4" ht="24" customHeight="1">
      <c r="A864" s="22" t="s">
        <v>42</v>
      </c>
      <c r="B864" s="21"/>
      <c r="C864" s="21"/>
      <c r="D864" s="21"/>
    </row>
    <row r="865" spans="1:4" ht="24" customHeight="1">
      <c r="A865" s="6" t="s">
        <v>41</v>
      </c>
      <c r="B865" s="21"/>
      <c r="C865" s="21"/>
      <c r="D865" s="21"/>
    </row>
    <row r="866" spans="1:4" ht="24" customHeight="1">
      <c r="A866" s="22" t="s">
        <v>43</v>
      </c>
      <c r="B866" s="21"/>
      <c r="C866" s="21"/>
      <c r="D866" s="21"/>
    </row>
    <row r="867" spans="1:4" ht="24" customHeight="1">
      <c r="A867" s="22" t="s">
        <v>44</v>
      </c>
      <c r="B867" s="21"/>
      <c r="C867" s="21"/>
      <c r="D867" s="21"/>
    </row>
    <row r="868" spans="1:4" ht="24" customHeight="1">
      <c r="A868" s="22" t="s">
        <v>45</v>
      </c>
      <c r="B868" s="21"/>
      <c r="C868" s="21"/>
      <c r="D868" s="21"/>
    </row>
    <row r="869" spans="1:4" ht="24" customHeight="1">
      <c r="A869" s="22" t="s">
        <v>9</v>
      </c>
      <c r="B869" s="21"/>
      <c r="C869" s="21"/>
      <c r="D869" s="21"/>
    </row>
    <row r="870" spans="1:4" ht="24" customHeight="1">
      <c r="A870" s="22" t="s">
        <v>10</v>
      </c>
      <c r="B870" s="21"/>
      <c r="C870" s="21"/>
      <c r="D870" s="21"/>
    </row>
    <row r="871" spans="1:4" ht="24" customHeight="1">
      <c r="A871" s="22" t="s">
        <v>11</v>
      </c>
      <c r="B871" s="21">
        <v>387.8</v>
      </c>
      <c r="C871" s="21"/>
      <c r="D871" s="21"/>
    </row>
    <row r="872" spans="1:4" ht="24" customHeight="1">
      <c r="A872" s="22" t="s">
        <v>12</v>
      </c>
      <c r="B872" s="21"/>
      <c r="C872" s="21"/>
      <c r="D872" s="21"/>
    </row>
    <row r="873" spans="1:4" ht="24" customHeight="1">
      <c r="A873" s="22" t="s">
        <v>13</v>
      </c>
      <c r="B873" s="21">
        <v>769.8</v>
      </c>
      <c r="C873" s="21"/>
      <c r="D873" s="21"/>
    </row>
    <row r="874" spans="1:4" ht="24" customHeight="1">
      <c r="A874" s="22" t="s">
        <v>116</v>
      </c>
      <c r="B874" s="21"/>
      <c r="C874" s="21"/>
      <c r="D874" s="21"/>
    </row>
    <row r="875" spans="1:4" ht="24" customHeight="1">
      <c r="A875" s="22" t="s">
        <v>117</v>
      </c>
      <c r="B875" s="21"/>
      <c r="C875" s="21"/>
      <c r="D875" s="21"/>
    </row>
    <row r="876" spans="1:4" ht="24" customHeight="1">
      <c r="A876" s="23" t="s">
        <v>118</v>
      </c>
      <c r="B876" s="25">
        <f>SUM(B864:B875)</f>
        <v>1157.5999999999999</v>
      </c>
      <c r="C876" s="25">
        <f>SUM(C864:C875)</f>
        <v>0</v>
      </c>
      <c r="D876" s="25">
        <f>SUM(D864:D875)</f>
        <v>0</v>
      </c>
    </row>
    <row r="877" spans="1:4" ht="24" customHeight="1">
      <c r="A877" s="53"/>
      <c r="B877" s="54"/>
      <c r="C877" s="54"/>
      <c r="D877" s="54"/>
    </row>
    <row r="878" spans="1:4" ht="24" customHeight="1">
      <c r="A878" s="53"/>
      <c r="B878" s="54"/>
      <c r="C878" s="54"/>
      <c r="D878" s="54"/>
    </row>
    <row r="879" spans="1:4" ht="24" customHeight="1">
      <c r="A879" s="53"/>
      <c r="B879" s="54"/>
      <c r="C879" s="54"/>
      <c r="D879" s="54"/>
    </row>
    <row r="880" spans="1:4" ht="24" customHeight="1">
      <c r="A880" s="53"/>
      <c r="B880" s="54"/>
      <c r="C880" s="54"/>
      <c r="D880" s="54"/>
    </row>
    <row r="881" spans="1:4" ht="24" customHeight="1">
      <c r="A881" s="53"/>
      <c r="B881" s="54"/>
      <c r="C881" s="54"/>
      <c r="D881" s="54"/>
    </row>
    <row r="882" spans="1:4" ht="24" customHeight="1">
      <c r="A882" s="53"/>
      <c r="B882" s="54"/>
      <c r="C882" s="54"/>
      <c r="D882" s="54"/>
    </row>
    <row r="883" spans="1:4" ht="24" customHeight="1">
      <c r="A883" s="53"/>
      <c r="B883" s="54"/>
      <c r="C883" s="54"/>
      <c r="D883" s="54"/>
    </row>
    <row r="884" spans="1:4" ht="24" customHeight="1">
      <c r="A884" s="53"/>
      <c r="B884" s="54"/>
      <c r="C884" s="54"/>
      <c r="D884" s="54"/>
    </row>
    <row r="885" spans="1:4" ht="24" customHeight="1">
      <c r="A885" s="53"/>
      <c r="B885" s="54"/>
      <c r="C885" s="54"/>
      <c r="D885" s="54"/>
    </row>
    <row r="886" spans="1:4" ht="24" customHeight="1">
      <c r="D886" s="33" t="s">
        <v>965</v>
      </c>
    </row>
    <row r="887" spans="1:4" ht="24" customHeight="1">
      <c r="D887" s="33" t="s">
        <v>582</v>
      </c>
    </row>
    <row r="888" spans="1:4" ht="24" customHeight="1"/>
    <row r="889" spans="1:4" ht="74.25" customHeight="1">
      <c r="A889" s="101" t="s">
        <v>966</v>
      </c>
      <c r="B889" s="101"/>
      <c r="C889" s="101"/>
      <c r="D889" s="101"/>
    </row>
    <row r="890" spans="1:4" ht="24" customHeight="1">
      <c r="A890" s="5"/>
      <c r="B890" s="8"/>
      <c r="D890" s="33" t="s">
        <v>152</v>
      </c>
    </row>
    <row r="891" spans="1:4" ht="31.5" customHeight="1">
      <c r="A891" s="30" t="s">
        <v>52</v>
      </c>
      <c r="B891" s="31" t="s">
        <v>177</v>
      </c>
      <c r="C891" s="31" t="s">
        <v>184</v>
      </c>
      <c r="D891" s="31" t="s">
        <v>570</v>
      </c>
    </row>
    <row r="892" spans="1:4" ht="24" customHeight="1">
      <c r="A892" s="22" t="s">
        <v>42</v>
      </c>
      <c r="B892" s="21"/>
      <c r="C892" s="21"/>
      <c r="D892" s="21"/>
    </row>
    <row r="893" spans="1:4" ht="24" customHeight="1">
      <c r="A893" s="6" t="s">
        <v>41</v>
      </c>
      <c r="B893" s="21">
        <v>791.9</v>
      </c>
      <c r="C893" s="21"/>
      <c r="D893" s="21"/>
    </row>
    <row r="894" spans="1:4" ht="24" customHeight="1">
      <c r="A894" s="22" t="s">
        <v>43</v>
      </c>
      <c r="B894" s="21"/>
      <c r="C894" s="21"/>
      <c r="D894" s="21"/>
    </row>
    <row r="895" spans="1:4" ht="24" customHeight="1">
      <c r="A895" s="22" t="s">
        <v>44</v>
      </c>
      <c r="B895" s="21"/>
      <c r="C895" s="21"/>
      <c r="D895" s="21"/>
    </row>
    <row r="896" spans="1:4" ht="24" customHeight="1">
      <c r="A896" s="22" t="s">
        <v>45</v>
      </c>
      <c r="B896" s="21"/>
      <c r="C896" s="21"/>
      <c r="D896" s="21"/>
    </row>
    <row r="897" spans="1:4" ht="24" customHeight="1">
      <c r="A897" s="22" t="s">
        <v>9</v>
      </c>
      <c r="B897" s="21"/>
      <c r="C897" s="21"/>
      <c r="D897" s="21"/>
    </row>
    <row r="898" spans="1:4" ht="24" customHeight="1">
      <c r="A898" s="22" t="s">
        <v>10</v>
      </c>
      <c r="B898" s="21"/>
      <c r="C898" s="21"/>
      <c r="D898" s="21"/>
    </row>
    <row r="899" spans="1:4" ht="24" customHeight="1">
      <c r="A899" s="22" t="s">
        <v>11</v>
      </c>
      <c r="B899" s="21"/>
      <c r="C899" s="21"/>
      <c r="D899" s="21"/>
    </row>
    <row r="900" spans="1:4" ht="24" customHeight="1">
      <c r="A900" s="22" t="s">
        <v>12</v>
      </c>
      <c r="B900" s="21"/>
      <c r="C900" s="21"/>
      <c r="D900" s="21"/>
    </row>
    <row r="901" spans="1:4" ht="24" customHeight="1">
      <c r="A901" s="22" t="s">
        <v>13</v>
      </c>
      <c r="B901" s="21">
        <v>145.9</v>
      </c>
      <c r="C901" s="21"/>
      <c r="D901" s="21"/>
    </row>
    <row r="902" spans="1:4" ht="24" customHeight="1">
      <c r="A902" s="22" t="s">
        <v>116</v>
      </c>
      <c r="B902" s="21"/>
      <c r="C902" s="21"/>
      <c r="D902" s="21"/>
    </row>
    <row r="903" spans="1:4" ht="24" customHeight="1">
      <c r="A903" s="22" t="s">
        <v>117</v>
      </c>
      <c r="B903" s="21"/>
      <c r="C903" s="21"/>
      <c r="D903" s="21"/>
    </row>
    <row r="904" spans="1:4" ht="24" customHeight="1">
      <c r="A904" s="93" t="s">
        <v>118</v>
      </c>
      <c r="B904" s="25">
        <f>SUM(B892:B903)</f>
        <v>937.8</v>
      </c>
      <c r="C904" s="25">
        <f>SUM(C892:C903)</f>
        <v>0</v>
      </c>
      <c r="D904" s="25">
        <f>SUM(D892:D903)</f>
        <v>0</v>
      </c>
    </row>
    <row r="905" spans="1:4" ht="24" customHeight="1">
      <c r="A905" s="53"/>
      <c r="B905" s="54"/>
      <c r="C905" s="54"/>
      <c r="D905" s="54"/>
    </row>
    <row r="906" spans="1:4" ht="24" customHeight="1">
      <c r="A906" s="53"/>
      <c r="B906" s="54"/>
      <c r="C906" s="54"/>
      <c r="D906" s="54"/>
    </row>
    <row r="907" spans="1:4" ht="24" customHeight="1">
      <c r="A907" s="53"/>
      <c r="B907" s="54"/>
      <c r="C907" s="54"/>
      <c r="D907" s="54"/>
    </row>
    <row r="908" spans="1:4" ht="24" customHeight="1">
      <c r="A908" s="53"/>
      <c r="B908" s="54"/>
      <c r="C908" s="54"/>
      <c r="D908" s="54"/>
    </row>
    <row r="909" spans="1:4" ht="24" customHeight="1">
      <c r="A909" s="53"/>
      <c r="B909" s="54"/>
      <c r="C909" s="54"/>
      <c r="D909" s="54"/>
    </row>
    <row r="910" spans="1:4" ht="24" customHeight="1">
      <c r="A910" s="53"/>
      <c r="B910" s="54"/>
      <c r="C910" s="54"/>
      <c r="D910" s="54"/>
    </row>
    <row r="911" spans="1:4" ht="24" customHeight="1">
      <c r="A911" s="53"/>
      <c r="B911" s="54"/>
      <c r="C911" s="54"/>
      <c r="D911" s="54"/>
    </row>
    <row r="912" spans="1:4" ht="24" customHeight="1">
      <c r="A912" s="53"/>
      <c r="B912" s="54"/>
      <c r="C912" s="54"/>
      <c r="D912" s="54"/>
    </row>
    <row r="913" spans="1:4" ht="24" customHeight="1">
      <c r="A913" s="53"/>
      <c r="B913" s="54"/>
      <c r="C913" s="54"/>
      <c r="D913" s="54"/>
    </row>
    <row r="914" spans="1:4" ht="24" customHeight="1">
      <c r="A914" s="53"/>
      <c r="B914" s="54"/>
      <c r="C914" s="54"/>
      <c r="D914" s="54"/>
    </row>
    <row r="915" spans="1:4" ht="24" customHeight="1">
      <c r="D915" s="33" t="s">
        <v>967</v>
      </c>
    </row>
    <row r="916" spans="1:4" ht="24" customHeight="1">
      <c r="D916" s="33" t="s">
        <v>582</v>
      </c>
    </row>
    <row r="917" spans="1:4" ht="24" customHeight="1"/>
    <row r="918" spans="1:4" ht="77.25" customHeight="1">
      <c r="A918" s="101" t="s">
        <v>968</v>
      </c>
      <c r="B918" s="101"/>
      <c r="C918" s="101"/>
      <c r="D918" s="101"/>
    </row>
    <row r="919" spans="1:4" ht="24" customHeight="1">
      <c r="A919" s="5"/>
      <c r="B919" s="8"/>
      <c r="D919" s="33" t="s">
        <v>152</v>
      </c>
    </row>
    <row r="920" spans="1:4" ht="39" customHeight="1">
      <c r="A920" s="30" t="s">
        <v>52</v>
      </c>
      <c r="B920" s="31" t="s">
        <v>177</v>
      </c>
      <c r="C920" s="31" t="s">
        <v>184</v>
      </c>
      <c r="D920" s="31" t="s">
        <v>570</v>
      </c>
    </row>
    <row r="921" spans="1:4" ht="24" customHeight="1">
      <c r="A921" s="22" t="s">
        <v>42</v>
      </c>
      <c r="B921" s="21"/>
      <c r="C921" s="21"/>
      <c r="D921" s="21"/>
    </row>
    <row r="922" spans="1:4" ht="24" customHeight="1">
      <c r="A922" s="6" t="s">
        <v>41</v>
      </c>
      <c r="B922" s="21"/>
      <c r="C922" s="21"/>
      <c r="D922" s="21"/>
    </row>
    <row r="923" spans="1:4" ht="24" customHeight="1">
      <c r="A923" s="22" t="s">
        <v>43</v>
      </c>
      <c r="B923" s="21"/>
      <c r="C923" s="21"/>
      <c r="D923" s="21"/>
    </row>
    <row r="924" spans="1:4" ht="24" customHeight="1">
      <c r="A924" s="22" t="s">
        <v>44</v>
      </c>
      <c r="B924" s="21">
        <v>3</v>
      </c>
      <c r="C924" s="21"/>
      <c r="D924" s="21"/>
    </row>
    <row r="925" spans="1:4" ht="24" customHeight="1">
      <c r="A925" s="22" t="s">
        <v>45</v>
      </c>
      <c r="B925" s="21">
        <v>2.9</v>
      </c>
      <c r="C925" s="21"/>
      <c r="D925" s="21"/>
    </row>
    <row r="926" spans="1:4" ht="24" customHeight="1">
      <c r="A926" s="22" t="s">
        <v>9</v>
      </c>
      <c r="B926" s="21">
        <v>4.5</v>
      </c>
      <c r="C926" s="21"/>
      <c r="D926" s="21"/>
    </row>
    <row r="927" spans="1:4" ht="24" customHeight="1">
      <c r="A927" s="22" t="s">
        <v>10</v>
      </c>
      <c r="B927" s="21"/>
      <c r="C927" s="21"/>
      <c r="D927" s="21"/>
    </row>
    <row r="928" spans="1:4" ht="24" customHeight="1">
      <c r="A928" s="22" t="s">
        <v>11</v>
      </c>
      <c r="B928" s="21"/>
      <c r="C928" s="21"/>
      <c r="D928" s="21"/>
    </row>
    <row r="929" spans="1:4" ht="24" customHeight="1">
      <c r="A929" s="22" t="s">
        <v>12</v>
      </c>
      <c r="B929" s="21"/>
      <c r="C929" s="21"/>
      <c r="D929" s="21"/>
    </row>
    <row r="930" spans="1:4" ht="24" customHeight="1">
      <c r="A930" s="22" t="s">
        <v>13</v>
      </c>
      <c r="B930" s="21"/>
      <c r="C930" s="21"/>
      <c r="D930" s="21"/>
    </row>
    <row r="931" spans="1:4" ht="24" customHeight="1">
      <c r="A931" s="22" t="s">
        <v>116</v>
      </c>
      <c r="B931" s="21">
        <v>2.9</v>
      </c>
      <c r="C931" s="21"/>
      <c r="D931" s="21"/>
    </row>
    <row r="932" spans="1:4" ht="24" customHeight="1">
      <c r="A932" s="22" t="s">
        <v>117</v>
      </c>
      <c r="B932" s="21"/>
      <c r="C932" s="21"/>
      <c r="D932" s="21"/>
    </row>
    <row r="933" spans="1:4" ht="24" customHeight="1">
      <c r="A933" s="93" t="s">
        <v>118</v>
      </c>
      <c r="B933" s="25">
        <f>SUM(B921:B932)</f>
        <v>13.3</v>
      </c>
      <c r="C933" s="25">
        <f>SUM(C921:C932)</f>
        <v>0</v>
      </c>
      <c r="D933" s="25">
        <f>SUM(D921:D932)</f>
        <v>0</v>
      </c>
    </row>
    <row r="934" spans="1:4" ht="24" customHeight="1">
      <c r="A934" s="53"/>
      <c r="B934" s="54"/>
      <c r="C934" s="54"/>
      <c r="D934" s="54"/>
    </row>
    <row r="935" spans="1:4" ht="24" customHeight="1">
      <c r="A935" s="53"/>
      <c r="B935" s="54"/>
      <c r="C935" s="54"/>
      <c r="D935" s="54"/>
    </row>
    <row r="936" spans="1:4" ht="24" customHeight="1">
      <c r="A936" s="53"/>
      <c r="B936" s="54"/>
      <c r="C936" s="54"/>
      <c r="D936" s="54"/>
    </row>
    <row r="937" spans="1:4" ht="24" customHeight="1">
      <c r="A937" s="53"/>
      <c r="B937" s="54"/>
      <c r="C937" s="54"/>
      <c r="D937" s="54"/>
    </row>
    <row r="938" spans="1:4" ht="24" customHeight="1">
      <c r="A938" s="53"/>
      <c r="B938" s="54"/>
      <c r="C938" s="54"/>
      <c r="D938" s="54"/>
    </row>
    <row r="939" spans="1:4" ht="24" customHeight="1">
      <c r="A939" s="53"/>
      <c r="B939" s="54"/>
      <c r="C939" s="54"/>
      <c r="D939" s="54"/>
    </row>
    <row r="940" spans="1:4" ht="24" customHeight="1">
      <c r="A940" s="53"/>
      <c r="B940" s="54"/>
      <c r="C940" s="54"/>
      <c r="D940" s="54"/>
    </row>
    <row r="941" spans="1:4" ht="24" customHeight="1">
      <c r="A941" s="53"/>
      <c r="B941" s="54"/>
      <c r="C941" s="54"/>
      <c r="D941" s="54"/>
    </row>
    <row r="942" spans="1:4" ht="24" customHeight="1">
      <c r="A942" s="53"/>
      <c r="B942" s="54"/>
      <c r="C942" s="54"/>
      <c r="D942" s="54"/>
    </row>
    <row r="943" spans="1:4" ht="24" customHeight="1">
      <c r="A943" s="5"/>
      <c r="B943" s="8"/>
      <c r="D943" s="33" t="s">
        <v>969</v>
      </c>
    </row>
    <row r="944" spans="1:4" ht="24" customHeight="1">
      <c r="A944" s="5"/>
      <c r="B944" s="8"/>
      <c r="D944" s="33" t="s">
        <v>582</v>
      </c>
    </row>
    <row r="945" spans="1:4" ht="24" customHeight="1">
      <c r="A945" s="5"/>
      <c r="B945" s="5"/>
    </row>
    <row r="946" spans="1:4" ht="141.75" customHeight="1">
      <c r="A946" s="101" t="s">
        <v>970</v>
      </c>
      <c r="B946" s="101"/>
      <c r="C946" s="101"/>
      <c r="D946" s="101"/>
    </row>
    <row r="947" spans="1:4" ht="24" customHeight="1">
      <c r="A947" s="5"/>
      <c r="B947" s="8"/>
      <c r="D947" s="33" t="s">
        <v>152</v>
      </c>
    </row>
    <row r="948" spans="1:4" ht="35.25" customHeight="1">
      <c r="A948" s="30" t="s">
        <v>52</v>
      </c>
      <c r="B948" s="31" t="s">
        <v>177</v>
      </c>
      <c r="C948" s="31" t="s">
        <v>184</v>
      </c>
      <c r="D948" s="31" t="s">
        <v>570</v>
      </c>
    </row>
    <row r="949" spans="1:4" ht="24" customHeight="1">
      <c r="A949" s="22" t="s">
        <v>42</v>
      </c>
      <c r="B949" s="21">
        <v>50</v>
      </c>
      <c r="C949" s="21"/>
      <c r="D949" s="21"/>
    </row>
    <row r="950" spans="1:4" ht="24" customHeight="1">
      <c r="A950" s="6" t="s">
        <v>41</v>
      </c>
      <c r="B950" s="21">
        <v>20</v>
      </c>
      <c r="C950" s="21"/>
      <c r="D950" s="21"/>
    </row>
    <row r="951" spans="1:4" ht="24" customHeight="1">
      <c r="A951" s="22" t="s">
        <v>43</v>
      </c>
      <c r="B951" s="21"/>
      <c r="C951" s="21"/>
      <c r="D951" s="21"/>
    </row>
    <row r="952" spans="1:4" ht="24" customHeight="1">
      <c r="A952" s="22" t="s">
        <v>44</v>
      </c>
      <c r="B952" s="21"/>
      <c r="C952" s="21"/>
      <c r="D952" s="21"/>
    </row>
    <row r="953" spans="1:4" ht="24" customHeight="1">
      <c r="A953" s="22" t="s">
        <v>45</v>
      </c>
      <c r="B953" s="21">
        <v>10</v>
      </c>
      <c r="C953" s="21"/>
      <c r="D953" s="21"/>
    </row>
    <row r="954" spans="1:4" ht="24" customHeight="1">
      <c r="A954" s="22" t="s">
        <v>9</v>
      </c>
      <c r="B954" s="21"/>
      <c r="C954" s="21"/>
      <c r="D954" s="21"/>
    </row>
    <row r="955" spans="1:4" ht="24" customHeight="1">
      <c r="A955" s="22" t="s">
        <v>10</v>
      </c>
      <c r="B955" s="21"/>
      <c r="C955" s="21"/>
      <c r="D955" s="21"/>
    </row>
    <row r="956" spans="1:4" ht="24" customHeight="1">
      <c r="A956" s="22" t="s">
        <v>11</v>
      </c>
      <c r="B956" s="21"/>
      <c r="C956" s="21"/>
      <c r="D956" s="21"/>
    </row>
    <row r="957" spans="1:4" ht="24" customHeight="1">
      <c r="A957" s="22" t="s">
        <v>12</v>
      </c>
      <c r="B957" s="21"/>
      <c r="C957" s="21"/>
      <c r="D957" s="21"/>
    </row>
    <row r="958" spans="1:4" ht="24" customHeight="1">
      <c r="A958" s="22" t="s">
        <v>13</v>
      </c>
      <c r="B958" s="21"/>
      <c r="C958" s="21"/>
      <c r="D958" s="21"/>
    </row>
    <row r="959" spans="1:4" ht="24" customHeight="1">
      <c r="A959" s="22" t="s">
        <v>116</v>
      </c>
      <c r="B959" s="21"/>
      <c r="C959" s="21"/>
      <c r="D959" s="21"/>
    </row>
    <row r="960" spans="1:4" ht="24" customHeight="1">
      <c r="A960" s="22" t="s">
        <v>117</v>
      </c>
      <c r="B960" s="21">
        <v>10</v>
      </c>
      <c r="C960" s="21"/>
      <c r="D960" s="21"/>
    </row>
    <row r="961" spans="1:4" ht="24" customHeight="1">
      <c r="A961" s="23" t="s">
        <v>118</v>
      </c>
      <c r="B961" s="25">
        <f>SUM(B949:B960)</f>
        <v>90</v>
      </c>
      <c r="C961" s="25">
        <f>SUM(C949:C960)</f>
        <v>0</v>
      </c>
      <c r="D961" s="25">
        <f>SUM(D949:D960)</f>
        <v>0</v>
      </c>
    </row>
    <row r="962" spans="1:4" ht="24" customHeight="1"/>
    <row r="963" spans="1:4" ht="24" customHeight="1"/>
    <row r="964" spans="1:4" ht="24" customHeight="1"/>
    <row r="965" spans="1:4" ht="24" customHeight="1"/>
    <row r="966" spans="1:4" ht="24" customHeight="1"/>
    <row r="967" spans="1:4" ht="24" customHeight="1"/>
    <row r="968" spans="1:4" ht="24" customHeight="1"/>
    <row r="969" spans="1:4" ht="24" customHeight="1">
      <c r="A969" s="5"/>
      <c r="B969" s="8"/>
      <c r="D969" s="33" t="s">
        <v>971</v>
      </c>
    </row>
    <row r="970" spans="1:4" ht="24" customHeight="1">
      <c r="A970" s="5"/>
      <c r="B970" s="8"/>
      <c r="D970" s="33" t="s">
        <v>582</v>
      </c>
    </row>
    <row r="971" spans="1:4" ht="24" customHeight="1">
      <c r="A971" s="5"/>
      <c r="B971" s="5"/>
    </row>
    <row r="972" spans="1:4" ht="132" customHeight="1">
      <c r="A972" s="101" t="s">
        <v>972</v>
      </c>
      <c r="B972" s="101"/>
      <c r="C972" s="101"/>
      <c r="D972" s="101"/>
    </row>
    <row r="973" spans="1:4" ht="24" customHeight="1">
      <c r="A973" s="5"/>
      <c r="B973" s="8"/>
      <c r="D973" s="33" t="s">
        <v>152</v>
      </c>
    </row>
    <row r="974" spans="1:4" ht="31.5" customHeight="1">
      <c r="A974" s="30" t="s">
        <v>52</v>
      </c>
      <c r="B974" s="31" t="s">
        <v>177</v>
      </c>
      <c r="C974" s="31" t="s">
        <v>184</v>
      </c>
      <c r="D974" s="31" t="s">
        <v>570</v>
      </c>
    </row>
    <row r="975" spans="1:4" ht="24" customHeight="1">
      <c r="A975" s="22" t="s">
        <v>42</v>
      </c>
      <c r="B975" s="21"/>
      <c r="C975" s="21"/>
      <c r="D975" s="21"/>
    </row>
    <row r="976" spans="1:4" ht="24" customHeight="1">
      <c r="A976" s="6" t="s">
        <v>41</v>
      </c>
      <c r="B976" s="21"/>
      <c r="C976" s="21"/>
      <c r="D976" s="21"/>
    </row>
    <row r="977" spans="1:4" ht="24" customHeight="1">
      <c r="A977" s="22" t="s">
        <v>43</v>
      </c>
      <c r="B977" s="21"/>
      <c r="C977" s="21"/>
      <c r="D977" s="21"/>
    </row>
    <row r="978" spans="1:4" ht="24" customHeight="1">
      <c r="A978" s="22" t="s">
        <v>44</v>
      </c>
      <c r="B978" s="21"/>
      <c r="C978" s="21"/>
      <c r="D978" s="21"/>
    </row>
    <row r="979" spans="1:4" ht="24" customHeight="1">
      <c r="A979" s="22" t="s">
        <v>45</v>
      </c>
      <c r="B979" s="21"/>
      <c r="C979" s="21"/>
      <c r="D979" s="21"/>
    </row>
    <row r="980" spans="1:4" ht="24" customHeight="1">
      <c r="A980" s="22" t="s">
        <v>9</v>
      </c>
      <c r="B980" s="21">
        <v>59.7</v>
      </c>
      <c r="C980" s="21"/>
      <c r="D980" s="21"/>
    </row>
    <row r="981" spans="1:4" ht="24" customHeight="1">
      <c r="A981" s="22" t="s">
        <v>10</v>
      </c>
      <c r="B981" s="21"/>
      <c r="C981" s="21"/>
      <c r="D981" s="21"/>
    </row>
    <row r="982" spans="1:4" ht="24" customHeight="1">
      <c r="A982" s="22" t="s">
        <v>11</v>
      </c>
      <c r="B982" s="21"/>
      <c r="C982" s="21"/>
      <c r="D982" s="21"/>
    </row>
    <row r="983" spans="1:4" ht="24" customHeight="1">
      <c r="A983" s="22" t="s">
        <v>12</v>
      </c>
      <c r="B983" s="21"/>
      <c r="C983" s="21"/>
      <c r="D983" s="21"/>
    </row>
    <row r="984" spans="1:4" ht="24" customHeight="1">
      <c r="A984" s="22" t="s">
        <v>13</v>
      </c>
      <c r="B984" s="21"/>
      <c r="C984" s="21"/>
      <c r="D984" s="21"/>
    </row>
    <row r="985" spans="1:4" ht="24" customHeight="1">
      <c r="A985" s="22" t="s">
        <v>116</v>
      </c>
      <c r="B985" s="21"/>
      <c r="C985" s="21"/>
      <c r="D985" s="21"/>
    </row>
    <row r="986" spans="1:4" ht="24" customHeight="1">
      <c r="A986" s="22" t="s">
        <v>117</v>
      </c>
      <c r="B986" s="21"/>
      <c r="C986" s="21"/>
      <c r="D986" s="21"/>
    </row>
    <row r="987" spans="1:4" ht="24" customHeight="1">
      <c r="A987" s="23" t="s">
        <v>118</v>
      </c>
      <c r="B987" s="25">
        <f>SUM(B975:B986)</f>
        <v>59.7</v>
      </c>
      <c r="C987" s="25">
        <f>SUM(C975:C986)</f>
        <v>0</v>
      </c>
      <c r="D987" s="25">
        <f>SUM(D975:D986)</f>
        <v>0</v>
      </c>
    </row>
    <row r="988" spans="1:4" ht="24" customHeight="1"/>
    <row r="989" spans="1:4" ht="24" customHeight="1"/>
    <row r="990" spans="1:4" ht="24" customHeight="1"/>
    <row r="991" spans="1:4" ht="24" customHeight="1"/>
    <row r="992" spans="1:4" ht="24" customHeight="1"/>
    <row r="993" spans="1:4" ht="24" customHeight="1"/>
    <row r="994" spans="1:4" ht="24" customHeight="1"/>
    <row r="995" spans="1:4" ht="24" customHeight="1">
      <c r="D995" s="33" t="s">
        <v>973</v>
      </c>
    </row>
    <row r="996" spans="1:4" ht="24" customHeight="1">
      <c r="D996" s="33" t="s">
        <v>582</v>
      </c>
    </row>
    <row r="997" spans="1:4" ht="24" customHeight="1"/>
    <row r="998" spans="1:4" ht="60" customHeight="1">
      <c r="A998" s="101" t="s">
        <v>974</v>
      </c>
      <c r="B998" s="101"/>
      <c r="C998" s="101"/>
      <c r="D998" s="101"/>
    </row>
    <row r="999" spans="1:4" ht="24" customHeight="1">
      <c r="A999" s="5"/>
      <c r="B999" s="8"/>
      <c r="D999" s="33" t="s">
        <v>152</v>
      </c>
    </row>
    <row r="1000" spans="1:4" ht="33.75" customHeight="1">
      <c r="A1000" s="30" t="s">
        <v>52</v>
      </c>
      <c r="B1000" s="31" t="s">
        <v>177</v>
      </c>
      <c r="C1000" s="31" t="s">
        <v>184</v>
      </c>
      <c r="D1000" s="31" t="s">
        <v>570</v>
      </c>
    </row>
    <row r="1001" spans="1:4" ht="24" customHeight="1">
      <c r="A1001" s="22" t="s">
        <v>42</v>
      </c>
      <c r="B1001" s="21"/>
      <c r="C1001" s="21"/>
      <c r="D1001" s="21"/>
    </row>
    <row r="1002" spans="1:4" ht="24" customHeight="1">
      <c r="A1002" s="6" t="s">
        <v>41</v>
      </c>
      <c r="B1002" s="21"/>
      <c r="C1002" s="21"/>
      <c r="D1002" s="21"/>
    </row>
    <row r="1003" spans="1:4" ht="24" customHeight="1">
      <c r="A1003" s="22" t="s">
        <v>43</v>
      </c>
      <c r="B1003" s="21"/>
      <c r="C1003" s="21"/>
      <c r="D1003" s="21"/>
    </row>
    <row r="1004" spans="1:4" ht="24" customHeight="1">
      <c r="A1004" s="22" t="s">
        <v>44</v>
      </c>
      <c r="B1004" s="21"/>
      <c r="C1004" s="21"/>
      <c r="D1004" s="21"/>
    </row>
    <row r="1005" spans="1:4" ht="24" customHeight="1">
      <c r="A1005" s="22" t="s">
        <v>45</v>
      </c>
      <c r="B1005" s="21"/>
      <c r="C1005" s="21"/>
      <c r="D1005" s="21"/>
    </row>
    <row r="1006" spans="1:4" ht="24" customHeight="1">
      <c r="A1006" s="22" t="s">
        <v>9</v>
      </c>
      <c r="B1006" s="21"/>
      <c r="C1006" s="21"/>
      <c r="D1006" s="21"/>
    </row>
    <row r="1007" spans="1:4" ht="24" customHeight="1">
      <c r="A1007" s="22" t="s">
        <v>10</v>
      </c>
      <c r="B1007" s="21"/>
      <c r="C1007" s="21"/>
      <c r="D1007" s="21"/>
    </row>
    <row r="1008" spans="1:4" ht="24" customHeight="1">
      <c r="A1008" s="22" t="s">
        <v>11</v>
      </c>
      <c r="B1008" s="21"/>
      <c r="C1008" s="21"/>
      <c r="D1008" s="21"/>
    </row>
    <row r="1009" spans="1:4" ht="24" customHeight="1">
      <c r="A1009" s="22" t="s">
        <v>12</v>
      </c>
      <c r="B1009" s="21">
        <v>1311.9</v>
      </c>
      <c r="C1009" s="21"/>
      <c r="D1009" s="21"/>
    </row>
    <row r="1010" spans="1:4" ht="24" customHeight="1">
      <c r="A1010" s="22" t="s">
        <v>13</v>
      </c>
      <c r="B1010" s="21"/>
      <c r="C1010" s="21"/>
      <c r="D1010" s="21"/>
    </row>
    <row r="1011" spans="1:4" ht="24" customHeight="1">
      <c r="A1011" s="22" t="s">
        <v>116</v>
      </c>
      <c r="B1011" s="21"/>
      <c r="C1011" s="21"/>
      <c r="D1011" s="21"/>
    </row>
    <row r="1012" spans="1:4" ht="24" customHeight="1">
      <c r="A1012" s="22" t="s">
        <v>117</v>
      </c>
      <c r="B1012" s="21"/>
      <c r="C1012" s="21"/>
      <c r="D1012" s="21"/>
    </row>
    <row r="1013" spans="1:4" ht="24" customHeight="1">
      <c r="A1013" s="93" t="s">
        <v>118</v>
      </c>
      <c r="B1013" s="25">
        <f>SUM(B1001:B1012)</f>
        <v>1311.9</v>
      </c>
      <c r="C1013" s="25">
        <f>SUM(C1001:C1012)</f>
        <v>0</v>
      </c>
      <c r="D1013" s="25">
        <f>SUM(D1001:D1012)</f>
        <v>0</v>
      </c>
    </row>
    <row r="1014" spans="1:4" ht="24" customHeight="1">
      <c r="A1014" s="96"/>
      <c r="B1014" s="97"/>
      <c r="C1014" s="97"/>
      <c r="D1014" s="97"/>
    </row>
    <row r="1015" spans="1:4" ht="24" customHeight="1">
      <c r="A1015" s="96"/>
      <c r="B1015" s="97"/>
      <c r="C1015" s="97"/>
      <c r="D1015" s="97"/>
    </row>
    <row r="1016" spans="1:4" ht="24" customHeight="1">
      <c r="A1016" s="96"/>
      <c r="B1016" s="97"/>
      <c r="C1016" s="97"/>
      <c r="D1016" s="97"/>
    </row>
    <row r="1017" spans="1:4" ht="24" customHeight="1">
      <c r="A1017" s="96"/>
      <c r="B1017" s="97"/>
      <c r="C1017" s="97"/>
      <c r="D1017" s="97"/>
    </row>
    <row r="1018" spans="1:4" ht="24" customHeight="1">
      <c r="A1018" s="96"/>
      <c r="B1018" s="97"/>
      <c r="C1018" s="97"/>
      <c r="D1018" s="97"/>
    </row>
    <row r="1019" spans="1:4" ht="24" customHeight="1">
      <c r="A1019" s="96"/>
      <c r="B1019" s="97"/>
      <c r="C1019" s="97"/>
      <c r="D1019" s="97"/>
    </row>
    <row r="1020" spans="1:4" ht="24" customHeight="1">
      <c r="A1020" s="96"/>
      <c r="B1020" s="97"/>
      <c r="C1020" s="97"/>
      <c r="D1020" s="97"/>
    </row>
    <row r="1021" spans="1:4" ht="24" customHeight="1">
      <c r="A1021" s="96"/>
      <c r="B1021" s="97"/>
      <c r="C1021" s="97"/>
      <c r="D1021" s="97"/>
    </row>
    <row r="1022" spans="1:4" ht="24" customHeight="1"/>
    <row r="1023" spans="1:4" ht="24" customHeight="1">
      <c r="D1023" s="33" t="s">
        <v>984</v>
      </c>
    </row>
    <row r="1024" spans="1:4" ht="24" customHeight="1">
      <c r="D1024" s="33" t="s">
        <v>582</v>
      </c>
    </row>
    <row r="1025" spans="1:4" ht="24" customHeight="1"/>
    <row r="1026" spans="1:4" ht="264.75" customHeight="1">
      <c r="A1026" s="102" t="s">
        <v>985</v>
      </c>
      <c r="B1026" s="102"/>
      <c r="C1026" s="102"/>
      <c r="D1026" s="102"/>
    </row>
    <row r="1027" spans="1:4" ht="24" customHeight="1">
      <c r="A1027" s="5"/>
      <c r="B1027" s="8"/>
      <c r="D1027" s="33" t="s">
        <v>152</v>
      </c>
    </row>
    <row r="1028" spans="1:4" ht="24" customHeight="1">
      <c r="A1028" s="30" t="s">
        <v>52</v>
      </c>
      <c r="B1028" s="31" t="s">
        <v>177</v>
      </c>
      <c r="C1028" s="31" t="s">
        <v>184</v>
      </c>
      <c r="D1028" s="31" t="s">
        <v>570</v>
      </c>
    </row>
    <row r="1029" spans="1:4" ht="24" customHeight="1">
      <c r="A1029" s="22" t="s">
        <v>42</v>
      </c>
      <c r="B1029" s="21">
        <v>0.7</v>
      </c>
      <c r="C1029" s="21"/>
      <c r="D1029" s="21"/>
    </row>
    <row r="1030" spans="1:4" ht="24" customHeight="1">
      <c r="A1030" s="6" t="s">
        <v>41</v>
      </c>
      <c r="B1030" s="21">
        <v>1.9</v>
      </c>
      <c r="C1030" s="21"/>
      <c r="D1030" s="21"/>
    </row>
    <row r="1031" spans="1:4" ht="24" customHeight="1">
      <c r="A1031" s="22" t="s">
        <v>43</v>
      </c>
      <c r="B1031" s="21">
        <v>0.4</v>
      </c>
      <c r="C1031" s="21"/>
      <c r="D1031" s="21"/>
    </row>
    <row r="1032" spans="1:4" ht="24" customHeight="1">
      <c r="A1032" s="22" t="s">
        <v>44</v>
      </c>
      <c r="B1032" s="21">
        <v>0.5</v>
      </c>
      <c r="C1032" s="21"/>
      <c r="D1032" s="21"/>
    </row>
    <row r="1033" spans="1:4" ht="24" customHeight="1">
      <c r="A1033" s="22" t="s">
        <v>45</v>
      </c>
      <c r="B1033" s="21">
        <v>0.6</v>
      </c>
      <c r="C1033" s="21"/>
      <c r="D1033" s="21"/>
    </row>
    <row r="1034" spans="1:4" ht="24" customHeight="1">
      <c r="A1034" s="22" t="s">
        <v>9</v>
      </c>
      <c r="B1034" s="21">
        <v>0.4</v>
      </c>
      <c r="C1034" s="21"/>
      <c r="D1034" s="21"/>
    </row>
    <row r="1035" spans="1:4" ht="24" customHeight="1">
      <c r="A1035" s="22" t="s">
        <v>10</v>
      </c>
      <c r="B1035" s="21">
        <v>0.6</v>
      </c>
      <c r="C1035" s="21"/>
      <c r="D1035" s="21"/>
    </row>
    <row r="1036" spans="1:4" ht="24" customHeight="1">
      <c r="A1036" s="22" t="s">
        <v>11</v>
      </c>
      <c r="B1036" s="21">
        <v>0.5</v>
      </c>
      <c r="C1036" s="21"/>
      <c r="D1036" s="21"/>
    </row>
    <row r="1037" spans="1:4" ht="24" customHeight="1">
      <c r="A1037" s="22" t="s">
        <v>12</v>
      </c>
      <c r="B1037" s="21">
        <v>1.1000000000000001</v>
      </c>
      <c r="C1037" s="21"/>
      <c r="D1037" s="21"/>
    </row>
    <row r="1038" spans="1:4" ht="24" customHeight="1">
      <c r="A1038" s="22" t="s">
        <v>13</v>
      </c>
      <c r="B1038" s="21">
        <v>0.6</v>
      </c>
      <c r="C1038" s="21"/>
      <c r="D1038" s="21"/>
    </row>
    <row r="1039" spans="1:4" ht="24" customHeight="1">
      <c r="A1039" s="22" t="s">
        <v>116</v>
      </c>
      <c r="B1039" s="21">
        <v>0.3</v>
      </c>
      <c r="C1039" s="21"/>
      <c r="D1039" s="21"/>
    </row>
    <row r="1040" spans="1:4" ht="24" customHeight="1">
      <c r="A1040" s="22" t="s">
        <v>117</v>
      </c>
      <c r="B1040" s="21">
        <v>0.5</v>
      </c>
      <c r="C1040" s="21"/>
      <c r="D1040" s="21"/>
    </row>
    <row r="1041" spans="1:4" ht="24" customHeight="1">
      <c r="A1041" s="93" t="s">
        <v>118</v>
      </c>
      <c r="B1041" s="25">
        <f>SUM(B1029:B1040)</f>
        <v>8.0999999999999979</v>
      </c>
      <c r="C1041" s="25">
        <f>SUM(C1029:C1040)</f>
        <v>0</v>
      </c>
      <c r="D1041" s="25">
        <f>SUM(D1029:D1040)</f>
        <v>0</v>
      </c>
    </row>
    <row r="1042" spans="1:4" ht="24" customHeight="1">
      <c r="A1042" s="84"/>
      <c r="B1042" s="71"/>
      <c r="C1042" s="71"/>
      <c r="D1042" s="71"/>
    </row>
    <row r="1043" spans="1:4" ht="24" customHeight="1">
      <c r="A1043" s="84"/>
      <c r="B1043" s="71"/>
      <c r="C1043" s="71"/>
      <c r="D1043" s="71"/>
    </row>
    <row r="1044" spans="1:4" ht="24" customHeight="1">
      <c r="D1044" s="33" t="s">
        <v>986</v>
      </c>
    </row>
    <row r="1045" spans="1:4" ht="24" customHeight="1">
      <c r="D1045" s="33" t="s">
        <v>582</v>
      </c>
    </row>
    <row r="1046" spans="1:4" ht="24" customHeight="1"/>
    <row r="1047" spans="1:4" ht="62.25" customHeight="1">
      <c r="A1047" s="101" t="s">
        <v>990</v>
      </c>
      <c r="B1047" s="101"/>
      <c r="C1047" s="101"/>
      <c r="D1047" s="101"/>
    </row>
    <row r="1048" spans="1:4" ht="24" customHeight="1">
      <c r="A1048" s="5"/>
      <c r="B1048" s="95"/>
      <c r="D1048" s="33" t="s">
        <v>152</v>
      </c>
    </row>
    <row r="1049" spans="1:4" ht="36.75" customHeight="1">
      <c r="A1049" s="30" t="s">
        <v>52</v>
      </c>
      <c r="B1049" s="31" t="s">
        <v>177</v>
      </c>
      <c r="C1049" s="31" t="s">
        <v>184</v>
      </c>
      <c r="D1049" s="31" t="s">
        <v>570</v>
      </c>
    </row>
    <row r="1050" spans="1:4" ht="24" customHeight="1">
      <c r="A1050" s="22" t="s">
        <v>42</v>
      </c>
      <c r="B1050" s="21"/>
      <c r="C1050" s="21"/>
      <c r="D1050" s="21"/>
    </row>
    <row r="1051" spans="1:4" ht="24" customHeight="1">
      <c r="A1051" s="6" t="s">
        <v>41</v>
      </c>
      <c r="B1051" s="21">
        <v>226.1</v>
      </c>
      <c r="C1051" s="21"/>
      <c r="D1051" s="21"/>
    </row>
    <row r="1052" spans="1:4" ht="24" customHeight="1">
      <c r="A1052" s="22" t="s">
        <v>43</v>
      </c>
      <c r="B1052" s="21"/>
      <c r="C1052" s="21"/>
      <c r="D1052" s="21"/>
    </row>
    <row r="1053" spans="1:4" ht="24" customHeight="1">
      <c r="A1053" s="22" t="s">
        <v>44</v>
      </c>
      <c r="B1053" s="21"/>
      <c r="C1053" s="21"/>
      <c r="D1053" s="21"/>
    </row>
    <row r="1054" spans="1:4" ht="24" customHeight="1">
      <c r="A1054" s="22" t="s">
        <v>45</v>
      </c>
      <c r="B1054" s="21">
        <v>324</v>
      </c>
      <c r="C1054" s="21"/>
      <c r="D1054" s="21"/>
    </row>
    <row r="1055" spans="1:4" ht="24" customHeight="1">
      <c r="A1055" s="22" t="s">
        <v>9</v>
      </c>
      <c r="B1055" s="21">
        <v>140.9</v>
      </c>
      <c r="C1055" s="21"/>
      <c r="D1055" s="21"/>
    </row>
    <row r="1056" spans="1:4" ht="24" customHeight="1">
      <c r="A1056" s="22" t="s">
        <v>10</v>
      </c>
      <c r="B1056" s="21"/>
      <c r="C1056" s="21"/>
      <c r="D1056" s="21"/>
    </row>
    <row r="1057" spans="1:4" ht="24" customHeight="1">
      <c r="A1057" s="22" t="s">
        <v>11</v>
      </c>
      <c r="B1057" s="21"/>
      <c r="C1057" s="21"/>
      <c r="D1057" s="21"/>
    </row>
    <row r="1058" spans="1:4" ht="24" customHeight="1">
      <c r="A1058" s="22" t="s">
        <v>12</v>
      </c>
      <c r="B1058" s="21"/>
      <c r="C1058" s="21"/>
      <c r="D1058" s="21"/>
    </row>
    <row r="1059" spans="1:4" ht="24" customHeight="1">
      <c r="A1059" s="22" t="s">
        <v>13</v>
      </c>
      <c r="B1059" s="21">
        <v>400.5</v>
      </c>
      <c r="C1059" s="21"/>
      <c r="D1059" s="21"/>
    </row>
    <row r="1060" spans="1:4" ht="24" customHeight="1">
      <c r="A1060" s="22" t="s">
        <v>116</v>
      </c>
      <c r="B1060" s="21"/>
      <c r="C1060" s="21"/>
      <c r="D1060" s="21"/>
    </row>
    <row r="1061" spans="1:4" ht="15.75">
      <c r="A1061" s="22" t="s">
        <v>117</v>
      </c>
      <c r="B1061" s="21"/>
      <c r="C1061" s="21"/>
      <c r="D1061" s="21"/>
    </row>
    <row r="1062" spans="1:4" ht="15.75">
      <c r="A1062" s="93" t="s">
        <v>118</v>
      </c>
      <c r="B1062" s="25">
        <f>SUM(B1050:B1061)</f>
        <v>1091.5</v>
      </c>
      <c r="C1062" s="25">
        <f>SUM(C1050:C1061)</f>
        <v>0</v>
      </c>
      <c r="D1062" s="25">
        <f>SUM(D1050:D1061)</f>
        <v>0</v>
      </c>
    </row>
    <row r="1063" spans="1:4" ht="15.75">
      <c r="A1063" s="23"/>
      <c r="B1063" s="97"/>
      <c r="C1063" s="97"/>
      <c r="D1063" s="97"/>
    </row>
  </sheetData>
  <mergeCells count="39">
    <mergeCell ref="A1047:D1047"/>
    <mergeCell ref="A861:D861"/>
    <mergeCell ref="A724:D724"/>
    <mergeCell ref="A751:D751"/>
    <mergeCell ref="A779:D779"/>
    <mergeCell ref="A808:D808"/>
    <mergeCell ref="A834:D834"/>
    <mergeCell ref="A1026:D1026"/>
    <mergeCell ref="A998:D998"/>
    <mergeCell ref="A889:D889"/>
    <mergeCell ref="A918:D918"/>
    <mergeCell ref="A946:D946"/>
    <mergeCell ref="A972:D972"/>
    <mergeCell ref="A470:D470"/>
    <mergeCell ref="A498:D498"/>
    <mergeCell ref="A526:D526"/>
    <mergeCell ref="A554:D554"/>
    <mergeCell ref="A696:D696"/>
    <mergeCell ref="A583:D583"/>
    <mergeCell ref="A611:D611"/>
    <mergeCell ref="A667:D667"/>
    <mergeCell ref="A639:D639"/>
    <mergeCell ref="A13:D13"/>
    <mergeCell ref="A37:D37"/>
    <mergeCell ref="A91:D91"/>
    <mergeCell ref="A65:D65"/>
    <mergeCell ref="A117:D117"/>
    <mergeCell ref="A442:D442"/>
    <mergeCell ref="A222:D222"/>
    <mergeCell ref="A199:D199"/>
    <mergeCell ref="A143:D143"/>
    <mergeCell ref="A171:D171"/>
    <mergeCell ref="A387:D387"/>
    <mergeCell ref="A414:D414"/>
    <mergeCell ref="A246:D246"/>
    <mergeCell ref="A274:D274"/>
    <mergeCell ref="A302:D302"/>
    <mergeCell ref="A330:D330"/>
    <mergeCell ref="A358:D358"/>
  </mergeCells>
  <phoneticPr fontId="6" type="noConversion"/>
  <pageMargins left="1.1000000000000001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 2</vt:lpstr>
      <vt:lpstr>прил 3</vt:lpstr>
      <vt:lpstr>прил 4</vt:lpstr>
      <vt:lpstr>прил 15</vt:lpstr>
    </vt:vector>
  </TitlesOfParts>
  <Company>GFU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Анатольевна</cp:lastModifiedBy>
  <cp:lastPrinted>2023-12-18T13:05:53Z</cp:lastPrinted>
  <dcterms:created xsi:type="dcterms:W3CDTF">2004-11-15T11:25:47Z</dcterms:created>
  <dcterms:modified xsi:type="dcterms:W3CDTF">2023-12-19T02:42:41Z</dcterms:modified>
</cp:coreProperties>
</file>