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\Desktop\1 РАБОТА\1 РАСПОРЯЖЕНИЕ, ПОСТАНОВЛЕНИЯ, ПРИКАЗЫ\ПОСТАНОВЛЕНИЯ\МП Развитие образования Аргаяшского МР\МП 2021\Отчеты МП 2021\"/>
    </mc:Choice>
  </mc:AlternateContent>
  <bookViews>
    <workbookView xWindow="0" yWindow="0" windowWidth="19200" windowHeight="10290" tabRatio="920"/>
  </bookViews>
  <sheets>
    <sheet name="Титульный" sheetId="10" r:id="rId1"/>
    <sheet name="Таблица 8" sheetId="2" r:id="rId2"/>
    <sheet name="Таблица 9" sheetId="3" r:id="rId3"/>
    <sheet name="Таблица 10" sheetId="4" r:id="rId4"/>
    <sheet name="Лист1" sheetId="9" state="hidden" r:id="rId5"/>
  </sheets>
  <definedNames>
    <definedName name="_xlnm._FilterDatabase" localSheetId="4" hidden="1">Лист1!$A$12:$J$78</definedName>
    <definedName name="_xlnm._FilterDatabase" localSheetId="3" hidden="1">'Таблица 10'!$B$6:$F$291</definedName>
    <definedName name="_xlnm._FilterDatabase" localSheetId="1" hidden="1">'Таблица 8'!#REF!</definedName>
    <definedName name="_xlnm._FilterDatabase" localSheetId="2" hidden="1">'Таблица 9'!$B$7:$J$181</definedName>
    <definedName name="_xlnm.Print_Titles" localSheetId="3">'Таблица 10'!$4:$6</definedName>
    <definedName name="_xlnm.Print_Titles" localSheetId="1">'Таблица 8'!$4:$6</definedName>
    <definedName name="_xlnm.Print_Titles" localSheetId="2">'Таблица 9'!$4:$7</definedName>
    <definedName name="_xlnm.Print_Area" localSheetId="3">'Таблица 10'!$A$1:$E$291</definedName>
    <definedName name="_xlnm.Print_Area" localSheetId="0">Титульный!$A$1:$I$42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4" l="1"/>
  <c r="E54" i="4"/>
  <c r="E55" i="4"/>
  <c r="E56" i="4"/>
  <c r="D53" i="4"/>
  <c r="D54" i="4"/>
  <c r="D55" i="4"/>
  <c r="D56" i="4"/>
  <c r="E287" i="4"/>
  <c r="D287" i="4"/>
  <c r="E282" i="4"/>
  <c r="D282" i="4"/>
  <c r="E277" i="4"/>
  <c r="D277" i="4"/>
  <c r="E272" i="4"/>
  <c r="D272" i="4"/>
  <c r="E267" i="4"/>
  <c r="D267" i="4"/>
  <c r="E262" i="4"/>
  <c r="D262" i="4"/>
  <c r="E257" i="4"/>
  <c r="D257" i="4"/>
  <c r="E252" i="4"/>
  <c r="D252" i="4"/>
  <c r="E247" i="4"/>
  <c r="D247" i="4"/>
  <c r="E242" i="4"/>
  <c r="D242" i="4"/>
  <c r="E241" i="4"/>
  <c r="D241" i="4"/>
  <c r="E240" i="4"/>
  <c r="E237" i="4" s="1"/>
  <c r="D240" i="4"/>
  <c r="E239" i="4"/>
  <c r="D239" i="4"/>
  <c r="E238" i="4"/>
  <c r="D238" i="4"/>
  <c r="E232" i="4"/>
  <c r="D232" i="4"/>
  <c r="E227" i="4"/>
  <c r="D227" i="4"/>
  <c r="E222" i="4"/>
  <c r="D222" i="4"/>
  <c r="E217" i="4"/>
  <c r="D217" i="4"/>
  <c r="E212" i="4"/>
  <c r="D212" i="4"/>
  <c r="E211" i="4"/>
  <c r="D211" i="4"/>
  <c r="E210" i="4"/>
  <c r="D210" i="4"/>
  <c r="E209" i="4"/>
  <c r="D209" i="4"/>
  <c r="E208" i="4"/>
  <c r="D208" i="4"/>
  <c r="E202" i="4"/>
  <c r="D202" i="4"/>
  <c r="E197" i="4"/>
  <c r="D197" i="4"/>
  <c r="E192" i="4"/>
  <c r="D192" i="4"/>
  <c r="E187" i="4"/>
  <c r="D187" i="4"/>
  <c r="E182" i="4"/>
  <c r="D182" i="4"/>
  <c r="E177" i="4"/>
  <c r="D177" i="4"/>
  <c r="E172" i="4"/>
  <c r="D172" i="4"/>
  <c r="E171" i="4"/>
  <c r="D171" i="4"/>
  <c r="D167" i="4" s="1"/>
  <c r="E170" i="4"/>
  <c r="D170" i="4"/>
  <c r="E169" i="4"/>
  <c r="D169" i="4"/>
  <c r="E168" i="4"/>
  <c r="D168" i="4"/>
  <c r="E162" i="4"/>
  <c r="D162" i="4"/>
  <c r="E157" i="4"/>
  <c r="D157" i="4"/>
  <c r="E156" i="4"/>
  <c r="D156" i="4"/>
  <c r="E155" i="4"/>
  <c r="D155" i="4"/>
  <c r="E154" i="4"/>
  <c r="D154" i="4"/>
  <c r="E153" i="4"/>
  <c r="E152" i="4" s="1"/>
  <c r="D153" i="4"/>
  <c r="E147" i="4"/>
  <c r="D147" i="4"/>
  <c r="E142" i="4"/>
  <c r="D142" i="4"/>
  <c r="E137" i="4"/>
  <c r="D137" i="4"/>
  <c r="E132" i="4"/>
  <c r="D132" i="4"/>
  <c r="E127" i="4"/>
  <c r="D127" i="4"/>
  <c r="E122" i="4"/>
  <c r="D122" i="4"/>
  <c r="E117" i="4"/>
  <c r="D117" i="4"/>
  <c r="E112" i="4"/>
  <c r="D112" i="4"/>
  <c r="E107" i="4"/>
  <c r="D107" i="4"/>
  <c r="E102" i="4"/>
  <c r="D102" i="4"/>
  <c r="E97" i="4"/>
  <c r="D97" i="4"/>
  <c r="E92" i="4"/>
  <c r="D92" i="4"/>
  <c r="E87" i="4"/>
  <c r="D87" i="4"/>
  <c r="E82" i="4"/>
  <c r="D82" i="4"/>
  <c r="E77" i="4"/>
  <c r="D77" i="4"/>
  <c r="E72" i="4"/>
  <c r="D72" i="4"/>
  <c r="E67" i="4"/>
  <c r="D67" i="4"/>
  <c r="E62" i="4"/>
  <c r="D62" i="4"/>
  <c r="E57" i="4"/>
  <c r="D57" i="4"/>
  <c r="E47" i="4"/>
  <c r="D47" i="4"/>
  <c r="E42" i="4"/>
  <c r="D42" i="4"/>
  <c r="E37" i="4"/>
  <c r="D37" i="4"/>
  <c r="E32" i="4"/>
  <c r="D32" i="4"/>
  <c r="E27" i="4"/>
  <c r="D27" i="4"/>
  <c r="E22" i="4"/>
  <c r="D22" i="4"/>
  <c r="E17" i="4"/>
  <c r="D17" i="4"/>
  <c r="E16" i="4"/>
  <c r="D16" i="4"/>
  <c r="E15" i="4"/>
  <c r="D15" i="4"/>
  <c r="E14" i="4"/>
  <c r="D14" i="4"/>
  <c r="E13" i="4"/>
  <c r="D13" i="4"/>
  <c r="E79" i="9"/>
  <c r="F79" i="9"/>
  <c r="D79" i="9"/>
  <c r="J161" i="3"/>
  <c r="I161" i="3"/>
  <c r="J158" i="3"/>
  <c r="J157" i="3" s="1"/>
  <c r="I158" i="3"/>
  <c r="I157" i="3"/>
  <c r="J150" i="3"/>
  <c r="E52" i="4" l="1"/>
  <c r="D52" i="4"/>
  <c r="E11" i="4"/>
  <c r="D11" i="4"/>
  <c r="E9" i="4"/>
  <c r="D9" i="4"/>
  <c r="E10" i="4"/>
  <c r="D152" i="4"/>
  <c r="E207" i="4"/>
  <c r="D237" i="4"/>
  <c r="E167" i="4"/>
  <c r="D10" i="4"/>
  <c r="D207" i="4"/>
  <c r="D8" i="4"/>
  <c r="E12" i="4"/>
  <c r="D12" i="4"/>
  <c r="E8" i="4" l="1"/>
  <c r="E7" i="4" s="1"/>
  <c r="D7" i="4"/>
  <c r="J180" i="3" l="1"/>
  <c r="J179" i="3" s="1"/>
  <c r="J177" i="3"/>
  <c r="J176" i="3" s="1"/>
  <c r="J174" i="3"/>
  <c r="J173" i="3"/>
  <c r="J171" i="3"/>
  <c r="J170" i="3" s="1"/>
  <c r="J167" i="3"/>
  <c r="J166" i="3" s="1"/>
  <c r="J163" i="3"/>
  <c r="J160" i="3"/>
  <c r="J155" i="3"/>
  <c r="J154" i="3" s="1"/>
  <c r="J152" i="3"/>
  <c r="J146" i="3"/>
  <c r="J145" i="3" s="1"/>
  <c r="J143" i="3"/>
  <c r="J131" i="3" s="1"/>
  <c r="J130" i="3" s="1"/>
  <c r="J142" i="3"/>
  <c r="J139" i="3"/>
  <c r="J136" i="3"/>
  <c r="J133" i="3"/>
  <c r="J132" i="3"/>
  <c r="J128" i="3"/>
  <c r="J127" i="3" s="1"/>
  <c r="J125" i="3"/>
  <c r="J124" i="3" s="1"/>
  <c r="J122" i="3"/>
  <c r="J121" i="3" s="1"/>
  <c r="J119" i="3"/>
  <c r="J118" i="3" s="1"/>
  <c r="J115" i="3"/>
  <c r="J114" i="3"/>
  <c r="J111" i="3"/>
  <c r="J110" i="3" s="1"/>
  <c r="J108" i="3"/>
  <c r="J107" i="3" s="1"/>
  <c r="J106" i="3"/>
  <c r="J102" i="3"/>
  <c r="J101" i="3" s="1"/>
  <c r="J99" i="3"/>
  <c r="J98" i="3" s="1"/>
  <c r="J97" i="3"/>
  <c r="J93" i="3"/>
  <c r="J92" i="3" s="1"/>
  <c r="J90" i="3"/>
  <c r="J89" i="3" s="1"/>
  <c r="J87" i="3"/>
  <c r="J86" i="3" s="1"/>
  <c r="J84" i="3"/>
  <c r="J83" i="3" s="1"/>
  <c r="J81" i="3"/>
  <c r="J80" i="3" s="1"/>
  <c r="J78" i="3"/>
  <c r="J77" i="3" s="1"/>
  <c r="J75" i="3"/>
  <c r="J74" i="3" s="1"/>
  <c r="J72" i="3"/>
  <c r="J71" i="3" s="1"/>
  <c r="J68" i="3"/>
  <c r="J65" i="3"/>
  <c r="J63" i="3"/>
  <c r="J62" i="3" s="1"/>
  <c r="J60" i="3"/>
  <c r="J59" i="3" s="1"/>
  <c r="J57" i="3"/>
  <c r="J56" i="3" s="1"/>
  <c r="J53" i="3"/>
  <c r="J50" i="3"/>
  <c r="J48" i="3"/>
  <c r="J47" i="3" s="1"/>
  <c r="J45" i="3"/>
  <c r="J44" i="3" s="1"/>
  <c r="J42" i="3"/>
  <c r="J41" i="3" s="1"/>
  <c r="J39" i="3"/>
  <c r="J37" i="3"/>
  <c r="J33" i="3"/>
  <c r="J32" i="3" s="1"/>
  <c r="J30" i="3"/>
  <c r="J29" i="3" s="1"/>
  <c r="J27" i="3"/>
  <c r="J26" i="3"/>
  <c r="J24" i="3"/>
  <c r="J23" i="3" s="1"/>
  <c r="J21" i="3"/>
  <c r="J20" i="3" s="1"/>
  <c r="J18" i="3"/>
  <c r="J17" i="3"/>
  <c r="J15" i="3"/>
  <c r="J14" i="3" s="1"/>
  <c r="J13" i="3"/>
  <c r="H180" i="3"/>
  <c r="H179" i="3" s="1"/>
  <c r="H177" i="3"/>
  <c r="H176" i="3" s="1"/>
  <c r="H174" i="3"/>
  <c r="H173" i="3" s="1"/>
  <c r="H171" i="3"/>
  <c r="H170" i="3" s="1"/>
  <c r="H167" i="3"/>
  <c r="H166" i="3" s="1"/>
  <c r="H163" i="3"/>
  <c r="H160" i="3"/>
  <c r="H157" i="3"/>
  <c r="H155" i="3"/>
  <c r="H154" i="3" s="1"/>
  <c r="H152" i="3"/>
  <c r="H151" i="3" s="1"/>
  <c r="H150" i="3"/>
  <c r="H148" i="3"/>
  <c r="H146" i="3"/>
  <c r="H145" i="3" s="1"/>
  <c r="H143" i="3"/>
  <c r="H142" i="3" s="1"/>
  <c r="H139" i="3"/>
  <c r="H136" i="3"/>
  <c r="H133" i="3"/>
  <c r="H132" i="3"/>
  <c r="H131" i="3"/>
  <c r="H130" i="3" s="1"/>
  <c r="H128" i="3"/>
  <c r="H127" i="3" s="1"/>
  <c r="H125" i="3"/>
  <c r="H124" i="3" s="1"/>
  <c r="H122" i="3"/>
  <c r="H121" i="3" s="1"/>
  <c r="H119" i="3"/>
  <c r="H118" i="3" s="1"/>
  <c r="H115" i="3"/>
  <c r="H114" i="3" s="1"/>
  <c r="H111" i="3"/>
  <c r="H110" i="3" s="1"/>
  <c r="H108" i="3"/>
  <c r="H107" i="3" s="1"/>
  <c r="H106" i="3"/>
  <c r="H102" i="3"/>
  <c r="H101" i="3" s="1"/>
  <c r="H99" i="3"/>
  <c r="H98" i="3" s="1"/>
  <c r="H97" i="3"/>
  <c r="H93" i="3"/>
  <c r="H92" i="3" s="1"/>
  <c r="H90" i="3"/>
  <c r="H89" i="3" s="1"/>
  <c r="H87" i="3"/>
  <c r="H86" i="3" s="1"/>
  <c r="H84" i="3"/>
  <c r="H83" i="3" s="1"/>
  <c r="H81" i="3"/>
  <c r="H80" i="3"/>
  <c r="H78" i="3"/>
  <c r="H77" i="3" s="1"/>
  <c r="H75" i="3"/>
  <c r="H74" i="3" s="1"/>
  <c r="H72" i="3"/>
  <c r="H71" i="3" s="1"/>
  <c r="H68" i="3"/>
  <c r="H65" i="3"/>
  <c r="H63" i="3"/>
  <c r="H62" i="3" s="1"/>
  <c r="H60" i="3"/>
  <c r="H59" i="3" s="1"/>
  <c r="H57" i="3"/>
  <c r="H56" i="3" s="1"/>
  <c r="H53" i="3"/>
  <c r="H50" i="3"/>
  <c r="H48" i="3"/>
  <c r="H47" i="3" s="1"/>
  <c r="H45" i="3"/>
  <c r="H44" i="3" s="1"/>
  <c r="H42" i="3"/>
  <c r="H41" i="3" s="1"/>
  <c r="H39" i="3"/>
  <c r="H38" i="3" s="1"/>
  <c r="H37" i="3"/>
  <c r="H33" i="3"/>
  <c r="H32" i="3" s="1"/>
  <c r="H30" i="3"/>
  <c r="H29" i="3" s="1"/>
  <c r="H27" i="3"/>
  <c r="H26" i="3" s="1"/>
  <c r="H24" i="3"/>
  <c r="H23" i="3" s="1"/>
  <c r="H21" i="3"/>
  <c r="H20" i="3" s="1"/>
  <c r="H18" i="3"/>
  <c r="H17" i="3" s="1"/>
  <c r="H15" i="3"/>
  <c r="H14" i="3" s="1"/>
  <c r="H13" i="3"/>
  <c r="I180" i="3"/>
  <c r="I179" i="3" s="1"/>
  <c r="I177" i="3"/>
  <c r="I176" i="3"/>
  <c r="I174" i="3"/>
  <c r="I173" i="3" s="1"/>
  <c r="I171" i="3"/>
  <c r="I170" i="3" s="1"/>
  <c r="I167" i="3"/>
  <c r="I166" i="3" s="1"/>
  <c r="I163" i="3"/>
  <c r="I160" i="3"/>
  <c r="I155" i="3"/>
  <c r="I154" i="3" s="1"/>
  <c r="I152" i="3"/>
  <c r="I150" i="3"/>
  <c r="I146" i="3"/>
  <c r="I145" i="3" s="1"/>
  <c r="I143" i="3"/>
  <c r="I142" i="3" s="1"/>
  <c r="I139" i="3"/>
  <c r="I136" i="3"/>
  <c r="I133" i="3"/>
  <c r="I132" i="3"/>
  <c r="I128" i="3"/>
  <c r="I127" i="3" s="1"/>
  <c r="I125" i="3"/>
  <c r="I124" i="3" s="1"/>
  <c r="I122" i="3"/>
  <c r="I121" i="3" s="1"/>
  <c r="I119" i="3"/>
  <c r="I118" i="3" s="1"/>
  <c r="I115" i="3"/>
  <c r="I114" i="3" s="1"/>
  <c r="I111" i="3"/>
  <c r="I110" i="3" s="1"/>
  <c r="I108" i="3"/>
  <c r="I107" i="3" s="1"/>
  <c r="I106" i="3"/>
  <c r="I102" i="3"/>
  <c r="I101" i="3" s="1"/>
  <c r="I99" i="3"/>
  <c r="I98" i="3" s="1"/>
  <c r="I97" i="3"/>
  <c r="I93" i="3"/>
  <c r="I92" i="3" s="1"/>
  <c r="I90" i="3"/>
  <c r="I89" i="3" s="1"/>
  <c r="I87" i="3"/>
  <c r="I86" i="3" s="1"/>
  <c r="I84" i="3"/>
  <c r="I83" i="3" s="1"/>
  <c r="I81" i="3"/>
  <c r="I80" i="3" s="1"/>
  <c r="I78" i="3"/>
  <c r="I77" i="3" s="1"/>
  <c r="I75" i="3"/>
  <c r="I74" i="3" s="1"/>
  <c r="I72" i="3"/>
  <c r="I71" i="3" s="1"/>
  <c r="I68" i="3"/>
  <c r="I65" i="3"/>
  <c r="I63" i="3"/>
  <c r="I62" i="3" s="1"/>
  <c r="I60" i="3"/>
  <c r="I59" i="3" s="1"/>
  <c r="I57" i="3"/>
  <c r="I56" i="3" s="1"/>
  <c r="I53" i="3"/>
  <c r="I50" i="3"/>
  <c r="I48" i="3"/>
  <c r="I47" i="3" s="1"/>
  <c r="I45" i="3"/>
  <c r="I44" i="3"/>
  <c r="I42" i="3"/>
  <c r="I41" i="3" s="1"/>
  <c r="I39" i="3"/>
  <c r="I38" i="3" s="1"/>
  <c r="I37" i="3"/>
  <c r="I33" i="3"/>
  <c r="I32" i="3" s="1"/>
  <c r="I30" i="3"/>
  <c r="I29" i="3" s="1"/>
  <c r="I27" i="3"/>
  <c r="I26" i="3" s="1"/>
  <c r="I24" i="3"/>
  <c r="I23" i="3" s="1"/>
  <c r="I21" i="3"/>
  <c r="I20" i="3" s="1"/>
  <c r="I18" i="3"/>
  <c r="I17" i="3" s="1"/>
  <c r="I15" i="3"/>
  <c r="I14" i="3" s="1"/>
  <c r="I13" i="3"/>
  <c r="J96" i="3" l="1"/>
  <c r="J95" i="3" s="1"/>
  <c r="I151" i="3"/>
  <c r="I149" i="3"/>
  <c r="H12" i="3"/>
  <c r="H11" i="3" s="1"/>
  <c r="I148" i="3"/>
  <c r="H96" i="3"/>
  <c r="H95" i="3" s="1"/>
  <c r="I131" i="3"/>
  <c r="I130" i="3" s="1"/>
  <c r="J151" i="3"/>
  <c r="J148" i="3" s="1"/>
  <c r="J149" i="3"/>
  <c r="H10" i="3"/>
  <c r="J36" i="3"/>
  <c r="J35" i="3" s="1"/>
  <c r="I10" i="3"/>
  <c r="J10" i="3"/>
  <c r="J12" i="3"/>
  <c r="J11" i="3" s="1"/>
  <c r="J38" i="3"/>
  <c r="J105" i="3"/>
  <c r="J104" i="3" s="1"/>
  <c r="H105" i="3"/>
  <c r="H104" i="3" s="1"/>
  <c r="H36" i="3"/>
  <c r="H35" i="3" s="1"/>
  <c r="I12" i="3"/>
  <c r="I11" i="3" s="1"/>
  <c r="I36" i="3"/>
  <c r="I35" i="3" s="1"/>
  <c r="I105" i="3"/>
  <c r="I104" i="3" s="1"/>
  <c r="I96" i="3"/>
  <c r="I95" i="3" s="1"/>
  <c r="J9" i="3" l="1"/>
  <c r="J8" i="3" s="1"/>
  <c r="H9" i="3"/>
  <c r="H8" i="3" s="1"/>
  <c r="I9" i="3"/>
  <c r="I8" i="3" s="1"/>
  <c r="F78" i="9" l="1"/>
  <c r="E78" i="9"/>
  <c r="D78" i="9"/>
  <c r="F74" i="9"/>
  <c r="E74" i="9"/>
  <c r="D74" i="9"/>
  <c r="J67" i="9"/>
  <c r="I67" i="9"/>
  <c r="H67" i="9"/>
  <c r="J65" i="9"/>
  <c r="I65" i="9"/>
  <c r="H65" i="9"/>
  <c r="F64" i="9"/>
  <c r="E64" i="9"/>
  <c r="D64" i="9"/>
  <c r="J59" i="9"/>
  <c r="I59" i="9"/>
  <c r="H59" i="9"/>
  <c r="F56" i="9"/>
  <c r="E56" i="9"/>
  <c r="D56" i="9"/>
  <c r="F53" i="9"/>
  <c r="E53" i="9"/>
  <c r="D53" i="9"/>
  <c r="J44" i="9"/>
  <c r="I44" i="9"/>
  <c r="H44" i="9"/>
  <c r="J41" i="9"/>
  <c r="I41" i="9"/>
  <c r="H41" i="9"/>
  <c r="J32" i="9"/>
  <c r="I32" i="9"/>
  <c r="H32" i="9"/>
  <c r="J31" i="9"/>
  <c r="I31" i="9"/>
  <c r="H31" i="9"/>
  <c r="F19" i="9"/>
  <c r="E19" i="9"/>
  <c r="D19" i="9"/>
</calcChain>
</file>

<file path=xl/sharedStrings.xml><?xml version="1.0" encoding="utf-8"?>
<sst xmlns="http://schemas.openxmlformats.org/spreadsheetml/2006/main" count="1700" uniqueCount="363">
  <si>
    <t>№</t>
  </si>
  <si>
    <t>п/п</t>
  </si>
  <si>
    <t>Наименование ведомственной целевой программы, основного мероприятия</t>
  </si>
  <si>
    <t>Ответственный исполнитель</t>
  </si>
  <si>
    <t>Плановый срок</t>
  </si>
  <si>
    <t>Фактический срок</t>
  </si>
  <si>
    <t>Результаты</t>
  </si>
  <si>
    <t>начала реали-зации</t>
  </si>
  <si>
    <t>оконча-ния реали-зации</t>
  </si>
  <si>
    <t>заплани-рованные</t>
  </si>
  <si>
    <t>достиг-нутые</t>
  </si>
  <si>
    <t>Таблица 8</t>
  </si>
  <si>
    <t xml:space="preserve">Сведения о степени выполнения ведомственных целевых программ  и основных мероприятий подпрограмм 
</t>
  </si>
  <si>
    <t>Проблемы, возникшие в ходе реализации мероприя-тия</t>
  </si>
  <si>
    <t>Наименование муниципальной программы, подпрограммы, ведомственной целевой программы, основного мероприятия</t>
  </si>
  <si>
    <t>Ответственный исполнитель, соисполнители</t>
  </si>
  <si>
    <t>Расходы (тыс. рублей) по годам</t>
  </si>
  <si>
    <t>сводная бюджетная роспись, план</t>
  </si>
  <si>
    <t>на 1 января отчетного года</t>
  </si>
  <si>
    <t>кассовое исполнение</t>
  </si>
  <si>
    <t>всего</t>
  </si>
  <si>
    <t>Таблица 9</t>
  </si>
  <si>
    <t>сводная бюджетная роспись на отчетную дату</t>
  </si>
  <si>
    <t>Источники ресурсного обеспечения</t>
  </si>
  <si>
    <t>Оценка расходов</t>
  </si>
  <si>
    <t>(в соответствии с муниципальной программой)</t>
  </si>
  <si>
    <t>Фактические расходы (кассовые расходы источников ресурсного обеспечения)</t>
  </si>
  <si>
    <t>федеральный бюджет*</t>
  </si>
  <si>
    <t xml:space="preserve">областной бюджет* </t>
  </si>
  <si>
    <t>внебюджетные источники*</t>
  </si>
  <si>
    <t xml:space="preserve">Информация о расходах источников ресурсного обеспечения на реализацию целей муниципальной программы 
</t>
  </si>
  <si>
    <t>Таблица 10</t>
  </si>
  <si>
    <t>Мероприятие 5.1. Финансовое обеспечение выполнения функций муниципальными органами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</si>
  <si>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</si>
  <si>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</si>
  <si>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</si>
  <si>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</si>
  <si>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</si>
  <si>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</si>
  <si>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</si>
  <si>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</si>
  <si>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</si>
  <si>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</si>
  <si>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</si>
  <si>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</si>
  <si>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</si>
  <si>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</si>
  <si>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</si>
  <si>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</si>
  <si>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</si>
  <si>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</si>
  <si>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</si>
  <si>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</si>
  <si>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</si>
  <si>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</si>
  <si>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</si>
  <si>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</si>
  <si>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</si>
  <si>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</si>
  <si>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</si>
  <si>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</t>
  </si>
  <si>
    <t>3.1</t>
  </si>
  <si>
    <t>3.2</t>
  </si>
  <si>
    <t>4</t>
  </si>
  <si>
    <t>4.1</t>
  </si>
  <si>
    <t>4.2</t>
  </si>
  <si>
    <t>4.3</t>
  </si>
  <si>
    <t>4.4</t>
  </si>
  <si>
    <t>4.5</t>
  </si>
  <si>
    <t>4.6</t>
  </si>
  <si>
    <t>4.7</t>
  </si>
  <si>
    <t>5</t>
  </si>
  <si>
    <t>5.1</t>
  </si>
  <si>
    <t xml:space="preserve">Обеспечение содержания деятельности Управления образования Аргаяшского муниципального района </t>
  </si>
  <si>
    <t>5.2</t>
  </si>
  <si>
    <t>5.3</t>
  </si>
  <si>
    <t>6</t>
  </si>
  <si>
    <t>6.1</t>
  </si>
  <si>
    <t>6.2</t>
  </si>
  <si>
    <t xml:space="preserve"> Муниципальная программа «Развитие образования Аргаяшского муниципального района» </t>
  </si>
  <si>
    <t xml:space="preserve"> Подпрограмма 1 «Развитие дошкольного образования Аргаяшского  муниципального района»                       </t>
  </si>
  <si>
    <t xml:space="preserve">Мероприятие 1.1. Предоставление субсидий районным бюджетным учреждениям на финансовое обеспечение муниципального задания на оказание муниципальных услуг (выполнение работ) </t>
  </si>
  <si>
    <t>Управление образования</t>
  </si>
  <si>
    <t>Мероприятие 1.2. Предоставление субсидий районным бюджетным учреждениям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Аргаяшского района муниципальные дошкольные образовательные организации через предоставление компенсации части родительской платы</t>
  </si>
  <si>
    <t xml:space="preserve">Мероприятие 1.3.   Предоставление субсидий районным бюджетным учреждениям на социальную поддержку детей-инвалидов и родителей инвалидов 1 и 2 группы через предоставление компенсации части родительской платы в муниципальных дошкольных образовательных организациях </t>
  </si>
  <si>
    <t>Мероприятие 1.4.   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Аргаяшского муниципального района</t>
  </si>
  <si>
    <t>Мероприятие 1.5. Предоставление субсидий районным бюджетным учреждениям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</si>
  <si>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 1.6. Предоставление субсидий на иные цели муниципальным бюджетным (автономным) учреждениям –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</si>
  <si>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Подпрограмма 2 «Развитие общего образования Аргаяшского муниципального района»  </t>
  </si>
  <si>
    <t>Мероприятие 2.1.Предоставление субсидий районным бюджетным учреждениям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</si>
  <si>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Мероприятие 2.2. Предоставление субсидий районным бюджетным учреждениям на финансовое обеспечение муниципального задания на оказание муниципальных услуг (выполнение работ) </t>
  </si>
  <si>
    <t>Мероприятие 2.3. Предоставление субсидий подведомственным казенным учреждениям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</si>
  <si>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Мероприятие 2.4. Финансовое обеспечение деятельности подведомственных казенных учреждений</t>
  </si>
  <si>
    <r>
      <t xml:space="preserve">Мероприятие 2.5. 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Организация подвоза учащихся</t>
    </r>
  </si>
  <si>
    <r>
      <t xml:space="preserve">Мероприятие 2.6. 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Приобретение транспортных средств </t>
    </r>
  </si>
  <si>
    <t>Мероприятие 2.7. Предоставление субсидий на иные цели муниципальным бюджетным (автономным) учреждениям - общеобразовательным организациям на развитие общего образования</t>
  </si>
  <si>
    <t>Мероприятие 2.12. Предоставление субсидий на иные цели муниципальным бюджетным (автономным) учреждениям на создание центра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</si>
  <si>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Подпрограмма 3 «Развитие дополнительного образования Аргаяшского муниципального района»    </t>
  </si>
  <si>
    <t xml:space="preserve">Мероприятие 3.1. Предоставление субсидий районным бюджетным учреждениям на финансовое обеспечение муниципального задания на оказание муниципальных услуг (выполнение работ) </t>
  </si>
  <si>
    <t xml:space="preserve">Мероприятие 3.2. Предоставление субсидий на иные цели муниципальным бюджетным (автономным) учреждениям -  на развитие дополнительного образования </t>
  </si>
  <si>
    <t xml:space="preserve">Подпрограмма 4 «Отдых, оздоровление, занятость детей и молодежи Аргаяшского муниципального района»         </t>
  </si>
  <si>
    <t xml:space="preserve">Мероприятие 4.1. Предоставление субсидий районным бюджетным учреждениям на финансовое обеспечение муниципального задания на оказание муниципальных услуг (выполнение работ) </t>
  </si>
  <si>
    <t>Мероприятие 4.2. Предоставление субсидий на организацию отдыха детей в каникулярное время</t>
  </si>
  <si>
    <t>Мероприятие 4.3. Предоставление субсидий на иные цели муниципальным бюджетным (автономным) учреждениям -  общеобразовательным организациям на организацию питания детей в пришкольных лагерях</t>
  </si>
  <si>
    <t xml:space="preserve">Мероприятие 4.4. Предоставление субсидий на иные цели муниципальным бюджетным (автономным) учреждениям -  общеобразовательным организациям на организацию малозатратных форм отдыха </t>
  </si>
  <si>
    <t>Мероприятие 4.5. Предоставление субсидий на мероприятия по социальной поддержке детей из малообеспеченных семей</t>
  </si>
  <si>
    <t>Мероприятие 4.6.Предоставление субсидий на иные цели муниципальным бюджетным (автономным) учреждениям -  на  подготовку лагеря к летней оздоровительной компании</t>
  </si>
  <si>
    <t>Мероприятие 4.7. Предоставление субсидий на иные цели муниципальным бюджетным (автономным) учреждениям -  общеобразовательным организациям на организацию  занятости детей в каникулярное время</t>
  </si>
  <si>
    <t xml:space="preserve">Подпрограмма 5 «Прочие мероприятия в области образования»               </t>
  </si>
  <si>
    <t xml:space="preserve">Мероприятие 5.2.  Обеспечение содержания деятельности Управления образования Аргаяшского муниципального района </t>
  </si>
  <si>
    <t>Мероприятие 5.3. 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</t>
  </si>
  <si>
    <t>Мероприятие 5.4. Модернизация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Российской Федерации</t>
  </si>
  <si>
    <t xml:space="preserve">Мероприятие 7.1. Предоставление субсидий на иные цели муниципальным бюджетным (автономным) учреждениям - на повышение уровня противопожарной безопасности </t>
  </si>
  <si>
    <t xml:space="preserve">Мероприятие 7.2. Предоставление субсидий на иные цели муниципальным бюджетным (автономным) учреждениям - на обеспечение антитеррористической безопасности </t>
  </si>
  <si>
    <t>Мероприятие 7.3. Предоставление субсидий на иные цели муниципальным бюджетным (автономным) учреждениям - на обеспечение санитарно-эпидемиологических правил и нормативов</t>
  </si>
  <si>
    <t>Мероприятие 7.4. Предоставление субсидий на иные цели муниципальным бюджетным (автономным) учреждениям - на повышение конструктивной надежности и безопасности зданий, сооружений и инженерных систем образовательных учреждений</t>
  </si>
  <si>
    <t>Мероприятие 7.5. Предоставление субсидий на иные цели муниципальным бюджетным (автономным) учреждениям - на проведение капитального ремонта зданий муниципальных общеобразовательных организаций</t>
  </si>
  <si>
    <t>Мероприятие 7.6. Предоставление субсидий на иные цели муниципальным бюджетным (автономным) учреждениям -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</si>
  <si>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Мероприятие 7.7. Предоставление субсидий на иные цели муниципальным бюджетным (автономным) учреждениям - общеобразовательным организациям на проведение ремонтных работ по замене оконных блоков в муниципальных общеобразовательных организациях</t>
  </si>
  <si>
    <t>Мероприятие 7.9. Предоставление субсидий на иные цели муниципальным бюджетным (автономным) учреждениям – организациям дополнительного образования на проведение капитального ремонта зданий и сооружений муниципальных организаций дополнительного образования</t>
  </si>
  <si>
    <t>Мероприятие 7.10. Предоставление субсидий на иные цели муниципальным бюджетным (автономным) учреждениям – общеобразовательным организациям проведение капитального ремонта зданий и сооружений муниципальных организаций дошкольного образования</t>
  </si>
  <si>
    <t>Х</t>
  </si>
  <si>
    <t xml:space="preserve">Управление образования </t>
  </si>
  <si>
    <t>Образовательные организации</t>
  </si>
  <si>
    <t>0701</t>
  </si>
  <si>
    <t>Дошкольные образовательные организации</t>
  </si>
  <si>
    <t>53110S4060</t>
  </si>
  <si>
    <t>1004</t>
  </si>
  <si>
    <t>5310604050</t>
  </si>
  <si>
    <t>360</t>
  </si>
  <si>
    <t>5311004010</t>
  </si>
  <si>
    <t xml:space="preserve">Дошкольные образовательные организации </t>
  </si>
  <si>
    <t>53120L0275</t>
  </si>
  <si>
    <t>612</t>
  </si>
  <si>
    <t>5312042030</t>
  </si>
  <si>
    <t xml:space="preserve">Подпрограмма 2 «Развитие общего образования Аргаяшского муниципального района»                        </t>
  </si>
  <si>
    <t>0702</t>
  </si>
  <si>
    <t>5321003120</t>
  </si>
  <si>
    <t>Общеобразовательные организации</t>
  </si>
  <si>
    <t>5321042130</t>
  </si>
  <si>
    <t>5329903090</t>
  </si>
  <si>
    <t>МКОУ «Школа-интернат» д. Березовка</t>
  </si>
  <si>
    <t>53207S3040</t>
  </si>
  <si>
    <t>5322042130</t>
  </si>
  <si>
    <t>1003</t>
  </si>
  <si>
    <t>5350603020</t>
  </si>
  <si>
    <t>53210S3030</t>
  </si>
  <si>
    <t>53210S3330</t>
  </si>
  <si>
    <t>532Е151690</t>
  </si>
  <si>
    <t>МОУ Аргаяшская СОШ № 1</t>
  </si>
  <si>
    <t>244</t>
  </si>
  <si>
    <t>532Е452100</t>
  </si>
  <si>
    <t>53207L0275</t>
  </si>
  <si>
    <t>532Е503140</t>
  </si>
  <si>
    <t>532Е503200</t>
  </si>
  <si>
    <t>5321053035</t>
  </si>
  <si>
    <t>611</t>
  </si>
  <si>
    <t>532Е103050</t>
  </si>
  <si>
    <t>Организации дополнительного образования</t>
  </si>
  <si>
    <t>0703</t>
  </si>
  <si>
    <t>5332042330</t>
  </si>
  <si>
    <t xml:space="preserve">Подпрограмма 4 «Отдых, оздоровление, занятость детей и молодежи Аргаяшского муниципального района»                        </t>
  </si>
  <si>
    <t>МУ ДООЛ «Голубая волна»</t>
  </si>
  <si>
    <t>0707</t>
  </si>
  <si>
    <t>53410S3010</t>
  </si>
  <si>
    <t>53420S3010</t>
  </si>
  <si>
    <t>5342043606</t>
  </si>
  <si>
    <t xml:space="preserve">Подпрограмма 5 «Прочие мероприятия в области образования»                        </t>
  </si>
  <si>
    <t>0709</t>
  </si>
  <si>
    <t>5350420401</t>
  </si>
  <si>
    <t>53500R5380</t>
  </si>
  <si>
    <t>53500R5390</t>
  </si>
  <si>
    <t>53720S1010</t>
  </si>
  <si>
    <t>537E250970</t>
  </si>
  <si>
    <t>5372043607</t>
  </si>
  <si>
    <t>5372003330</t>
  </si>
  <si>
    <t>53720S3320</t>
  </si>
  <si>
    <t>"МУ ДО ""ЦДТ"" c. Аргаяш"</t>
  </si>
  <si>
    <t>53720S4080</t>
  </si>
  <si>
    <t>Код бюджетной классификации</t>
  </si>
  <si>
    <t>ГРБС</t>
  </si>
  <si>
    <t>Рз ПР</t>
  </si>
  <si>
    <t>ЦСР</t>
  </si>
  <si>
    <t>ВР</t>
  </si>
  <si>
    <t xml:space="preserve">бюджет Аргаяшского  муниципального района </t>
  </si>
  <si>
    <t xml:space="preserve">Отчет об использовании бюджетных ассигнований местного бюджета на реализацию муниципальной программы </t>
  </si>
  <si>
    <t>(тыс. рублей)</t>
  </si>
  <si>
    <t>Финансовое управление Аргаяшского муниципального района</t>
  </si>
  <si>
    <t>(наименование органа, исполняющего бюджет)</t>
  </si>
  <si>
    <t xml:space="preserve"> на 01.07.2021 г.</t>
  </si>
  <si>
    <t>Дата печати 23.08.2021 (12:02:20)</t>
  </si>
  <si>
    <t>Бюджет: Бюджет Аргаяшского муниципального района</t>
  </si>
  <si>
    <t>Бланк расходов: РОО_бюджет (собственная смета), Спец.образовательное учреждение д.Березовка_бюджет</t>
  </si>
  <si>
    <t>Тип бланка расходов: Смета</t>
  </si>
  <si>
    <t>руб.</t>
  </si>
  <si>
    <t>КФСР</t>
  </si>
  <si>
    <t>КЦСР</t>
  </si>
  <si>
    <t>КВР</t>
  </si>
  <si>
    <t>Ассигнования 2021 год</t>
  </si>
  <si>
    <t>Лимиты 2021 год</t>
  </si>
  <si>
    <t>Расход по ЛС</t>
  </si>
  <si>
    <t>Наименование КЦСР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</si>
  <si>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</si>
  <si>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5311042030</t>
  </si>
  <si>
    <t>5311042602</t>
  </si>
  <si>
    <t>Мероприятия по социальной поддержке детей-инвалидов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</si>
  <si>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</si>
  <si>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</si>
  <si>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5320142601</t>
  </si>
  <si>
    <t>521</t>
  </si>
  <si>
    <t>Организация подвоза учащихся</t>
  </si>
  <si>
    <t>5320742601</t>
  </si>
  <si>
    <t>5320742603</t>
  </si>
  <si>
    <t>Проведение мероприятий для детей и молодежи</t>
  </si>
  <si>
    <t>350</t>
  </si>
  <si>
    <t>5321003090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</si>
  <si>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</si>
  <si>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</si>
  <si>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5321042230</t>
  </si>
  <si>
    <t>Общеобразовательные организации для обучающихся с ограниченными возможностями здоровья</t>
  </si>
  <si>
    <t>Обеспечение выплат ежемесячного денежного вознаграждения за классное руководство педагогическим работника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обсновные общеобразовательные программы</t>
  </si>
  <si>
    <t>5329953035</t>
  </si>
  <si>
    <t>111</t>
  </si>
  <si>
    <t>119</t>
  </si>
  <si>
    <t>53210L3040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</si>
  <si>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</si>
  <si>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53299L3040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</si>
  <si>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</si>
  <si>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</si>
  <si>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53210S3300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</si>
  <si>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</si>
  <si>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5322042604</t>
  </si>
  <si>
    <t>Мероприятия в области образования для педагогических работников</t>
  </si>
  <si>
    <t>5320742604</t>
  </si>
  <si>
    <t>5329942230</t>
  </si>
  <si>
    <t>112</t>
  </si>
  <si>
    <t>242</t>
  </si>
  <si>
    <t>247</t>
  </si>
  <si>
    <t>851</t>
  </si>
  <si>
    <t>532E103050</t>
  </si>
  <si>
    <t>Оборудование пунктов проведения экзаменов государственной итоговой аттестации по образо-вательным программам среднего общего образования</t>
  </si>
  <si>
    <t>532E151690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</si>
  <si>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</si>
  <si>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5331042330</t>
  </si>
  <si>
    <t>5341042430</t>
  </si>
  <si>
    <t>Детский оздоровительно-образовательный лагерь</t>
  </si>
  <si>
    <t>5341042611</t>
  </si>
  <si>
    <t>Организация отдыха детей в летнее время</t>
  </si>
  <si>
    <t>Организация отдыха детей в каникулярное время</t>
  </si>
  <si>
    <t>5342042430</t>
  </si>
  <si>
    <t>5342042606</t>
  </si>
  <si>
    <t>Организация питания детей в пришкольных лагерях</t>
  </si>
  <si>
    <t>5342042609</t>
  </si>
  <si>
    <t>Организация занятости детей в каникулярное время</t>
  </si>
  <si>
    <t>121</t>
  </si>
  <si>
    <t>Финансовое обеспечение выполнения функций муниципальными органами</t>
  </si>
  <si>
    <t>129</t>
  </si>
  <si>
    <t>5359942530</t>
  </si>
  <si>
    <t>Методический кабинет, централизованная бухгалтерия</t>
  </si>
  <si>
    <t>852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</si>
  <si>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</si>
  <si>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5362042607</t>
  </si>
  <si>
    <t>Мероприятия по безопасности образовательных учреждений</t>
  </si>
  <si>
    <t>Номер подпрограммы, мероприятий</t>
  </si>
  <si>
    <t xml:space="preserve">Предоставление субсидий районным бюджетным учреждениям на финансовое обеспечение муниципального задания на оказание муниципальных услуг (выполнение работ) </t>
  </si>
  <si>
    <t>Предоставление субсидий районным бюджетным учреждениям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Аргаяшского района муниципальные дошкольные образовательные организации через предоставление компенсации части родительской платы</t>
  </si>
  <si>
    <t xml:space="preserve">Предоставление субсидий районным бюджетным учреждениям на социальную поддержку детей-инвалидов и родителей инвалидов 1 и 2 группы через предоставление компенсации части родительской платы в муниципальных дошкольных образовательных организациях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</si>
  <si>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Аргаяшского муниципального района</t>
  </si>
  <si>
    <t>Предоставление субсидий районным бюджетным учреждениям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</si>
  <si>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на иные цели муниципальным бюджетным (автономным) учреждениям –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</si>
  <si>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Предоставление субсидий на иные цели муниципальным бюджетным (автономным) учреждениям – на развитие дошкольного образования</t>
  </si>
  <si>
    <t>Предоставление субсидий районным бюджетным учреждениям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</si>
  <si>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 Предоставление субсидий подведомственным казенным учреждениям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</si>
  <si>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Финансовое обеспечение деятельности подведомственных казенных учреждений</t>
  </si>
  <si>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Приобретение транспортных средств </t>
    </r>
  </si>
  <si>
    <t>Предоставление субсидий на иные цели муниципальным бюджетным (автономным) учреждениям - общеобразовательным организациям на развитие общего образования</t>
  </si>
  <si>
    <t>Предоставление субсидий районным бюджетным учреждениям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</si>
  <si>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Предоставление субсидий районным бюджетным учреждениям на обеспечение молоком (молочной продукцией) обучающихся муниципальных общеобразовательных организаций по программам начального общего образования</t>
  </si>
  <si>
    <t>Финансовое обеспечение проведения мероприятий в области образования для педагогических работников</t>
  </si>
  <si>
    <t>Финансовое обеспечение проведения мероприятий для детей и молодежи</t>
  </si>
  <si>
    <t>Предоставление субсидий на иные цели муниципальным бюджетным (автономным) учреждениям на создание центра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</si>
  <si>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Предоставление субсидий на иные цели муниципальным бюджетным (автономным) учреждениям - общеобразовательным организациям на внедрение целевой модели цифровой образовательной среды в общеобразовательных организациях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</si>
  <si>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</si>
  <si>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Выплата денежного поощрения учителям и денежного вознаграждения педагогическим коллективам образовательных организаций, реализующих образовательные программы начального общего, основного общего и (или) среднего общего образования, - победителям областного конкурса педагогических коллективов и учителей образовательных организаций, реализующих образовательные программы начального общего, основного общего и (или) среднего общего образования, "Современные образовательные технологии"</t>
  </si>
  <si>
    <t>Внедрение национальной системы профессионального роста педагогических работников</t>
  </si>
  <si>
    <t>Предоставление субсидий районным бюджетным учреждениям на обеспечение выплат ежемесячного денежного вознаграждения за классное руководство  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</si>
  <si>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Предоставление субсидий на иные цели муниципальным бюджетным (автономным) учреждениям – общеобразовательным организациям на оборудование пунктов проведения экзаменов государственной итоговой аттестации по образовательным программа среднего общего образования</t>
  </si>
  <si>
    <t xml:space="preserve">Предоставление субсидий на иные цели муниципальным бюджетным (автономным) учреждениям -  на развитие дополнительного образования </t>
  </si>
  <si>
    <t>Предоставление субсидий на организацию отдыха детей в каникулярное время</t>
  </si>
  <si>
    <t>Предоставление субсидий на иные цели муниципальным бюджетным (автономным) учреждениям -  общеобразовательным организациям на организацию питания детей в пришкольных лагерях</t>
  </si>
  <si>
    <t xml:space="preserve"> Предоставление субсидий на иные цели муниципальным бюджетным (автономным) учреждениям -  общеобразовательным организациям на организацию малозатратных форм отдыха </t>
  </si>
  <si>
    <t>Предоставление субсидий на мероприятия по социальной поддержке детей из малообеспеченных семей</t>
  </si>
  <si>
    <t>Предоставление субсидий на иные цели муниципальным бюджетным (автономным) учреждениям -  на  подготовку лагеря к летней оздоровительной компании</t>
  </si>
  <si>
    <t>Предоставление субсидий на иные цели муниципальным бюджетным (автономным) учреждениям -  общеобразовательным организациям на организацию  занятости детей в каникулярное время</t>
  </si>
  <si>
    <t>5.4</t>
  </si>
  <si>
    <t>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</t>
  </si>
  <si>
    <t>5.5</t>
  </si>
  <si>
    <t>Модернизация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Российской Федерации</t>
  </si>
  <si>
    <t>Подпрограмма 6.  «Безопасность образовательных учреждений Аргаяшского   муниципального района»</t>
  </si>
  <si>
    <t xml:space="preserve">Предоставление субсидий на иные цели муниципальным бюджетным (автономным) учреждениям - на повышение уровня противопожарной безопасности </t>
  </si>
  <si>
    <t xml:space="preserve">Предоставление субсидий на иные цели муниципальным бюджетным (автономным) учреждениям - на обеспечение антитеррористической безопасности </t>
  </si>
  <si>
    <t>6.3</t>
  </si>
  <si>
    <t>Предоставление субсидий на иные цели муниципальным бюджетным (автономным) учреждениям - на обеспечение санитарно-эпидемиологических правил и нормативов</t>
  </si>
  <si>
    <t>6.4</t>
  </si>
  <si>
    <t xml:space="preserve"> Предоставление субсидий на иные цели муниципальным бюджетным (автономным) учреждениям - на повышение конструктивной надежности и безопасности зданий, сооружений и инженерных систем образовательных учреждений</t>
  </si>
  <si>
    <t>6.5</t>
  </si>
  <si>
    <t>Предоставление субсидий на иные цели муниципальным бюджетным (автономным) учреждениям - на проведение капитального ремонта зданий муниципальных общеобразовательных организаций</t>
  </si>
  <si>
    <t>6.6</t>
  </si>
  <si>
    <t>Предоставление субсидий на иные цели муниципальным бюджетным (автономным) учреждениям - на создание в общеобразовательных организациях, расположенных в сельской местности, условий для занятий физической культурой и спортом</t>
  </si>
  <si>
    <t>6.7</t>
  </si>
  <si>
    <t>Предоставление субсидий на иные цели муниципальным бюджетным (автономным) учреждениям - общеобразовательным организациям на проведение ремонтных работ по замене оконных блоков в муниципальных общеобразовательных организациях</t>
  </si>
  <si>
    <t>6.8</t>
  </si>
  <si>
    <t xml:space="preserve">Предоставление субсидий на иные цели муниципальным бюджетным (автономным) учреждениям – на оснащение медицинский блоков в дошкольных образовательных организациях </t>
  </si>
  <si>
    <t>6.9</t>
  </si>
  <si>
    <t>Предоставление субсидий на иные цели муниципальным бюджетным (автономным) учреждениям – организациям дополнительного образования на проведение капитального ремонта зданий и сооружений муниципальных организаций дополнительного образования</t>
  </si>
  <si>
    <t>6.10</t>
  </si>
  <si>
    <t>Предоставление субсидий на иные цели муниципальным бюджетным (автономным) учреждениям – общеобразовательным организациям проведение капитального ремонта зданий и сооружений муниципальных организаций дошкольного образования</t>
  </si>
  <si>
    <t>5311000000</t>
  </si>
  <si>
    <t>532</t>
  </si>
  <si>
    <t>532ХL3044</t>
  </si>
  <si>
    <t>5341043230</t>
  </si>
  <si>
    <t>532хх03090</t>
  </si>
  <si>
    <t>532хх42230</t>
  </si>
  <si>
    <t>5320х42601</t>
  </si>
  <si>
    <t xml:space="preserve"> Предоставление субсидий районным бюджетным учреждениям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Аргаяшского района муниципальные дошкольные образовательные организации через предоставление компенсации части родительской платы</t>
  </si>
  <si>
    <t>Предоставление субсидий подведомственным казенным учреждениям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</si>
  <si>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Приобретение транспортных средств </t>
  </si>
  <si>
    <t xml:space="preserve">Предоставление субсидий на иные цели муниципальным бюджетным (автономным) учреждениям -  общеобразовательным организациям на организацию малозатратных форм отдыха </t>
  </si>
  <si>
    <t xml:space="preserve">Модернизация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Российской Федерации </t>
  </si>
  <si>
    <t>Мероприятие 1.7.   Предоставление субсидий на иные цели муниципальным бюджетным (автономным) учреждениям – на развитие дошкольного образования</t>
  </si>
  <si>
    <t>Мероприятие 2.8. Предоставление субсидий районным бюджетным учреждениям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</si>
  <si>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Мероприятие 2.9. Предоставление субсидий районным бюджетным учреждениям на обеспечение молоком (молочной продукцией) обучающихся муниципальных общеобразовательных организаций по программам начального общего образования</t>
  </si>
  <si>
    <t>Мероприятие 2.10.Финансовое обеспечение проведения мероприятий в области образования для педагогических работников</t>
  </si>
  <si>
    <t>Мероприятие 2.11 Финансовое обеспечение проведения мероприятий для детей и молодежи</t>
  </si>
  <si>
    <t>Мероприятие 2.13.  Предоставление субсидий на иные цели муниципальным бюджетным (автономным) учреждениям - общеобразовательным организациям на внедрение целевой модели цифровой образовательной среды в общеобразовательных организациях</t>
  </si>
  <si>
    <t>Мероприятие 2.14.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</si>
  <si>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Мероприятие 2.15. Выплата денежного поощрения учителям и денежного вознаграждения педагогическим коллективам образовательных организаций, реализующих образовательные программы начального общего, основного общего и (или) среднего общего образования, - победителям областного конкурса педагогических коллективов и учителей образовательных организаций, реализующих образовательные программы начального общего, основного общего и (или) среднего общего образования, "Современные образовательные технологии"</t>
  </si>
  <si>
    <t>Мероприятие 2.16. Внедрение национальной системы профессионального роста педагогических работников</t>
  </si>
  <si>
    <t>Мероприятие 2.17. Предоставление субсидий районным бюджетным учреждениям на обеспечение выплат ежемесячного денежного вознаграждения за классное руководство  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</si>
  <si>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Мероприятие 2.18. Предоставление субсидий на иные цели муниципальным бюджетным (автономным) учреждениям – общеобразовательным организациям на оборудование пунктов проведения экзаменов государственной итоговой аттестации по образовательным программа среднего общего образования</t>
  </si>
  <si>
    <t>Мероприятие 2.19.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</si>
  <si>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5.3. 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</si>
  <si>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Подпрограмма 6.  «Безопасность образовательных учреждений Аргаяшского муниципального района»</t>
  </si>
  <si>
    <t xml:space="preserve">Мероприятие 6.1. Предоставление субсидий на иные цели муниципальным бюджетным (автономным) учреждениям - на повышение уровня противопожарной безопасности </t>
  </si>
  <si>
    <t xml:space="preserve">Мероприятие 6.2. Предоставление субсидий на иные цели муниципальным бюджетным (автономным) учреждениям - на обеспечение антитеррористической безопасности </t>
  </si>
  <si>
    <t>Мероприятие 6.3. Предоставление субсидий на иные цели муниципальным бюджетным (автономным) учреждениям - на обеспечение санитарно-эпидемиологических правил и нормативов</t>
  </si>
  <si>
    <t>Мероприятие 6.4. Предоставление субсидий на иные цели муниципальным бюджетным (автономным) учреждениям - на повышение конструктивной надежности и безопасности зданий, сооружений и инженерных систем образовательных учреждений</t>
  </si>
  <si>
    <t>Мероприятие 6.5. Предоставление субсидий на иные цели муниципальным бюджетным (автономным) учреждениям - на проведение капитального ремонта зданий муниципальных общеобразовательных организаций</t>
  </si>
  <si>
    <t>Мероприятие 6.6. Предоставление субсидий на иные цели муниципальным бюджетным (автономным) учреждениям -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</si>
  <si>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Мероприятие 6.7. Предоставление субсидий на иные цели муниципальным бюджетным (автономным) учреждениям - общеобразовательным организациям на проведение ремонтных работ по замене оконных блоков в муниципальных общеобразовательных организациях</t>
  </si>
  <si>
    <t xml:space="preserve">Мероприятие 6.8. Предоставление субсидий на иные цели муниципальным бюджетным (автономным) учреждениям – на оснащение медицинский блоков в дошкольных образовательных организациях </t>
  </si>
  <si>
    <t>Мероприятие 6.9. Предоставление субсидий на иные цели муниципальным бюджетным (автономным) учреждениям – организациям дополнительного образования на проведение капитального ремонта зданий и сооружений муниципальных организаций дополнительного образования</t>
  </si>
  <si>
    <t>Мероприятие 6.10. Предоставление субсидий на иные цели муниципальным бюджетным (автономным) учреждениям – общеобразовательным организациям проведение капитального ремонта зданий и сооружений муниципальных организаций дошкольного образования</t>
  </si>
  <si>
    <t>нет</t>
  </si>
  <si>
    <t>х</t>
  </si>
  <si>
    <t>остальные мероприятия запланированы на 2-е полугодие</t>
  </si>
  <si>
    <t>823/100</t>
  </si>
  <si>
    <t>0/0</t>
  </si>
  <si>
    <t>90/98/100</t>
  </si>
  <si>
    <t>75,5/50</t>
  </si>
  <si>
    <t>75,5/25</t>
  </si>
  <si>
    <t>планируется открытие 3 и 4 смен в июле и августе</t>
  </si>
  <si>
    <t>планируется открытие смены в августе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</si>
</sst>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dd/mm/yyyy\ hh:mm"/>
    <numFmt numFmtId="166" formatCode="?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4"/>
      <color theme="1"/>
      <name val="Times New Roman"/>
      <family val="1"/>
      <charset val="204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/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2" fillId="0" borderId="0" xfId="0" applyFont="1" applyAlignment="1">
      <alignment horizontal="right"/>
    </xf>
    <xf numFmtId="4" fontId="3" fillId="0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164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10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/>
    <xf numFmtId="0" fontId="12" fillId="0" borderId="0" xfId="0" applyFont="1" applyBorder="1" applyAlignment="1" applyProtection="1"/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165" fontId="13" fillId="0" borderId="0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wrapText="1"/>
    </xf>
    <xf numFmtId="49" fontId="14" fillId="0" borderId="1" xfId="0" applyNumberFormat="1" applyFont="1" applyBorder="1" applyAlignment="1" applyProtection="1">
      <alignment horizontal="center" vertical="center" wrapText="1"/>
    </xf>
    <xf numFmtId="49" fontId="12" fillId="0" borderId="8" xfId="0" applyNumberFormat="1" applyFont="1" applyBorder="1" applyAlignment="1" applyProtection="1">
      <alignment horizontal="center" vertical="center" wrapText="1"/>
    </xf>
    <xf numFmtId="4" fontId="12" fillId="0" borderId="8" xfId="0" applyNumberFormat="1" applyFont="1" applyBorder="1" applyAlignment="1" applyProtection="1">
      <alignment horizontal="right" vertical="center" wrapText="1"/>
    </xf>
    <xf numFmtId="49" fontId="12" fillId="0" borderId="8" xfId="0" applyNumberFormat="1" applyFont="1" applyBorder="1" applyAlignment="1" applyProtection="1">
      <alignment horizontal="left" vertical="center" wrapText="1"/>
    </xf>
    <xf numFmtId="166" fontId="12" fillId="0" borderId="8" xfId="0" applyNumberFormat="1" applyFont="1" applyBorder="1" applyAlignment="1" applyProtection="1">
      <alignment horizontal="left" vertical="center" wrapText="1"/>
    </xf>
    <xf numFmtId="4" fontId="15" fillId="0" borderId="8" xfId="0" applyNumberFormat="1" applyFont="1" applyBorder="1" applyAlignment="1" applyProtection="1">
      <alignment horizontal="right" vertical="center" wrapText="1"/>
    </xf>
    <xf numFmtId="49" fontId="12" fillId="2" borderId="8" xfId="0" applyNumberFormat="1" applyFont="1" applyFill="1" applyBorder="1" applyAlignment="1" applyProtection="1">
      <alignment horizontal="center" vertical="center" wrapText="1"/>
    </xf>
    <xf numFmtId="4" fontId="12" fillId="2" borderId="8" xfId="0" applyNumberFormat="1" applyFont="1" applyFill="1" applyBorder="1" applyAlignment="1" applyProtection="1">
      <alignment horizontal="right" vertical="center" wrapText="1"/>
    </xf>
    <xf numFmtId="49" fontId="12" fillId="2" borderId="8" xfId="0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4" fontId="0" fillId="2" borderId="0" xfId="0" applyNumberFormat="1" applyFill="1"/>
    <xf numFmtId="4" fontId="15" fillId="2" borderId="8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9" fontId="12" fillId="4" borderId="8" xfId="0" applyNumberFormat="1" applyFont="1" applyFill="1" applyBorder="1" applyAlignment="1" applyProtection="1">
      <alignment horizontal="center" vertical="center" wrapText="1"/>
    </xf>
    <xf numFmtId="4" fontId="12" fillId="4" borderId="8" xfId="0" applyNumberFormat="1" applyFont="1" applyFill="1" applyBorder="1" applyAlignment="1" applyProtection="1">
      <alignment horizontal="right" vertical="center" wrapText="1"/>
    </xf>
    <xf numFmtId="166" fontId="12" fillId="4" borderId="8" xfId="0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4" fontId="0" fillId="4" borderId="0" xfId="0" applyNumberFormat="1" applyFill="1"/>
    <xf numFmtId="49" fontId="12" fillId="5" borderId="8" xfId="0" applyNumberFormat="1" applyFont="1" applyFill="1" applyBorder="1" applyAlignment="1" applyProtection="1">
      <alignment horizontal="center" vertical="center" wrapText="1"/>
    </xf>
    <xf numFmtId="4" fontId="12" fillId="5" borderId="8" xfId="0" applyNumberFormat="1" applyFont="1" applyFill="1" applyBorder="1" applyAlignment="1" applyProtection="1">
      <alignment horizontal="right" vertical="center" wrapText="1"/>
    </xf>
    <xf numFmtId="49" fontId="12" fillId="5" borderId="8" xfId="0" applyNumberFormat="1" applyFont="1" applyFill="1" applyBorder="1" applyAlignment="1" applyProtection="1">
      <alignment horizontal="left" vertical="center" wrapText="1"/>
    </xf>
    <xf numFmtId="0" fontId="0" fillId="5" borderId="0" xfId="0" applyFill="1"/>
    <xf numFmtId="4" fontId="0" fillId="5" borderId="0" xfId="0" applyNumberFormat="1" applyFill="1"/>
    <xf numFmtId="164" fontId="5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</xdr:colOff>
          <xdr:row>0</xdr:row>
          <xdr:rowOff>1</xdr:rowOff>
        </xdr:from>
        <xdr:to>
          <xdr:col>9</xdr:col>
          <xdr:colOff>428625</xdr:colOff>
          <xdr:row>47</xdr:row>
          <xdr:rowOff>31751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O20" sqref="O20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5121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200025</xdr:colOff>
                <xdr:row>42</xdr:row>
                <xdr:rowOff>28575</xdr:rowOff>
              </to>
            </anchor>
          </objectPr>
        </oleObject>
      </mc:Choice>
      <mc:Fallback>
        <oleObject progId="Acrobat Document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view="pageBreakPreview" zoomScale="90" zoomScaleNormal="100" zoomScaleSheetLayoutView="90" workbookViewId="0">
      <selection activeCell="Q62" sqref="Q62"/>
    </sheetView>
  </sheetViews>
  <sheetFormatPr defaultRowHeight="15" x14ac:dyDescent="0.25"/>
  <cols>
    <col min="1" max="1" width="9.140625" style="5"/>
    <col min="2" max="2" width="59.140625" style="5" customWidth="1"/>
    <col min="3" max="3" width="15.5703125" style="5" customWidth="1"/>
    <col min="4" max="7" width="9.140625" style="5"/>
    <col min="8" max="8" width="11.7109375" style="5" customWidth="1"/>
    <col min="9" max="9" width="11.5703125" style="5" customWidth="1"/>
    <col min="10" max="10" width="21.140625" style="5" customWidth="1"/>
    <col min="11" max="16384" width="9.140625" style="5"/>
  </cols>
  <sheetData>
    <row r="1" spans="1:10" ht="18.75" x14ac:dyDescent="0.3">
      <c r="A1" s="20"/>
      <c r="B1" s="20"/>
      <c r="C1" s="20"/>
      <c r="D1" s="20"/>
      <c r="E1" s="20"/>
      <c r="F1" s="20"/>
      <c r="G1" s="20"/>
      <c r="H1" s="20"/>
      <c r="I1" s="20"/>
      <c r="J1" s="21" t="s">
        <v>11</v>
      </c>
    </row>
    <row r="2" spans="1:10" ht="18.75" x14ac:dyDescent="0.3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ht="36.75" customHeight="1" x14ac:dyDescent="0.25">
      <c r="A4" s="1" t="s">
        <v>0</v>
      </c>
      <c r="B4" s="78" t="s">
        <v>2</v>
      </c>
      <c r="C4" s="78" t="s">
        <v>3</v>
      </c>
      <c r="D4" s="78" t="s">
        <v>4</v>
      </c>
      <c r="E4" s="78"/>
      <c r="F4" s="78" t="s">
        <v>5</v>
      </c>
      <c r="G4" s="78"/>
      <c r="H4" s="78" t="s">
        <v>6</v>
      </c>
      <c r="I4" s="78"/>
      <c r="J4" s="78" t="s">
        <v>13</v>
      </c>
    </row>
    <row r="5" spans="1:10" ht="78" customHeight="1" x14ac:dyDescent="0.25">
      <c r="A5" s="1" t="s">
        <v>1</v>
      </c>
      <c r="B5" s="78"/>
      <c r="C5" s="78"/>
      <c r="D5" s="1" t="s">
        <v>7</v>
      </c>
      <c r="E5" s="1" t="s">
        <v>8</v>
      </c>
      <c r="F5" s="1" t="s">
        <v>7</v>
      </c>
      <c r="G5" s="1" t="s">
        <v>8</v>
      </c>
      <c r="H5" s="1" t="s">
        <v>9</v>
      </c>
      <c r="I5" s="1" t="s">
        <v>10</v>
      </c>
      <c r="J5" s="78"/>
    </row>
    <row r="6" spans="1:10" ht="15.75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4</v>
      </c>
      <c r="G6" s="1">
        <v>5</v>
      </c>
      <c r="H6" s="1">
        <v>8</v>
      </c>
      <c r="I6" s="1">
        <v>9</v>
      </c>
      <c r="J6" s="1">
        <v>10</v>
      </c>
    </row>
    <row r="7" spans="1:10" ht="15.75" customHeight="1" x14ac:dyDescent="0.25">
      <c r="A7" s="74" t="s">
        <v>79</v>
      </c>
      <c r="B7" s="75"/>
      <c r="C7" s="75"/>
      <c r="D7" s="75"/>
      <c r="E7" s="75"/>
      <c r="F7" s="75"/>
      <c r="G7" s="75"/>
      <c r="H7" s="75"/>
      <c r="I7" s="75"/>
      <c r="J7" s="76"/>
    </row>
    <row r="8" spans="1:10" ht="15.75" customHeight="1" x14ac:dyDescent="0.25">
      <c r="A8" s="6">
        <v>1</v>
      </c>
      <c r="B8" s="74" t="s">
        <v>80</v>
      </c>
      <c r="C8" s="75"/>
      <c r="D8" s="75"/>
      <c r="E8" s="75"/>
      <c r="F8" s="75"/>
      <c r="G8" s="75"/>
      <c r="H8" s="75"/>
      <c r="I8" s="75"/>
      <c r="J8" s="75"/>
    </row>
    <row r="9" spans="1:10" ht="63" x14ac:dyDescent="0.25">
      <c r="A9" s="7" t="s">
        <v>33</v>
      </c>
      <c r="B9" s="29" t="s">
        <v>81</v>
      </c>
      <c r="C9" s="8" t="s">
        <v>82</v>
      </c>
      <c r="D9" s="9">
        <v>2021</v>
      </c>
      <c r="E9" s="9">
        <v>2024</v>
      </c>
      <c r="F9" s="9">
        <v>2021</v>
      </c>
      <c r="G9" s="9">
        <v>2021</v>
      </c>
      <c r="H9" s="25">
        <v>59.3</v>
      </c>
      <c r="I9" s="25">
        <v>59.3</v>
      </c>
      <c r="J9" s="25" t="s">
        <v>353</v>
      </c>
    </row>
    <row r="10" spans="1:10" ht="126" x14ac:dyDescent="0.25">
      <c r="A10" s="7" t="s">
        <v>34</v>
      </c>
      <c r="B10" s="29" t="s">
        <v>83</v>
      </c>
      <c r="C10" s="8" t="s">
        <v>82</v>
      </c>
      <c r="D10" s="9">
        <v>2021</v>
      </c>
      <c r="E10" s="9">
        <v>2024</v>
      </c>
      <c r="F10" s="9">
        <v>2021</v>
      </c>
      <c r="G10" s="9">
        <v>2021</v>
      </c>
      <c r="H10" s="25">
        <v>370</v>
      </c>
      <c r="I10" s="25">
        <v>370</v>
      </c>
      <c r="J10" s="25" t="s">
        <v>353</v>
      </c>
    </row>
    <row r="11" spans="1:10" ht="94.5" x14ac:dyDescent="0.25">
      <c r="A11" s="7" t="s">
        <v>35</v>
      </c>
      <c r="B11" s="29" t="s">
        <v>84</v>
      </c>
      <c r="C11" s="8" t="s">
        <v>82</v>
      </c>
      <c r="D11" s="9">
        <v>2021</v>
      </c>
      <c r="E11" s="9">
        <v>2024</v>
      </c>
      <c r="F11" s="9">
        <v>2021</v>
      </c>
      <c r="G11" s="9">
        <v>2021</v>
      </c>
      <c r="H11" s="25">
        <v>100</v>
      </c>
      <c r="I11" s="25">
        <v>100</v>
      </c>
      <c r="J11" s="25" t="s">
        <v>353</v>
      </c>
    </row>
    <row r="12" spans="1:10" ht="108" customHeight="1" x14ac:dyDescent="0.25">
      <c r="A12" s="7" t="s">
        <v>36</v>
      </c>
      <c r="B12" s="29" t="s">
        <v>85</v>
      </c>
      <c r="C12" s="8" t="s">
        <v>82</v>
      </c>
      <c r="D12" s="9">
        <v>2021</v>
      </c>
      <c r="E12" s="9">
        <v>2024</v>
      </c>
      <c r="F12" s="9">
        <v>2021</v>
      </c>
      <c r="G12" s="9">
        <v>2021</v>
      </c>
      <c r="H12" s="25">
        <v>100</v>
      </c>
      <c r="I12" s="25">
        <v>100</v>
      </c>
      <c r="J12" s="25" t="s">
        <v>353</v>
      </c>
    </row>
    <row r="13" spans="1:10" ht="108.75" customHeight="1" x14ac:dyDescent="0.25">
      <c r="A13" s="7" t="s">
        <v>37</v>
      </c>
      <c r="B13" s="29" t="s">
        <v>86</v>
      </c>
      <c r="C13" s="8" t="s">
        <v>82</v>
      </c>
      <c r="D13" s="9">
        <v>2021</v>
      </c>
      <c r="E13" s="9">
        <v>2024</v>
      </c>
      <c r="F13" s="9">
        <v>2021</v>
      </c>
      <c r="G13" s="9">
        <v>2021</v>
      </c>
      <c r="H13" s="25">
        <v>100</v>
      </c>
      <c r="I13" s="25">
        <v>100</v>
      </c>
      <c r="J13" s="25" t="s">
        <v>353</v>
      </c>
    </row>
    <row r="14" spans="1:10" ht="166.5" customHeight="1" x14ac:dyDescent="0.25">
      <c r="A14" s="7" t="s">
        <v>38</v>
      </c>
      <c r="B14" s="29" t="s">
        <v>87</v>
      </c>
      <c r="C14" s="8" t="s">
        <v>82</v>
      </c>
      <c r="D14" s="9">
        <v>2022</v>
      </c>
      <c r="E14" s="9">
        <v>2024</v>
      </c>
      <c r="F14" s="9" t="s">
        <v>354</v>
      </c>
      <c r="G14" s="9" t="s">
        <v>354</v>
      </c>
      <c r="H14" s="25" t="s">
        <v>354</v>
      </c>
      <c r="I14" s="25" t="s">
        <v>354</v>
      </c>
      <c r="J14" s="25" t="s">
        <v>354</v>
      </c>
    </row>
    <row r="15" spans="1:10" ht="55.5" customHeight="1" x14ac:dyDescent="0.25">
      <c r="A15" s="7" t="s">
        <v>39</v>
      </c>
      <c r="B15" s="29" t="s">
        <v>329</v>
      </c>
      <c r="C15" s="8" t="s">
        <v>82</v>
      </c>
      <c r="D15" s="9">
        <v>2021</v>
      </c>
      <c r="E15" s="9">
        <v>2024</v>
      </c>
      <c r="F15" s="9">
        <v>2021</v>
      </c>
      <c r="G15" s="9">
        <v>2021</v>
      </c>
      <c r="H15" s="25">
        <v>59.3</v>
      </c>
      <c r="I15" s="25">
        <v>59.3</v>
      </c>
      <c r="J15" s="25" t="s">
        <v>353</v>
      </c>
    </row>
    <row r="16" spans="1:10" ht="15.75" customHeight="1" x14ac:dyDescent="0.25">
      <c r="A16" s="6">
        <v>2</v>
      </c>
      <c r="B16" s="74" t="s">
        <v>88</v>
      </c>
      <c r="C16" s="75"/>
      <c r="D16" s="75"/>
      <c r="E16" s="75"/>
      <c r="F16" s="75"/>
      <c r="G16" s="75"/>
      <c r="H16" s="75"/>
      <c r="I16" s="75"/>
      <c r="J16" s="76"/>
    </row>
    <row r="17" spans="1:10" ht="126" x14ac:dyDescent="0.25">
      <c r="A17" s="7" t="s">
        <v>41</v>
      </c>
      <c r="B17" s="29" t="s">
        <v>89</v>
      </c>
      <c r="C17" s="8" t="s">
        <v>82</v>
      </c>
      <c r="D17" s="9">
        <v>2021</v>
      </c>
      <c r="E17" s="9">
        <v>2024</v>
      </c>
      <c r="F17" s="9">
        <v>2021</v>
      </c>
      <c r="G17" s="9">
        <v>2021</v>
      </c>
      <c r="H17" s="25" t="s">
        <v>358</v>
      </c>
      <c r="I17" s="25" t="s">
        <v>358</v>
      </c>
      <c r="J17" s="25" t="s">
        <v>353</v>
      </c>
    </row>
    <row r="18" spans="1:10" ht="63" x14ac:dyDescent="0.25">
      <c r="A18" s="7" t="s">
        <v>42</v>
      </c>
      <c r="B18" s="29" t="s">
        <v>90</v>
      </c>
      <c r="C18" s="8" t="s">
        <v>82</v>
      </c>
      <c r="D18" s="9">
        <v>2021</v>
      </c>
      <c r="E18" s="9">
        <v>2024</v>
      </c>
      <c r="F18" s="9">
        <v>2021</v>
      </c>
      <c r="G18" s="9">
        <v>2021</v>
      </c>
      <c r="H18" s="25">
        <v>100</v>
      </c>
      <c r="I18" s="25">
        <v>100</v>
      </c>
      <c r="J18" s="25" t="s">
        <v>353</v>
      </c>
    </row>
    <row r="19" spans="1:10" ht="141.75" x14ac:dyDescent="0.25">
      <c r="A19" s="7" t="s">
        <v>43</v>
      </c>
      <c r="B19" s="29" t="s">
        <v>91</v>
      </c>
      <c r="C19" s="8" t="s">
        <v>82</v>
      </c>
      <c r="D19" s="9">
        <v>2021</v>
      </c>
      <c r="E19" s="9">
        <v>2024</v>
      </c>
      <c r="F19" s="9">
        <v>2021</v>
      </c>
      <c r="G19" s="9">
        <v>2021</v>
      </c>
      <c r="H19" s="25" t="s">
        <v>358</v>
      </c>
      <c r="I19" s="25" t="s">
        <v>358</v>
      </c>
      <c r="J19" s="25" t="s">
        <v>353</v>
      </c>
    </row>
    <row r="20" spans="1:10" ht="31.5" x14ac:dyDescent="0.25">
      <c r="A20" s="7" t="s">
        <v>44</v>
      </c>
      <c r="B20" s="29" t="s">
        <v>92</v>
      </c>
      <c r="C20" s="8" t="s">
        <v>82</v>
      </c>
      <c r="D20" s="9">
        <v>2021</v>
      </c>
      <c r="E20" s="9">
        <v>2024</v>
      </c>
      <c r="F20" s="9">
        <v>2021</v>
      </c>
      <c r="G20" s="9">
        <v>2021</v>
      </c>
      <c r="H20" s="25">
        <v>100</v>
      </c>
      <c r="I20" s="25">
        <v>100</v>
      </c>
      <c r="J20" s="25" t="s">
        <v>353</v>
      </c>
    </row>
    <row r="21" spans="1:10" ht="30" x14ac:dyDescent="0.25">
      <c r="A21" s="7" t="s">
        <v>45</v>
      </c>
      <c r="B21" s="29" t="s">
        <v>93</v>
      </c>
      <c r="C21" s="8" t="s">
        <v>82</v>
      </c>
      <c r="D21" s="9">
        <v>2021</v>
      </c>
      <c r="E21" s="9">
        <v>2024</v>
      </c>
      <c r="F21" s="9">
        <v>2021</v>
      </c>
      <c r="G21" s="9">
        <v>2021</v>
      </c>
      <c r="H21" s="25">
        <v>100</v>
      </c>
      <c r="I21" s="25">
        <v>100</v>
      </c>
      <c r="J21" s="25" t="s">
        <v>353</v>
      </c>
    </row>
    <row r="22" spans="1:10" ht="30" x14ac:dyDescent="0.25">
      <c r="A22" s="7" t="s">
        <v>46</v>
      </c>
      <c r="B22" s="29" t="s">
        <v>94</v>
      </c>
      <c r="C22" s="8" t="s">
        <v>82</v>
      </c>
      <c r="D22" s="9">
        <v>2022</v>
      </c>
      <c r="E22" s="9">
        <v>2024</v>
      </c>
      <c r="F22" s="9" t="s">
        <v>354</v>
      </c>
      <c r="G22" s="9" t="s">
        <v>354</v>
      </c>
      <c r="H22" s="25" t="s">
        <v>354</v>
      </c>
      <c r="I22" s="25" t="s">
        <v>354</v>
      </c>
      <c r="J22" s="25" t="s">
        <v>354</v>
      </c>
    </row>
    <row r="23" spans="1:10" ht="63" x14ac:dyDescent="0.25">
      <c r="A23" s="7" t="s">
        <v>47</v>
      </c>
      <c r="B23" s="29" t="s">
        <v>95</v>
      </c>
      <c r="C23" s="8" t="s">
        <v>82</v>
      </c>
      <c r="D23" s="9">
        <v>2021</v>
      </c>
      <c r="E23" s="9">
        <v>2024</v>
      </c>
      <c r="F23" s="9">
        <v>2021</v>
      </c>
      <c r="G23" s="9">
        <v>2021</v>
      </c>
      <c r="H23" s="25">
        <v>100</v>
      </c>
      <c r="I23" s="25">
        <v>100</v>
      </c>
      <c r="J23" s="25" t="s">
        <v>353</v>
      </c>
    </row>
    <row r="24" spans="1:10" ht="78.75" x14ac:dyDescent="0.25">
      <c r="A24" s="7" t="s">
        <v>48</v>
      </c>
      <c r="B24" s="29" t="s">
        <v>330</v>
      </c>
      <c r="C24" s="8" t="s">
        <v>82</v>
      </c>
      <c r="D24" s="9">
        <v>2021</v>
      </c>
      <c r="E24" s="9">
        <v>2024</v>
      </c>
      <c r="F24" s="9">
        <v>2021</v>
      </c>
      <c r="G24" s="9">
        <v>2021</v>
      </c>
      <c r="H24" s="25">
        <v>100</v>
      </c>
      <c r="I24" s="25">
        <v>100</v>
      </c>
      <c r="J24" s="25" t="s">
        <v>353</v>
      </c>
    </row>
    <row r="25" spans="1:10" ht="78.75" x14ac:dyDescent="0.25">
      <c r="A25" s="7" t="s">
        <v>49</v>
      </c>
      <c r="B25" s="29" t="s">
        <v>331</v>
      </c>
      <c r="C25" s="8" t="s">
        <v>82</v>
      </c>
      <c r="D25" s="9">
        <v>2021</v>
      </c>
      <c r="E25" s="9">
        <v>2024</v>
      </c>
      <c r="F25" s="9">
        <v>2021</v>
      </c>
      <c r="G25" s="9">
        <v>2021</v>
      </c>
      <c r="H25" s="25">
        <v>100</v>
      </c>
      <c r="I25" s="25">
        <v>100</v>
      </c>
      <c r="J25" s="25" t="s">
        <v>353</v>
      </c>
    </row>
    <row r="26" spans="1:10" ht="60" x14ac:dyDescent="0.25">
      <c r="A26" s="7" t="s">
        <v>50</v>
      </c>
      <c r="B26" s="29" t="s">
        <v>332</v>
      </c>
      <c r="C26" s="8" t="s">
        <v>82</v>
      </c>
      <c r="D26" s="9">
        <v>2021</v>
      </c>
      <c r="E26" s="9">
        <v>2024</v>
      </c>
      <c r="F26" s="9">
        <v>2021</v>
      </c>
      <c r="G26" s="9">
        <v>2021</v>
      </c>
      <c r="H26" s="25">
        <v>4</v>
      </c>
      <c r="I26" s="25">
        <v>2</v>
      </c>
      <c r="J26" s="109" t="s">
        <v>355</v>
      </c>
    </row>
    <row r="27" spans="1:10" ht="31.5" x14ac:dyDescent="0.25">
      <c r="A27" s="7" t="s">
        <v>51</v>
      </c>
      <c r="B27" s="29" t="s">
        <v>333</v>
      </c>
      <c r="C27" s="8" t="s">
        <v>82</v>
      </c>
      <c r="D27" s="9">
        <v>2021</v>
      </c>
      <c r="E27" s="9">
        <v>2024</v>
      </c>
      <c r="F27" s="9">
        <v>2021</v>
      </c>
      <c r="G27" s="9">
        <v>2021</v>
      </c>
      <c r="H27" s="25">
        <v>4</v>
      </c>
      <c r="I27" s="25">
        <v>4</v>
      </c>
      <c r="J27" s="109" t="s">
        <v>353</v>
      </c>
    </row>
    <row r="28" spans="1:10" ht="94.5" x14ac:dyDescent="0.25">
      <c r="A28" s="71" t="s">
        <v>52</v>
      </c>
      <c r="B28" s="29" t="s">
        <v>96</v>
      </c>
      <c r="C28" s="72" t="s">
        <v>82</v>
      </c>
      <c r="D28" s="73">
        <v>2021</v>
      </c>
      <c r="E28" s="9">
        <v>2021</v>
      </c>
      <c r="F28" s="9">
        <v>2021</v>
      </c>
      <c r="G28" s="9">
        <v>2021</v>
      </c>
      <c r="H28" s="25" t="s">
        <v>356</v>
      </c>
      <c r="I28" s="25" t="s">
        <v>357</v>
      </c>
      <c r="J28" s="25" t="s">
        <v>353</v>
      </c>
    </row>
    <row r="29" spans="1:10" ht="78.75" x14ac:dyDescent="0.25">
      <c r="A29" s="7" t="s">
        <v>53</v>
      </c>
      <c r="B29" s="29" t="s">
        <v>334</v>
      </c>
      <c r="C29" s="8" t="s">
        <v>82</v>
      </c>
      <c r="D29" s="9">
        <v>2021</v>
      </c>
      <c r="E29" s="9">
        <v>2024</v>
      </c>
      <c r="F29" s="9" t="s">
        <v>354</v>
      </c>
      <c r="G29" s="9" t="s">
        <v>354</v>
      </c>
      <c r="H29" s="25" t="s">
        <v>354</v>
      </c>
      <c r="I29" s="25" t="s">
        <v>354</v>
      </c>
      <c r="J29" s="25" t="s">
        <v>354</v>
      </c>
    </row>
    <row r="30" spans="1:10" ht="141.75" x14ac:dyDescent="0.25">
      <c r="A30" s="7" t="s">
        <v>54</v>
      </c>
      <c r="B30" s="29" t="s">
        <v>335</v>
      </c>
      <c r="C30" s="8" t="s">
        <v>82</v>
      </c>
      <c r="D30" s="9">
        <v>2022</v>
      </c>
      <c r="E30" s="9">
        <v>2024</v>
      </c>
      <c r="F30" s="9" t="s">
        <v>354</v>
      </c>
      <c r="G30" s="9" t="s">
        <v>354</v>
      </c>
      <c r="H30" s="25" t="s">
        <v>354</v>
      </c>
      <c r="I30" s="25" t="s">
        <v>354</v>
      </c>
      <c r="J30" s="25" t="s">
        <v>354</v>
      </c>
    </row>
    <row r="31" spans="1:10" ht="173.25" x14ac:dyDescent="0.25">
      <c r="A31" s="7" t="s">
        <v>55</v>
      </c>
      <c r="B31" s="29" t="s">
        <v>336</v>
      </c>
      <c r="C31" s="8" t="s">
        <v>82</v>
      </c>
      <c r="D31" s="9">
        <v>2022</v>
      </c>
      <c r="E31" s="9">
        <v>2024</v>
      </c>
      <c r="F31" s="9" t="s">
        <v>354</v>
      </c>
      <c r="G31" s="9" t="s">
        <v>354</v>
      </c>
      <c r="H31" s="25" t="s">
        <v>354</v>
      </c>
      <c r="I31" s="25" t="s">
        <v>354</v>
      </c>
      <c r="J31" s="25" t="s">
        <v>354</v>
      </c>
    </row>
    <row r="32" spans="1:10" ht="31.5" x14ac:dyDescent="0.25">
      <c r="A32" s="7" t="s">
        <v>56</v>
      </c>
      <c r="B32" s="29" t="s">
        <v>337</v>
      </c>
      <c r="C32" s="8" t="s">
        <v>82</v>
      </c>
      <c r="D32" s="9">
        <v>2022</v>
      </c>
      <c r="E32" s="9">
        <v>2024</v>
      </c>
      <c r="F32" s="9" t="s">
        <v>354</v>
      </c>
      <c r="G32" s="9" t="s">
        <v>354</v>
      </c>
      <c r="H32" s="25" t="s">
        <v>354</v>
      </c>
      <c r="I32" s="25" t="s">
        <v>354</v>
      </c>
      <c r="J32" s="25" t="s">
        <v>354</v>
      </c>
    </row>
    <row r="33" spans="1:10" ht="141.75" x14ac:dyDescent="0.25">
      <c r="A33" s="71" t="s">
        <v>57</v>
      </c>
      <c r="B33" s="29" t="s">
        <v>338</v>
      </c>
      <c r="C33" s="72" t="s">
        <v>82</v>
      </c>
      <c r="D33" s="73">
        <v>2021</v>
      </c>
      <c r="E33" s="9">
        <v>2024</v>
      </c>
      <c r="F33" s="9">
        <v>2021</v>
      </c>
      <c r="G33" s="9">
        <v>2021</v>
      </c>
      <c r="H33" s="25">
        <v>100</v>
      </c>
      <c r="I33" s="25">
        <v>100</v>
      </c>
      <c r="J33" s="25" t="s">
        <v>353</v>
      </c>
    </row>
    <row r="34" spans="1:10" ht="110.25" x14ac:dyDescent="0.25">
      <c r="A34" s="7" t="s">
        <v>58</v>
      </c>
      <c r="B34" s="29" t="s">
        <v>339</v>
      </c>
      <c r="C34" s="8" t="s">
        <v>82</v>
      </c>
      <c r="D34" s="9">
        <v>2021</v>
      </c>
      <c r="E34" s="9">
        <v>2023</v>
      </c>
      <c r="F34" s="9">
        <v>2021</v>
      </c>
      <c r="G34" s="9">
        <v>2021</v>
      </c>
      <c r="H34" s="25">
        <v>100</v>
      </c>
      <c r="I34" s="25">
        <v>100</v>
      </c>
      <c r="J34" s="25" t="s">
        <v>353</v>
      </c>
    </row>
    <row r="35" spans="1:10" ht="63" x14ac:dyDescent="0.25">
      <c r="A35" s="7" t="s">
        <v>59</v>
      </c>
      <c r="B35" s="29" t="s">
        <v>340</v>
      </c>
      <c r="C35" s="8" t="s">
        <v>82</v>
      </c>
      <c r="D35" s="9">
        <v>2021</v>
      </c>
      <c r="E35" s="9">
        <v>2024</v>
      </c>
      <c r="F35" s="9">
        <v>2021</v>
      </c>
      <c r="G35" s="9">
        <v>2021</v>
      </c>
      <c r="H35" s="25">
        <v>100</v>
      </c>
      <c r="I35" s="25">
        <v>100</v>
      </c>
      <c r="J35" s="25" t="s">
        <v>353</v>
      </c>
    </row>
    <row r="36" spans="1:10" ht="15.75" customHeight="1" x14ac:dyDescent="0.25">
      <c r="A36" s="6">
        <v>3</v>
      </c>
      <c r="B36" s="74" t="s">
        <v>97</v>
      </c>
      <c r="C36" s="75"/>
      <c r="D36" s="75"/>
      <c r="E36" s="75"/>
      <c r="F36" s="75"/>
      <c r="G36" s="75"/>
      <c r="H36" s="75"/>
      <c r="I36" s="75"/>
      <c r="J36" s="76"/>
    </row>
    <row r="37" spans="1:10" ht="63" x14ac:dyDescent="0.25">
      <c r="A37" s="7" t="s">
        <v>61</v>
      </c>
      <c r="B37" s="29" t="s">
        <v>98</v>
      </c>
      <c r="C37" s="8" t="s">
        <v>82</v>
      </c>
      <c r="D37" s="9">
        <v>2021</v>
      </c>
      <c r="E37" s="9">
        <v>2024</v>
      </c>
      <c r="F37" s="9">
        <v>2021</v>
      </c>
      <c r="G37" s="9">
        <v>2021</v>
      </c>
      <c r="H37" s="25" t="s">
        <v>359</v>
      </c>
      <c r="I37" s="25" t="s">
        <v>360</v>
      </c>
      <c r="J37" s="25" t="s">
        <v>353</v>
      </c>
    </row>
    <row r="38" spans="1:10" ht="63" x14ac:dyDescent="0.25">
      <c r="A38" s="7" t="s">
        <v>62</v>
      </c>
      <c r="B38" s="29" t="s">
        <v>99</v>
      </c>
      <c r="C38" s="8" t="s">
        <v>82</v>
      </c>
      <c r="D38" s="9">
        <v>2021</v>
      </c>
      <c r="E38" s="9">
        <v>2024</v>
      </c>
      <c r="F38" s="9">
        <v>2021</v>
      </c>
      <c r="G38" s="9">
        <v>2021</v>
      </c>
      <c r="H38" s="25" t="s">
        <v>359</v>
      </c>
      <c r="I38" s="25" t="s">
        <v>360</v>
      </c>
      <c r="J38" s="25" t="s">
        <v>353</v>
      </c>
    </row>
    <row r="39" spans="1:10" ht="15.75" customHeight="1" x14ac:dyDescent="0.25">
      <c r="A39" s="6">
        <v>4</v>
      </c>
      <c r="B39" s="74" t="s">
        <v>100</v>
      </c>
      <c r="C39" s="75"/>
      <c r="D39" s="75"/>
      <c r="E39" s="75"/>
      <c r="F39" s="75"/>
      <c r="G39" s="75"/>
      <c r="H39" s="75"/>
      <c r="I39" s="75"/>
      <c r="J39" s="76"/>
    </row>
    <row r="40" spans="1:10" ht="63" x14ac:dyDescent="0.25">
      <c r="A40" s="7" t="s">
        <v>64</v>
      </c>
      <c r="B40" s="29" t="s">
        <v>101</v>
      </c>
      <c r="C40" s="8" t="s">
        <v>82</v>
      </c>
      <c r="D40" s="9">
        <v>2021</v>
      </c>
      <c r="E40" s="9">
        <v>2024</v>
      </c>
      <c r="F40" s="9">
        <v>2021</v>
      </c>
      <c r="G40" s="9">
        <v>2021</v>
      </c>
      <c r="H40" s="25">
        <v>0.35</v>
      </c>
      <c r="I40" s="25">
        <v>0.17</v>
      </c>
      <c r="J40" s="109" t="s">
        <v>361</v>
      </c>
    </row>
    <row r="41" spans="1:10" ht="45" x14ac:dyDescent="0.25">
      <c r="A41" s="7" t="s">
        <v>65</v>
      </c>
      <c r="B41" s="29" t="s">
        <v>102</v>
      </c>
      <c r="C41" s="8" t="s">
        <v>82</v>
      </c>
      <c r="D41" s="9">
        <v>2021</v>
      </c>
      <c r="E41" s="9">
        <v>2024</v>
      </c>
      <c r="F41" s="9">
        <v>2021</v>
      </c>
      <c r="G41" s="9">
        <v>2021</v>
      </c>
      <c r="H41" s="25">
        <v>0.35</v>
      </c>
      <c r="I41" s="25">
        <v>0.17</v>
      </c>
      <c r="J41" s="109" t="s">
        <v>361</v>
      </c>
    </row>
    <row r="42" spans="1:10" ht="63" x14ac:dyDescent="0.25">
      <c r="A42" s="7" t="s">
        <v>66</v>
      </c>
      <c r="B42" s="29" t="s">
        <v>103</v>
      </c>
      <c r="C42" s="8" t="s">
        <v>82</v>
      </c>
      <c r="D42" s="9">
        <v>2021</v>
      </c>
      <c r="E42" s="9">
        <v>2024</v>
      </c>
      <c r="F42" s="9">
        <v>2021</v>
      </c>
      <c r="G42" s="9">
        <v>2021</v>
      </c>
      <c r="H42" s="25">
        <v>0.9</v>
      </c>
      <c r="I42" s="25">
        <v>0.9</v>
      </c>
      <c r="J42" s="25" t="s">
        <v>353</v>
      </c>
    </row>
    <row r="43" spans="1:10" ht="63" x14ac:dyDescent="0.25">
      <c r="A43" s="7" t="s">
        <v>67</v>
      </c>
      <c r="B43" s="29" t="s">
        <v>104</v>
      </c>
      <c r="C43" s="8" t="s">
        <v>82</v>
      </c>
      <c r="D43" s="9">
        <v>2021</v>
      </c>
      <c r="E43" s="9">
        <v>2024</v>
      </c>
      <c r="F43" s="9">
        <v>2021</v>
      </c>
      <c r="G43" s="9">
        <v>2021</v>
      </c>
      <c r="H43" s="25">
        <v>0.1</v>
      </c>
      <c r="I43" s="25">
        <v>0</v>
      </c>
      <c r="J43" s="109" t="s">
        <v>362</v>
      </c>
    </row>
    <row r="44" spans="1:10" ht="47.25" x14ac:dyDescent="0.25">
      <c r="A44" s="7" t="s">
        <v>68</v>
      </c>
      <c r="B44" s="29" t="s">
        <v>105</v>
      </c>
      <c r="C44" s="8" t="s">
        <v>82</v>
      </c>
      <c r="D44" s="9">
        <v>2021</v>
      </c>
      <c r="E44" s="9">
        <v>2024</v>
      </c>
      <c r="F44" s="9" t="s">
        <v>354</v>
      </c>
      <c r="G44" s="9" t="s">
        <v>354</v>
      </c>
      <c r="H44" s="25" t="s">
        <v>354</v>
      </c>
      <c r="I44" s="25" t="s">
        <v>354</v>
      </c>
      <c r="J44" s="25" t="s">
        <v>354</v>
      </c>
    </row>
    <row r="45" spans="1:10" ht="63" x14ac:dyDescent="0.25">
      <c r="A45" s="7" t="s">
        <v>69</v>
      </c>
      <c r="B45" s="29" t="s">
        <v>106</v>
      </c>
      <c r="C45" s="8" t="s">
        <v>82</v>
      </c>
      <c r="D45" s="9">
        <v>2021</v>
      </c>
      <c r="E45" s="9">
        <v>2024</v>
      </c>
      <c r="F45" s="9">
        <v>2021</v>
      </c>
      <c r="G45" s="9">
        <v>2021</v>
      </c>
      <c r="H45" s="25">
        <v>100</v>
      </c>
      <c r="I45" s="25">
        <v>100</v>
      </c>
      <c r="J45" s="25" t="s">
        <v>353</v>
      </c>
    </row>
    <row r="46" spans="1:10" ht="63" x14ac:dyDescent="0.25">
      <c r="A46" s="7" t="s">
        <v>70</v>
      </c>
      <c r="B46" s="29" t="s">
        <v>107</v>
      </c>
      <c r="C46" s="8" t="s">
        <v>82</v>
      </c>
      <c r="D46" s="9">
        <v>2021</v>
      </c>
      <c r="E46" s="9">
        <v>2024</v>
      </c>
      <c r="F46" s="9">
        <v>2021</v>
      </c>
      <c r="G46" s="9">
        <v>2021</v>
      </c>
      <c r="H46" s="25">
        <v>7</v>
      </c>
      <c r="I46" s="25">
        <v>7</v>
      </c>
      <c r="J46" s="25" t="s">
        <v>353</v>
      </c>
    </row>
    <row r="47" spans="1:10" ht="15.75" customHeight="1" x14ac:dyDescent="0.25">
      <c r="A47" s="6">
        <v>5</v>
      </c>
      <c r="B47" s="74" t="s">
        <v>108</v>
      </c>
      <c r="C47" s="75"/>
      <c r="D47" s="75"/>
      <c r="E47" s="75"/>
      <c r="F47" s="75"/>
      <c r="G47" s="75"/>
      <c r="H47" s="75"/>
      <c r="I47" s="75"/>
      <c r="J47" s="76"/>
    </row>
    <row r="48" spans="1:10" ht="31.5" x14ac:dyDescent="0.25">
      <c r="A48" s="7" t="s">
        <v>72</v>
      </c>
      <c r="B48" s="29" t="s">
        <v>32</v>
      </c>
      <c r="C48" s="8" t="s">
        <v>82</v>
      </c>
      <c r="D48" s="9">
        <v>2021</v>
      </c>
      <c r="E48" s="9">
        <v>2024</v>
      </c>
      <c r="F48" s="9">
        <v>2021</v>
      </c>
      <c r="G48" s="9">
        <v>2021</v>
      </c>
      <c r="H48" s="25">
        <v>100</v>
      </c>
      <c r="I48" s="25">
        <v>100</v>
      </c>
      <c r="J48" s="25" t="s">
        <v>353</v>
      </c>
    </row>
    <row r="49" spans="1:10" ht="47.25" x14ac:dyDescent="0.25">
      <c r="A49" s="7" t="s">
        <v>74</v>
      </c>
      <c r="B49" s="29" t="s">
        <v>109</v>
      </c>
      <c r="C49" s="8" t="s">
        <v>82</v>
      </c>
      <c r="D49" s="9">
        <v>2021</v>
      </c>
      <c r="E49" s="9">
        <v>2024</v>
      </c>
      <c r="F49" s="9">
        <v>2021</v>
      </c>
      <c r="G49" s="9">
        <v>2021</v>
      </c>
      <c r="H49" s="25">
        <v>100</v>
      </c>
      <c r="I49" s="25">
        <v>100</v>
      </c>
      <c r="J49" s="25" t="s">
        <v>353</v>
      </c>
    </row>
    <row r="50" spans="1:10" ht="63" x14ac:dyDescent="0.25">
      <c r="A50" s="7" t="s">
        <v>75</v>
      </c>
      <c r="B50" s="29" t="s">
        <v>341</v>
      </c>
      <c r="C50" s="8" t="s">
        <v>82</v>
      </c>
      <c r="D50" s="9">
        <v>2021</v>
      </c>
      <c r="E50" s="9">
        <v>2024</v>
      </c>
      <c r="F50" s="9">
        <v>2021</v>
      </c>
      <c r="G50" s="9">
        <v>2021</v>
      </c>
      <c r="H50" s="25">
        <v>100</v>
      </c>
      <c r="I50" s="25">
        <v>100</v>
      </c>
      <c r="J50" s="25" t="s">
        <v>353</v>
      </c>
    </row>
    <row r="51" spans="1:10" ht="78.75" x14ac:dyDescent="0.25">
      <c r="A51" s="71" t="s">
        <v>75</v>
      </c>
      <c r="B51" s="29" t="s">
        <v>110</v>
      </c>
      <c r="C51" s="72" t="s">
        <v>82</v>
      </c>
      <c r="D51" s="73">
        <v>2021</v>
      </c>
      <c r="E51" s="9">
        <v>2024</v>
      </c>
      <c r="F51" s="9" t="s">
        <v>354</v>
      </c>
      <c r="G51" s="9" t="s">
        <v>354</v>
      </c>
      <c r="H51" s="25" t="s">
        <v>354</v>
      </c>
      <c r="I51" s="25" t="s">
        <v>354</v>
      </c>
      <c r="J51" s="25" t="s">
        <v>354</v>
      </c>
    </row>
    <row r="52" spans="1:10" ht="126" x14ac:dyDescent="0.25">
      <c r="A52" s="71" t="s">
        <v>294</v>
      </c>
      <c r="B52" s="29" t="s">
        <v>111</v>
      </c>
      <c r="C52" s="72" t="s">
        <v>82</v>
      </c>
      <c r="D52" s="73">
        <v>2021</v>
      </c>
      <c r="E52" s="9">
        <v>2024</v>
      </c>
      <c r="F52" s="9" t="s">
        <v>354</v>
      </c>
      <c r="G52" s="9" t="s">
        <v>354</v>
      </c>
      <c r="H52" s="25" t="s">
        <v>354</v>
      </c>
      <c r="I52" s="25" t="s">
        <v>354</v>
      </c>
      <c r="J52" s="25" t="s">
        <v>354</v>
      </c>
    </row>
    <row r="53" spans="1:10" ht="15.75" customHeight="1" x14ac:dyDescent="0.25">
      <c r="A53" s="6">
        <v>6</v>
      </c>
      <c r="B53" s="74" t="s">
        <v>342</v>
      </c>
      <c r="C53" s="75"/>
      <c r="D53" s="75"/>
      <c r="E53" s="75"/>
      <c r="F53" s="75"/>
      <c r="G53" s="75"/>
      <c r="H53" s="75"/>
      <c r="I53" s="75"/>
      <c r="J53" s="76"/>
    </row>
    <row r="54" spans="1:10" ht="63" x14ac:dyDescent="0.25">
      <c r="A54" s="7" t="s">
        <v>77</v>
      </c>
      <c r="B54" s="29" t="s">
        <v>343</v>
      </c>
      <c r="C54" s="8" t="s">
        <v>82</v>
      </c>
      <c r="D54" s="9">
        <v>2021</v>
      </c>
      <c r="E54" s="9">
        <v>2024</v>
      </c>
      <c r="F54" s="9">
        <v>2021</v>
      </c>
      <c r="G54" s="9">
        <v>2021</v>
      </c>
      <c r="H54" s="25">
        <v>30</v>
      </c>
      <c r="I54" s="25">
        <v>42.8</v>
      </c>
      <c r="J54" s="25" t="s">
        <v>353</v>
      </c>
    </row>
    <row r="55" spans="1:10" ht="63" x14ac:dyDescent="0.25">
      <c r="A55" s="7" t="s">
        <v>78</v>
      </c>
      <c r="B55" s="29" t="s">
        <v>344</v>
      </c>
      <c r="C55" s="8" t="s">
        <v>82</v>
      </c>
      <c r="D55" s="9">
        <v>2021</v>
      </c>
      <c r="E55" s="9">
        <v>2024</v>
      </c>
      <c r="F55" s="9">
        <v>2021</v>
      </c>
      <c r="G55" s="9">
        <v>2021</v>
      </c>
      <c r="H55" s="25">
        <v>15</v>
      </c>
      <c r="I55" s="25">
        <v>10.199999999999999</v>
      </c>
      <c r="J55" s="25" t="s">
        <v>353</v>
      </c>
    </row>
    <row r="56" spans="1:10" ht="63" x14ac:dyDescent="0.25">
      <c r="A56" s="7" t="s">
        <v>301</v>
      </c>
      <c r="B56" s="29" t="s">
        <v>345</v>
      </c>
      <c r="C56" s="8" t="s">
        <v>82</v>
      </c>
      <c r="D56" s="9">
        <v>2021</v>
      </c>
      <c r="E56" s="9">
        <v>2024</v>
      </c>
      <c r="F56" s="9">
        <v>2021</v>
      </c>
      <c r="G56" s="9">
        <v>2021</v>
      </c>
      <c r="H56" s="25">
        <v>50</v>
      </c>
      <c r="I56" s="25">
        <v>59.2</v>
      </c>
      <c r="J56" s="25" t="s">
        <v>353</v>
      </c>
    </row>
    <row r="57" spans="1:10" ht="78.75" x14ac:dyDescent="0.25">
      <c r="A57" s="7" t="s">
        <v>303</v>
      </c>
      <c r="B57" s="29" t="s">
        <v>346</v>
      </c>
      <c r="C57" s="8" t="s">
        <v>82</v>
      </c>
      <c r="D57" s="9">
        <v>2021</v>
      </c>
      <c r="E57" s="9">
        <v>2024</v>
      </c>
      <c r="F57" s="9">
        <v>2021</v>
      </c>
      <c r="G57" s="9">
        <v>2021</v>
      </c>
      <c r="H57" s="25">
        <v>20</v>
      </c>
      <c r="I57" s="25">
        <v>16.3</v>
      </c>
      <c r="J57" s="25" t="s">
        <v>353</v>
      </c>
    </row>
    <row r="58" spans="1:10" ht="78.75" x14ac:dyDescent="0.25">
      <c r="A58" s="7" t="s">
        <v>305</v>
      </c>
      <c r="B58" s="29" t="s">
        <v>347</v>
      </c>
      <c r="C58" s="8" t="s">
        <v>82</v>
      </c>
      <c r="D58" s="9">
        <v>2021</v>
      </c>
      <c r="E58" s="9">
        <v>2024</v>
      </c>
      <c r="F58" s="9" t="s">
        <v>354</v>
      </c>
      <c r="G58" s="9" t="s">
        <v>354</v>
      </c>
      <c r="H58" s="25" t="s">
        <v>354</v>
      </c>
      <c r="I58" s="25" t="s">
        <v>354</v>
      </c>
      <c r="J58" s="25" t="s">
        <v>354</v>
      </c>
    </row>
    <row r="59" spans="1:10" ht="78.75" x14ac:dyDescent="0.25">
      <c r="A59" s="7" t="s">
        <v>307</v>
      </c>
      <c r="B59" s="29" t="s">
        <v>348</v>
      </c>
      <c r="C59" s="8" t="s">
        <v>82</v>
      </c>
      <c r="D59" s="9">
        <v>2021</v>
      </c>
      <c r="E59" s="9">
        <v>2024</v>
      </c>
      <c r="F59" s="9" t="s">
        <v>354</v>
      </c>
      <c r="G59" s="9" t="s">
        <v>354</v>
      </c>
      <c r="H59" s="25" t="s">
        <v>354</v>
      </c>
      <c r="I59" s="25" t="s">
        <v>354</v>
      </c>
      <c r="J59" s="25" t="s">
        <v>354</v>
      </c>
    </row>
    <row r="60" spans="1:10" ht="78.75" x14ac:dyDescent="0.25">
      <c r="A60" s="7" t="s">
        <v>309</v>
      </c>
      <c r="B60" s="29" t="s">
        <v>349</v>
      </c>
      <c r="C60" s="8" t="s">
        <v>82</v>
      </c>
      <c r="D60" s="9">
        <v>2021</v>
      </c>
      <c r="E60" s="9">
        <v>2024</v>
      </c>
      <c r="F60" s="9" t="s">
        <v>354</v>
      </c>
      <c r="G60" s="9" t="s">
        <v>354</v>
      </c>
      <c r="H60" s="25" t="s">
        <v>354</v>
      </c>
      <c r="I60" s="25" t="s">
        <v>354</v>
      </c>
      <c r="J60" s="25" t="s">
        <v>354</v>
      </c>
    </row>
    <row r="61" spans="1:10" ht="63" x14ac:dyDescent="0.25">
      <c r="A61" s="7" t="s">
        <v>311</v>
      </c>
      <c r="B61" s="29" t="s">
        <v>350</v>
      </c>
      <c r="C61" s="8" t="s">
        <v>82</v>
      </c>
      <c r="D61" s="9">
        <v>2021</v>
      </c>
      <c r="E61" s="9">
        <v>2024</v>
      </c>
      <c r="F61" s="9" t="s">
        <v>354</v>
      </c>
      <c r="G61" s="9" t="s">
        <v>354</v>
      </c>
      <c r="H61" s="25" t="s">
        <v>354</v>
      </c>
      <c r="I61" s="25" t="s">
        <v>354</v>
      </c>
      <c r="J61" s="25" t="s">
        <v>354</v>
      </c>
    </row>
    <row r="62" spans="1:10" ht="94.5" x14ac:dyDescent="0.25">
      <c r="A62" s="7" t="s">
        <v>313</v>
      </c>
      <c r="B62" s="29" t="s">
        <v>351</v>
      </c>
      <c r="C62" s="8" t="s">
        <v>82</v>
      </c>
      <c r="D62" s="9">
        <v>2021</v>
      </c>
      <c r="E62" s="9">
        <v>2024</v>
      </c>
      <c r="F62" s="9" t="s">
        <v>354</v>
      </c>
      <c r="G62" s="9" t="s">
        <v>354</v>
      </c>
      <c r="H62" s="25" t="s">
        <v>354</v>
      </c>
      <c r="I62" s="25" t="s">
        <v>354</v>
      </c>
      <c r="J62" s="25" t="s">
        <v>354</v>
      </c>
    </row>
    <row r="63" spans="1:10" ht="78.75" x14ac:dyDescent="0.25">
      <c r="A63" s="7" t="s">
        <v>315</v>
      </c>
      <c r="B63" s="29" t="s">
        <v>352</v>
      </c>
      <c r="C63" s="8" t="s">
        <v>82</v>
      </c>
      <c r="D63" s="9">
        <v>2021</v>
      </c>
      <c r="E63" s="9">
        <v>2024</v>
      </c>
      <c r="F63" s="9" t="s">
        <v>354</v>
      </c>
      <c r="G63" s="9" t="s">
        <v>354</v>
      </c>
      <c r="H63" s="25" t="s">
        <v>354</v>
      </c>
      <c r="I63" s="25" t="s">
        <v>354</v>
      </c>
      <c r="J63" s="25" t="s">
        <v>354</v>
      </c>
    </row>
  </sheetData>
  <mergeCells count="14">
    <mergeCell ref="A7:J7"/>
    <mergeCell ref="B8:J8"/>
    <mergeCell ref="A2:J2"/>
    <mergeCell ref="B4:B5"/>
    <mergeCell ref="C4:C5"/>
    <mergeCell ref="D4:E4"/>
    <mergeCell ref="F4:G4"/>
    <mergeCell ref="H4:I4"/>
    <mergeCell ref="J4:J5"/>
    <mergeCell ref="B16:J16"/>
    <mergeCell ref="B36:J36"/>
    <mergeCell ref="B39:J39"/>
    <mergeCell ref="B47:J47"/>
    <mergeCell ref="B53:J53"/>
  </mergeCells>
  <hyperlinks>
    <hyperlink ref="J4" location="sub_1161" display="sub_1161"/>
  </hyperlinks>
  <pageMargins left="0.23622047244094491" right="0.23622047244094491" top="0.74803149606299213" bottom="0.74803149606299213" header="0.31496062992125984" footer="0.31496062992125984"/>
  <pageSetup paperSize="9" scale="86" fitToHeight="0" orientation="landscape" blackAndWhite="1" r:id="rId1"/>
  <rowBreaks count="2" manualBreakCount="2">
    <brk id="15" max="16383" man="1"/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view="pageBreakPreview" zoomScale="90" zoomScaleNormal="90" zoomScaleSheetLayoutView="90" workbookViewId="0">
      <selection activeCell="G177" sqref="G177"/>
    </sheetView>
  </sheetViews>
  <sheetFormatPr defaultRowHeight="15" x14ac:dyDescent="0.25"/>
  <cols>
    <col min="1" max="1" width="9.140625" style="5"/>
    <col min="2" max="2" width="64.42578125" style="5" customWidth="1"/>
    <col min="3" max="3" width="29.7109375" style="5" customWidth="1"/>
    <col min="4" max="4" width="6.85546875" style="5" customWidth="1"/>
    <col min="5" max="5" width="7.28515625" style="5" customWidth="1"/>
    <col min="6" max="6" width="13.5703125" style="5" customWidth="1"/>
    <col min="7" max="7" width="7.28515625" style="5" customWidth="1"/>
    <col min="8" max="8" width="22" style="5" customWidth="1"/>
    <col min="9" max="9" width="16" style="5" customWidth="1"/>
    <col min="10" max="10" width="18.28515625" style="5" customWidth="1"/>
    <col min="11" max="16384" width="9.140625" style="5"/>
  </cols>
  <sheetData>
    <row r="1" spans="1:11" ht="18.75" x14ac:dyDescent="0.3">
      <c r="B1" s="20"/>
      <c r="C1" s="20"/>
      <c r="D1" s="20"/>
      <c r="E1" s="20"/>
      <c r="F1" s="20"/>
      <c r="G1" s="20"/>
      <c r="H1" s="20"/>
      <c r="I1" s="20"/>
      <c r="J1" s="21" t="s">
        <v>21</v>
      </c>
    </row>
    <row r="2" spans="1:11" ht="18.75" x14ac:dyDescent="0.3">
      <c r="B2" s="77" t="s">
        <v>185</v>
      </c>
      <c r="C2" s="77"/>
      <c r="D2" s="77"/>
      <c r="E2" s="77"/>
      <c r="F2" s="77"/>
      <c r="G2" s="77"/>
      <c r="H2" s="77"/>
      <c r="I2" s="77"/>
      <c r="J2" s="77"/>
    </row>
    <row r="4" spans="1:11" ht="15.75" x14ac:dyDescent="0.25">
      <c r="A4" s="96" t="s">
        <v>263</v>
      </c>
      <c r="B4" s="78" t="s">
        <v>14</v>
      </c>
      <c r="C4" s="78" t="s">
        <v>15</v>
      </c>
      <c r="D4" s="79" t="s">
        <v>179</v>
      </c>
      <c r="E4" s="79"/>
      <c r="F4" s="79"/>
      <c r="G4" s="79"/>
      <c r="H4" s="78" t="s">
        <v>16</v>
      </c>
      <c r="I4" s="78"/>
      <c r="J4" s="78"/>
    </row>
    <row r="5" spans="1:11" ht="31.5" x14ac:dyDescent="0.25">
      <c r="A5" s="97"/>
      <c r="B5" s="78"/>
      <c r="C5" s="78"/>
      <c r="D5" s="79" t="s">
        <v>180</v>
      </c>
      <c r="E5" s="79" t="s">
        <v>181</v>
      </c>
      <c r="F5" s="79" t="s">
        <v>182</v>
      </c>
      <c r="G5" s="79" t="s">
        <v>183</v>
      </c>
      <c r="H5" s="2" t="s">
        <v>17</v>
      </c>
      <c r="I5" s="78" t="s">
        <v>22</v>
      </c>
      <c r="J5" s="78" t="s">
        <v>19</v>
      </c>
    </row>
    <row r="6" spans="1:11" ht="31.5" x14ac:dyDescent="0.25">
      <c r="A6" s="97"/>
      <c r="B6" s="78"/>
      <c r="C6" s="78"/>
      <c r="D6" s="79"/>
      <c r="E6" s="79"/>
      <c r="F6" s="79"/>
      <c r="G6" s="79"/>
      <c r="H6" s="2" t="s">
        <v>18</v>
      </c>
      <c r="I6" s="78"/>
      <c r="J6" s="78"/>
    </row>
    <row r="7" spans="1:11" ht="15.75" x14ac:dyDescent="0.25">
      <c r="A7" s="50">
        <v>1</v>
      </c>
      <c r="B7" s="2">
        <v>2</v>
      </c>
      <c r="C7" s="2">
        <v>3</v>
      </c>
      <c r="D7" s="50">
        <v>4</v>
      </c>
      <c r="E7" s="28">
        <v>5</v>
      </c>
      <c r="F7" s="28">
        <v>6</v>
      </c>
      <c r="G7" s="50">
        <v>7</v>
      </c>
      <c r="H7" s="28">
        <v>8</v>
      </c>
      <c r="I7" s="28">
        <v>9</v>
      </c>
      <c r="J7" s="50">
        <v>10</v>
      </c>
    </row>
    <row r="8" spans="1:11" ht="15.75" x14ac:dyDescent="0.25">
      <c r="A8" s="98"/>
      <c r="B8" s="98" t="s">
        <v>79</v>
      </c>
      <c r="C8" s="51" t="s">
        <v>20</v>
      </c>
      <c r="D8" s="53">
        <v>532</v>
      </c>
      <c r="E8" s="53" t="s">
        <v>121</v>
      </c>
      <c r="F8" s="53" t="s">
        <v>121</v>
      </c>
      <c r="G8" s="53" t="s">
        <v>121</v>
      </c>
      <c r="H8" s="55">
        <f>H9</f>
        <v>823812.4</v>
      </c>
      <c r="I8" s="55">
        <f>I9</f>
        <v>872187.90000000026</v>
      </c>
      <c r="J8" s="55">
        <f>J9</f>
        <v>491510.40000000008</v>
      </c>
    </row>
    <row r="9" spans="1:11" ht="15.75" x14ac:dyDescent="0.25">
      <c r="A9" s="98"/>
      <c r="B9" s="98"/>
      <c r="C9" s="51" t="s">
        <v>122</v>
      </c>
      <c r="D9" s="53">
        <v>532</v>
      </c>
      <c r="E9" s="53" t="s">
        <v>121</v>
      </c>
      <c r="F9" s="53" t="s">
        <v>121</v>
      </c>
      <c r="G9" s="53" t="s">
        <v>121</v>
      </c>
      <c r="H9" s="55">
        <f t="shared" ref="H9:I10" si="0">H12+H36+H96+H105+H131+H149</f>
        <v>823812.4</v>
      </c>
      <c r="I9" s="55">
        <f t="shared" si="0"/>
        <v>872187.90000000026</v>
      </c>
      <c r="J9" s="55">
        <f t="shared" ref="J9" si="1">J12+J36+J96+J105+J131+J149</f>
        <v>491510.40000000008</v>
      </c>
    </row>
    <row r="10" spans="1:11" ht="31.5" x14ac:dyDescent="0.25">
      <c r="A10" s="98"/>
      <c r="B10" s="98"/>
      <c r="C10" s="51" t="s">
        <v>123</v>
      </c>
      <c r="D10" s="53">
        <v>532</v>
      </c>
      <c r="E10" s="53" t="s">
        <v>121</v>
      </c>
      <c r="F10" s="53" t="s">
        <v>121</v>
      </c>
      <c r="G10" s="53" t="s">
        <v>121</v>
      </c>
      <c r="H10" s="55">
        <f t="shared" si="0"/>
        <v>785858.1</v>
      </c>
      <c r="I10" s="55">
        <f t="shared" si="0"/>
        <v>809380.70000000019</v>
      </c>
      <c r="J10" s="55">
        <f t="shared" ref="J10" si="2">J13+J37+J97+J106+J132+J150</f>
        <v>466610.70000000007</v>
      </c>
    </row>
    <row r="11" spans="1:11" ht="15.75" x14ac:dyDescent="0.25">
      <c r="A11" s="85">
        <v>1</v>
      </c>
      <c r="B11" s="86" t="s">
        <v>80</v>
      </c>
      <c r="C11" s="52" t="s">
        <v>20</v>
      </c>
      <c r="D11" s="54">
        <v>532</v>
      </c>
      <c r="E11" s="54" t="s">
        <v>121</v>
      </c>
      <c r="F11" s="54" t="s">
        <v>121</v>
      </c>
      <c r="G11" s="54" t="s">
        <v>121</v>
      </c>
      <c r="H11" s="56">
        <f>H12</f>
        <v>192992.09999999998</v>
      </c>
      <c r="I11" s="56">
        <f>I12</f>
        <v>194855.4</v>
      </c>
      <c r="J11" s="56">
        <f>J12</f>
        <v>100072.6</v>
      </c>
      <c r="K11" s="27"/>
    </row>
    <row r="12" spans="1:11" ht="15.75" x14ac:dyDescent="0.25">
      <c r="A12" s="85"/>
      <c r="B12" s="86"/>
      <c r="C12" s="52" t="s">
        <v>122</v>
      </c>
      <c r="D12" s="54">
        <v>532</v>
      </c>
      <c r="E12" s="54" t="s">
        <v>121</v>
      </c>
      <c r="F12" s="54" t="s">
        <v>121</v>
      </c>
      <c r="G12" s="54" t="s">
        <v>121</v>
      </c>
      <c r="H12" s="56">
        <f t="shared" ref="H12" si="3">H27+H15+H18+H21+H33+H30+H24</f>
        <v>192992.09999999998</v>
      </c>
      <c r="I12" s="56">
        <f t="shared" ref="I12:I13" si="4">I27+I15+I18+I21+I33+I30+I24</f>
        <v>194855.4</v>
      </c>
      <c r="J12" s="56">
        <f t="shared" ref="J12" si="5">J27+J15+J18+J21+J33+J30+J24</f>
        <v>100072.6</v>
      </c>
    </row>
    <row r="13" spans="1:11" ht="31.5" x14ac:dyDescent="0.25">
      <c r="A13" s="85"/>
      <c r="B13" s="86"/>
      <c r="C13" s="52" t="s">
        <v>123</v>
      </c>
      <c r="D13" s="54">
        <v>532</v>
      </c>
      <c r="E13" s="54" t="s">
        <v>121</v>
      </c>
      <c r="F13" s="54" t="s">
        <v>121</v>
      </c>
      <c r="G13" s="54" t="s">
        <v>121</v>
      </c>
      <c r="H13" s="56">
        <f t="shared" ref="H13" si="6">H28+H16+H19+H22+H34+H31+H25</f>
        <v>192992.09999999998</v>
      </c>
      <c r="I13" s="56">
        <f t="shared" si="4"/>
        <v>194855.4</v>
      </c>
      <c r="J13" s="56">
        <f t="shared" ref="J13" si="7">J28+J16+J19+J22+J34+J31+J25</f>
        <v>100072.6</v>
      </c>
    </row>
    <row r="14" spans="1:11" ht="15.75" x14ac:dyDescent="0.25">
      <c r="A14" s="79" t="s">
        <v>33</v>
      </c>
      <c r="B14" s="84" t="s">
        <v>264</v>
      </c>
      <c r="C14" s="10" t="s">
        <v>20</v>
      </c>
      <c r="D14" s="11">
        <v>532</v>
      </c>
      <c r="E14" s="11" t="s">
        <v>121</v>
      </c>
      <c r="F14" s="11" t="s">
        <v>121</v>
      </c>
      <c r="G14" s="11" t="s">
        <v>121</v>
      </c>
      <c r="H14" s="12">
        <f t="shared" ref="H14:J15" si="8">H15</f>
        <v>84569.4</v>
      </c>
      <c r="I14" s="12">
        <f t="shared" si="8"/>
        <v>86326.5</v>
      </c>
      <c r="J14" s="12">
        <f t="shared" si="8"/>
        <v>41134</v>
      </c>
    </row>
    <row r="15" spans="1:11" ht="15.75" x14ac:dyDescent="0.25">
      <c r="A15" s="79"/>
      <c r="B15" s="84"/>
      <c r="C15" s="29" t="s">
        <v>122</v>
      </c>
      <c r="D15" s="30">
        <v>532</v>
      </c>
      <c r="E15" s="30" t="s">
        <v>124</v>
      </c>
      <c r="F15" s="30" t="s">
        <v>317</v>
      </c>
      <c r="G15" s="30" t="s">
        <v>121</v>
      </c>
      <c r="H15" s="13">
        <f t="shared" si="8"/>
        <v>84569.4</v>
      </c>
      <c r="I15" s="13">
        <f t="shared" si="8"/>
        <v>86326.5</v>
      </c>
      <c r="J15" s="13">
        <f t="shared" si="8"/>
        <v>41134</v>
      </c>
    </row>
    <row r="16" spans="1:11" ht="47.25" x14ac:dyDescent="0.25">
      <c r="A16" s="79"/>
      <c r="B16" s="84"/>
      <c r="C16" s="29" t="s">
        <v>125</v>
      </c>
      <c r="D16" s="30">
        <v>532</v>
      </c>
      <c r="E16" s="30" t="s">
        <v>124</v>
      </c>
      <c r="F16" s="30">
        <v>5311042030</v>
      </c>
      <c r="G16" s="30">
        <v>611</v>
      </c>
      <c r="H16" s="13">
        <v>84569.4</v>
      </c>
      <c r="I16" s="13">
        <v>86326.5</v>
      </c>
      <c r="J16" s="13">
        <v>41134</v>
      </c>
    </row>
    <row r="17" spans="1:10" ht="33.75" customHeight="1" x14ac:dyDescent="0.25">
      <c r="A17" s="79" t="s">
        <v>34</v>
      </c>
      <c r="B17" s="84" t="s">
        <v>265</v>
      </c>
      <c r="C17" s="10" t="s">
        <v>20</v>
      </c>
      <c r="D17" s="11">
        <v>532</v>
      </c>
      <c r="E17" s="11" t="s">
        <v>121</v>
      </c>
      <c r="F17" s="11" t="s">
        <v>121</v>
      </c>
      <c r="G17" s="11" t="s">
        <v>121</v>
      </c>
      <c r="H17" s="12">
        <f t="shared" ref="H17:J18" si="9">H18</f>
        <v>1609.5</v>
      </c>
      <c r="I17" s="12">
        <f t="shared" si="9"/>
        <v>1253.2</v>
      </c>
      <c r="J17" s="12">
        <f t="shared" si="9"/>
        <v>1064.8</v>
      </c>
    </row>
    <row r="18" spans="1:10" ht="30.75" customHeight="1" x14ac:dyDescent="0.25">
      <c r="A18" s="79"/>
      <c r="B18" s="84"/>
      <c r="C18" s="29" t="s">
        <v>82</v>
      </c>
      <c r="D18" s="30">
        <v>532</v>
      </c>
      <c r="E18" s="30">
        <v>1004</v>
      </c>
      <c r="F18" s="30" t="s">
        <v>126</v>
      </c>
      <c r="G18" s="30" t="s">
        <v>121</v>
      </c>
      <c r="H18" s="13">
        <f t="shared" si="9"/>
        <v>1609.5</v>
      </c>
      <c r="I18" s="13">
        <f t="shared" si="9"/>
        <v>1253.2</v>
      </c>
      <c r="J18" s="13">
        <f t="shared" si="9"/>
        <v>1064.8</v>
      </c>
    </row>
    <row r="19" spans="1:10" ht="38.25" customHeight="1" x14ac:dyDescent="0.25">
      <c r="A19" s="79"/>
      <c r="B19" s="84"/>
      <c r="C19" s="29" t="s">
        <v>123</v>
      </c>
      <c r="D19" s="30">
        <v>532</v>
      </c>
      <c r="E19" s="30">
        <v>1004</v>
      </c>
      <c r="F19" s="30" t="s">
        <v>126</v>
      </c>
      <c r="G19" s="30">
        <v>611</v>
      </c>
      <c r="H19" s="13">
        <v>1609.5</v>
      </c>
      <c r="I19" s="13">
        <v>1253.2</v>
      </c>
      <c r="J19" s="13">
        <v>1064.8</v>
      </c>
    </row>
    <row r="20" spans="1:10" ht="28.5" customHeight="1" x14ac:dyDescent="0.25">
      <c r="A20" s="79" t="s">
        <v>35</v>
      </c>
      <c r="B20" s="84" t="s">
        <v>266</v>
      </c>
      <c r="C20" s="10" t="s">
        <v>20</v>
      </c>
      <c r="D20" s="11">
        <v>532</v>
      </c>
      <c r="E20" s="11" t="s">
        <v>121</v>
      </c>
      <c r="F20" s="11" t="s">
        <v>121</v>
      </c>
      <c r="G20" s="11" t="s">
        <v>121</v>
      </c>
      <c r="H20" s="12">
        <f t="shared" ref="H20:J21" si="10">H21</f>
        <v>171.8</v>
      </c>
      <c r="I20" s="12">
        <f t="shared" si="10"/>
        <v>171.8</v>
      </c>
      <c r="J20" s="12">
        <f t="shared" si="10"/>
        <v>74</v>
      </c>
    </row>
    <row r="21" spans="1:10" ht="35.25" customHeight="1" x14ac:dyDescent="0.25">
      <c r="A21" s="79"/>
      <c r="B21" s="84"/>
      <c r="C21" s="29" t="s">
        <v>122</v>
      </c>
      <c r="D21" s="30">
        <v>532</v>
      </c>
      <c r="E21" s="30">
        <v>1004</v>
      </c>
      <c r="F21" s="30">
        <v>5311043602</v>
      </c>
      <c r="G21" s="30">
        <v>611</v>
      </c>
      <c r="H21" s="13">
        <f t="shared" si="10"/>
        <v>171.8</v>
      </c>
      <c r="I21" s="13">
        <f t="shared" si="10"/>
        <v>171.8</v>
      </c>
      <c r="J21" s="13">
        <f t="shared" si="10"/>
        <v>74</v>
      </c>
    </row>
    <row r="22" spans="1:10" ht="33.75" customHeight="1" x14ac:dyDescent="0.25">
      <c r="A22" s="79"/>
      <c r="B22" s="84"/>
      <c r="C22" s="29" t="s">
        <v>123</v>
      </c>
      <c r="D22" s="30">
        <v>532</v>
      </c>
      <c r="E22" s="30">
        <v>1004</v>
      </c>
      <c r="F22" s="30">
        <v>5311043602</v>
      </c>
      <c r="G22" s="30">
        <v>611</v>
      </c>
      <c r="H22" s="13">
        <v>171.8</v>
      </c>
      <c r="I22" s="13">
        <v>171.8</v>
      </c>
      <c r="J22" s="13">
        <v>74</v>
      </c>
    </row>
    <row r="23" spans="1:10" ht="41.25" customHeight="1" x14ac:dyDescent="0.25">
      <c r="A23" s="79" t="s">
        <v>36</v>
      </c>
      <c r="B23" s="84" t="s">
        <v>267</v>
      </c>
      <c r="C23" s="10" t="s">
        <v>20</v>
      </c>
      <c r="D23" s="11">
        <v>532</v>
      </c>
      <c r="E23" s="11" t="s">
        <v>121</v>
      </c>
      <c r="F23" s="11" t="s">
        <v>121</v>
      </c>
      <c r="G23" s="11" t="s">
        <v>121</v>
      </c>
      <c r="H23" s="12">
        <f t="shared" ref="H23:J24" si="11">H24</f>
        <v>6348.8</v>
      </c>
      <c r="I23" s="12">
        <f t="shared" si="11"/>
        <v>6348.8</v>
      </c>
      <c r="J23" s="12">
        <f t="shared" si="11"/>
        <v>1421.1</v>
      </c>
    </row>
    <row r="24" spans="1:10" ht="41.25" customHeight="1" x14ac:dyDescent="0.25">
      <c r="A24" s="79"/>
      <c r="B24" s="84"/>
      <c r="C24" s="29" t="s">
        <v>122</v>
      </c>
      <c r="D24" s="30">
        <v>532</v>
      </c>
      <c r="E24" s="30" t="s">
        <v>127</v>
      </c>
      <c r="F24" s="30" t="s">
        <v>128</v>
      </c>
      <c r="G24" s="30" t="s">
        <v>129</v>
      </c>
      <c r="H24" s="13">
        <f t="shared" si="11"/>
        <v>6348.8</v>
      </c>
      <c r="I24" s="13">
        <f t="shared" si="11"/>
        <v>6348.8</v>
      </c>
      <c r="J24" s="13">
        <f t="shared" si="11"/>
        <v>1421.1</v>
      </c>
    </row>
    <row r="25" spans="1:10" ht="41.25" customHeight="1" x14ac:dyDescent="0.25">
      <c r="A25" s="79"/>
      <c r="B25" s="84"/>
      <c r="C25" s="29" t="s">
        <v>125</v>
      </c>
      <c r="D25" s="30">
        <v>532</v>
      </c>
      <c r="E25" s="30" t="s">
        <v>127</v>
      </c>
      <c r="F25" s="30" t="s">
        <v>128</v>
      </c>
      <c r="G25" s="30" t="s">
        <v>121</v>
      </c>
      <c r="H25" s="13">
        <v>6348.8</v>
      </c>
      <c r="I25" s="13">
        <v>6348.8</v>
      </c>
      <c r="J25" s="13">
        <v>1421.1</v>
      </c>
    </row>
    <row r="26" spans="1:10" ht="15.75" x14ac:dyDescent="0.25">
      <c r="A26" s="79" t="s">
        <v>37</v>
      </c>
      <c r="B26" s="84" t="s">
        <v>268</v>
      </c>
      <c r="C26" s="10" t="s">
        <v>20</v>
      </c>
      <c r="D26" s="11">
        <v>532</v>
      </c>
      <c r="E26" s="11" t="s">
        <v>121</v>
      </c>
      <c r="F26" s="11" t="s">
        <v>121</v>
      </c>
      <c r="G26" s="11" t="s">
        <v>121</v>
      </c>
      <c r="H26" s="12">
        <f t="shared" ref="H26:J27" si="12">H27</f>
        <v>100292.6</v>
      </c>
      <c r="I26" s="12">
        <f t="shared" si="12"/>
        <v>100541.6</v>
      </c>
      <c r="J26" s="12">
        <f t="shared" si="12"/>
        <v>56165.2</v>
      </c>
    </row>
    <row r="27" spans="1:10" ht="15.75" x14ac:dyDescent="0.25">
      <c r="A27" s="79"/>
      <c r="B27" s="84"/>
      <c r="C27" s="29" t="s">
        <v>122</v>
      </c>
      <c r="D27" s="30">
        <v>532</v>
      </c>
      <c r="E27" s="30" t="s">
        <v>124</v>
      </c>
      <c r="F27" s="30" t="s">
        <v>130</v>
      </c>
      <c r="G27" s="30" t="s">
        <v>121</v>
      </c>
      <c r="H27" s="13">
        <f t="shared" si="12"/>
        <v>100292.6</v>
      </c>
      <c r="I27" s="13">
        <f t="shared" si="12"/>
        <v>100541.6</v>
      </c>
      <c r="J27" s="13">
        <f t="shared" si="12"/>
        <v>56165.2</v>
      </c>
    </row>
    <row r="28" spans="1:10" ht="47.25" x14ac:dyDescent="0.25">
      <c r="A28" s="79"/>
      <c r="B28" s="84"/>
      <c r="C28" s="29" t="s">
        <v>131</v>
      </c>
      <c r="D28" s="30">
        <v>532</v>
      </c>
      <c r="E28" s="30" t="s">
        <v>124</v>
      </c>
      <c r="F28" s="30" t="s">
        <v>130</v>
      </c>
      <c r="G28" s="30">
        <v>611</v>
      </c>
      <c r="H28" s="13">
        <v>100292.6</v>
      </c>
      <c r="I28" s="13">
        <v>100541.6</v>
      </c>
      <c r="J28" s="13">
        <v>56165.2</v>
      </c>
    </row>
    <row r="29" spans="1:10" ht="60.75" customHeight="1" x14ac:dyDescent="0.25">
      <c r="A29" s="79" t="s">
        <v>38</v>
      </c>
      <c r="B29" s="99" t="s">
        <v>269</v>
      </c>
      <c r="C29" s="10" t="s">
        <v>20</v>
      </c>
      <c r="D29" s="11">
        <v>532</v>
      </c>
      <c r="E29" s="11" t="s">
        <v>121</v>
      </c>
      <c r="F29" s="11" t="s">
        <v>121</v>
      </c>
      <c r="G29" s="11" t="s">
        <v>121</v>
      </c>
      <c r="H29" s="12">
        <f t="shared" ref="H29:J30" si="13">H30</f>
        <v>0</v>
      </c>
      <c r="I29" s="12">
        <f t="shared" si="13"/>
        <v>0</v>
      </c>
      <c r="J29" s="12">
        <f t="shared" si="13"/>
        <v>0</v>
      </c>
    </row>
    <row r="30" spans="1:10" ht="60.75" customHeight="1" x14ac:dyDescent="0.25">
      <c r="A30" s="79"/>
      <c r="B30" s="100"/>
      <c r="C30" s="29" t="s">
        <v>122</v>
      </c>
      <c r="D30" s="30">
        <v>532</v>
      </c>
      <c r="E30" s="30" t="s">
        <v>124</v>
      </c>
      <c r="F30" s="30" t="s">
        <v>132</v>
      </c>
      <c r="G30" s="30" t="s">
        <v>121</v>
      </c>
      <c r="H30" s="13">
        <f t="shared" si="13"/>
        <v>0</v>
      </c>
      <c r="I30" s="13">
        <f t="shared" si="13"/>
        <v>0</v>
      </c>
      <c r="J30" s="13">
        <f t="shared" si="13"/>
        <v>0</v>
      </c>
    </row>
    <row r="31" spans="1:10" ht="60.75" customHeight="1" x14ac:dyDescent="0.25">
      <c r="A31" s="79"/>
      <c r="B31" s="101"/>
      <c r="C31" s="29" t="s">
        <v>131</v>
      </c>
      <c r="D31" s="30">
        <v>532</v>
      </c>
      <c r="E31" s="30" t="s">
        <v>124</v>
      </c>
      <c r="F31" s="30" t="s">
        <v>132</v>
      </c>
      <c r="G31" s="30" t="s">
        <v>133</v>
      </c>
      <c r="H31" s="13">
        <v>0</v>
      </c>
      <c r="I31" s="13">
        <v>0</v>
      </c>
      <c r="J31" s="13">
        <v>0</v>
      </c>
    </row>
    <row r="32" spans="1:10" ht="22.5" customHeight="1" x14ac:dyDescent="0.25">
      <c r="A32" s="79" t="s">
        <v>39</v>
      </c>
      <c r="B32" s="84" t="s">
        <v>270</v>
      </c>
      <c r="C32" s="10" t="s">
        <v>20</v>
      </c>
      <c r="D32" s="11">
        <v>532</v>
      </c>
      <c r="E32" s="11" t="s">
        <v>121</v>
      </c>
      <c r="F32" s="11" t="s">
        <v>121</v>
      </c>
      <c r="G32" s="11" t="s">
        <v>121</v>
      </c>
      <c r="H32" s="12">
        <f t="shared" ref="H32:J33" si="14">H33</f>
        <v>0</v>
      </c>
      <c r="I32" s="12">
        <f t="shared" si="14"/>
        <v>213.5</v>
      </c>
      <c r="J32" s="12">
        <f t="shared" si="14"/>
        <v>213.5</v>
      </c>
    </row>
    <row r="33" spans="1:11" ht="21.75" customHeight="1" x14ac:dyDescent="0.25">
      <c r="A33" s="79"/>
      <c r="B33" s="84"/>
      <c r="C33" s="29" t="s">
        <v>122</v>
      </c>
      <c r="D33" s="30">
        <v>532</v>
      </c>
      <c r="E33" s="30" t="s">
        <v>124</v>
      </c>
      <c r="F33" s="30" t="s">
        <v>134</v>
      </c>
      <c r="G33" s="30" t="s">
        <v>133</v>
      </c>
      <c r="H33" s="13">
        <f t="shared" si="14"/>
        <v>0</v>
      </c>
      <c r="I33" s="13">
        <f t="shared" si="14"/>
        <v>213.5</v>
      </c>
      <c r="J33" s="13">
        <f t="shared" si="14"/>
        <v>213.5</v>
      </c>
    </row>
    <row r="34" spans="1:11" ht="47.25" x14ac:dyDescent="0.25">
      <c r="A34" s="79"/>
      <c r="B34" s="84"/>
      <c r="C34" s="29" t="s">
        <v>125</v>
      </c>
      <c r="D34" s="30">
        <v>532</v>
      </c>
      <c r="E34" s="30" t="s">
        <v>124</v>
      </c>
      <c r="F34" s="30" t="s">
        <v>134</v>
      </c>
      <c r="G34" s="30" t="s">
        <v>133</v>
      </c>
      <c r="H34" s="13">
        <v>0</v>
      </c>
      <c r="I34" s="13">
        <v>213.5</v>
      </c>
      <c r="J34" s="13">
        <v>213.5</v>
      </c>
    </row>
    <row r="35" spans="1:11" ht="33.75" customHeight="1" x14ac:dyDescent="0.25">
      <c r="A35" s="85">
        <v>2</v>
      </c>
      <c r="B35" s="93" t="s">
        <v>135</v>
      </c>
      <c r="C35" s="52" t="s">
        <v>20</v>
      </c>
      <c r="D35" s="54">
        <v>532</v>
      </c>
      <c r="E35" s="54" t="s">
        <v>121</v>
      </c>
      <c r="F35" s="54" t="s">
        <v>121</v>
      </c>
      <c r="G35" s="54" t="s">
        <v>121</v>
      </c>
      <c r="H35" s="56">
        <f t="shared" ref="H35:J35" si="15">H36</f>
        <v>554787.10000000009</v>
      </c>
      <c r="I35" s="56">
        <f t="shared" si="15"/>
        <v>585998.20000000019</v>
      </c>
      <c r="J35" s="56">
        <f t="shared" si="15"/>
        <v>340479.8000000001</v>
      </c>
      <c r="K35" s="27"/>
    </row>
    <row r="36" spans="1:11" ht="27" customHeight="1" x14ac:dyDescent="0.25">
      <c r="A36" s="85"/>
      <c r="B36" s="94"/>
      <c r="C36" s="52" t="s">
        <v>122</v>
      </c>
      <c r="D36" s="54" t="s">
        <v>318</v>
      </c>
      <c r="E36" s="54" t="s">
        <v>121</v>
      </c>
      <c r="F36" s="54" t="s">
        <v>121</v>
      </c>
      <c r="G36" s="54" t="s">
        <v>121</v>
      </c>
      <c r="H36" s="56">
        <f t="shared" ref="H36:I37" si="16">H39+H42+H45+H48+H51+H54+H57+H60+H63+H66+H69+H72+H75+H78+H81+H84+H87+H90+H93</f>
        <v>554787.10000000009</v>
      </c>
      <c r="I36" s="56">
        <f t="shared" si="16"/>
        <v>585998.20000000019</v>
      </c>
      <c r="J36" s="56">
        <f t="shared" ref="J36" si="17">J39+J42+J45+J48+J51+J54+J57+J60+J63+J66+J69+J72+J75+J78+J81+J84+J87+J90+J93</f>
        <v>340479.8000000001</v>
      </c>
    </row>
    <row r="37" spans="1:11" ht="39" customHeight="1" x14ac:dyDescent="0.25">
      <c r="A37" s="85"/>
      <c r="B37" s="95"/>
      <c r="C37" s="52" t="s">
        <v>123</v>
      </c>
      <c r="D37" s="54"/>
      <c r="E37" s="54" t="s">
        <v>121</v>
      </c>
      <c r="F37" s="54" t="s">
        <v>121</v>
      </c>
      <c r="G37" s="54" t="s">
        <v>121</v>
      </c>
      <c r="H37" s="56">
        <f t="shared" si="16"/>
        <v>554447.10000000009</v>
      </c>
      <c r="I37" s="56">
        <f t="shared" si="16"/>
        <v>562273.60000000009</v>
      </c>
      <c r="J37" s="56">
        <f t="shared" ref="J37" si="18">J40+J43+J46+J49+J52+J55+J58+J61+J64+J67+J70+J73+J76+J79+J82+J85+J88+J91+J94</f>
        <v>333156.90000000008</v>
      </c>
    </row>
    <row r="38" spans="1:11" ht="38.25" customHeight="1" x14ac:dyDescent="0.25">
      <c r="A38" s="79" t="s">
        <v>41</v>
      </c>
      <c r="B38" s="84" t="s">
        <v>271</v>
      </c>
      <c r="C38" s="10" t="s">
        <v>20</v>
      </c>
      <c r="D38" s="11">
        <v>532</v>
      </c>
      <c r="E38" s="11" t="s">
        <v>121</v>
      </c>
      <c r="F38" s="11" t="s">
        <v>121</v>
      </c>
      <c r="G38" s="11" t="s">
        <v>121</v>
      </c>
      <c r="H38" s="12">
        <f t="shared" ref="H38:J39" si="19">H39</f>
        <v>310144.7</v>
      </c>
      <c r="I38" s="12">
        <f t="shared" si="19"/>
        <v>310144.7</v>
      </c>
      <c r="J38" s="12">
        <f t="shared" si="19"/>
        <v>196291.8</v>
      </c>
    </row>
    <row r="39" spans="1:11" ht="38.25" customHeight="1" x14ac:dyDescent="0.25">
      <c r="A39" s="79"/>
      <c r="B39" s="84"/>
      <c r="C39" s="29" t="s">
        <v>82</v>
      </c>
      <c r="D39" s="30">
        <v>532</v>
      </c>
      <c r="E39" s="30" t="s">
        <v>136</v>
      </c>
      <c r="F39" s="30" t="s">
        <v>137</v>
      </c>
      <c r="G39" s="30" t="s">
        <v>121</v>
      </c>
      <c r="H39" s="13">
        <f t="shared" si="19"/>
        <v>310144.7</v>
      </c>
      <c r="I39" s="13">
        <f t="shared" si="19"/>
        <v>310144.7</v>
      </c>
      <c r="J39" s="13">
        <f t="shared" si="19"/>
        <v>196291.8</v>
      </c>
    </row>
    <row r="40" spans="1:11" ht="38.25" customHeight="1" x14ac:dyDescent="0.25">
      <c r="A40" s="79"/>
      <c r="B40" s="84"/>
      <c r="C40" s="29" t="s">
        <v>138</v>
      </c>
      <c r="D40" s="30">
        <v>532</v>
      </c>
      <c r="E40" s="30" t="s">
        <v>136</v>
      </c>
      <c r="F40" s="30" t="s">
        <v>137</v>
      </c>
      <c r="G40" s="30">
        <v>611</v>
      </c>
      <c r="H40" s="19">
        <v>310144.7</v>
      </c>
      <c r="I40" s="19">
        <v>310144.7</v>
      </c>
      <c r="J40" s="19">
        <v>196291.8</v>
      </c>
    </row>
    <row r="41" spans="1:11" ht="30" customHeight="1" x14ac:dyDescent="0.25">
      <c r="A41" s="79" t="s">
        <v>42</v>
      </c>
      <c r="B41" s="84" t="s">
        <v>264</v>
      </c>
      <c r="C41" s="10" t="s">
        <v>20</v>
      </c>
      <c r="D41" s="11">
        <v>532</v>
      </c>
      <c r="E41" s="11" t="s">
        <v>121</v>
      </c>
      <c r="F41" s="11" t="s">
        <v>121</v>
      </c>
      <c r="G41" s="11" t="s">
        <v>121</v>
      </c>
      <c r="H41" s="12">
        <f t="shared" ref="H41:J42" si="20">H42</f>
        <v>145273</v>
      </c>
      <c r="I41" s="12">
        <f t="shared" si="20"/>
        <v>151862.5</v>
      </c>
      <c r="J41" s="12">
        <f t="shared" si="20"/>
        <v>75938.899999999994</v>
      </c>
    </row>
    <row r="42" spans="1:11" ht="30" customHeight="1" x14ac:dyDescent="0.25">
      <c r="A42" s="79"/>
      <c r="B42" s="84"/>
      <c r="C42" s="29" t="s">
        <v>82</v>
      </c>
      <c r="D42" s="30">
        <v>532</v>
      </c>
      <c r="E42" s="30" t="s">
        <v>136</v>
      </c>
      <c r="F42" s="30">
        <v>5321042130</v>
      </c>
      <c r="G42" s="30" t="s">
        <v>121</v>
      </c>
      <c r="H42" s="13">
        <f t="shared" si="20"/>
        <v>145273</v>
      </c>
      <c r="I42" s="13">
        <f t="shared" si="20"/>
        <v>151862.5</v>
      </c>
      <c r="J42" s="13">
        <f t="shared" si="20"/>
        <v>75938.899999999994</v>
      </c>
    </row>
    <row r="43" spans="1:11" ht="30" customHeight="1" x14ac:dyDescent="0.25">
      <c r="A43" s="79"/>
      <c r="B43" s="84"/>
      <c r="C43" s="29" t="s">
        <v>138</v>
      </c>
      <c r="D43" s="30">
        <v>532</v>
      </c>
      <c r="E43" s="30" t="s">
        <v>136</v>
      </c>
      <c r="F43" s="30" t="s">
        <v>139</v>
      </c>
      <c r="G43" s="30">
        <v>611</v>
      </c>
      <c r="H43" s="13">
        <v>145273</v>
      </c>
      <c r="I43" s="13">
        <v>151862.5</v>
      </c>
      <c r="J43" s="13">
        <v>75938.899999999994</v>
      </c>
    </row>
    <row r="44" spans="1:11" ht="43.5" customHeight="1" x14ac:dyDescent="0.25">
      <c r="A44" s="79" t="s">
        <v>43</v>
      </c>
      <c r="B44" s="84" t="s">
        <v>272</v>
      </c>
      <c r="C44" s="10" t="s">
        <v>20</v>
      </c>
      <c r="D44" s="11">
        <v>532</v>
      </c>
      <c r="E44" s="11" t="s">
        <v>121</v>
      </c>
      <c r="F44" s="11" t="s">
        <v>121</v>
      </c>
      <c r="G44" s="11" t="s">
        <v>121</v>
      </c>
      <c r="H44" s="12">
        <f t="shared" ref="H44:J45" si="21">H45</f>
        <v>17323.400000000001</v>
      </c>
      <c r="I44" s="12">
        <f t="shared" si="21"/>
        <v>17323.400000000001</v>
      </c>
      <c r="J44" s="12">
        <f t="shared" si="21"/>
        <v>8965.2000000000007</v>
      </c>
    </row>
    <row r="45" spans="1:11" ht="43.5" customHeight="1" x14ac:dyDescent="0.25">
      <c r="A45" s="79"/>
      <c r="B45" s="84"/>
      <c r="C45" s="29" t="s">
        <v>82</v>
      </c>
      <c r="D45" s="30">
        <v>532</v>
      </c>
      <c r="E45" s="30" t="s">
        <v>136</v>
      </c>
      <c r="F45" s="30" t="s">
        <v>321</v>
      </c>
      <c r="G45" s="30" t="s">
        <v>121</v>
      </c>
      <c r="H45" s="13">
        <f t="shared" si="21"/>
        <v>17323.400000000001</v>
      </c>
      <c r="I45" s="13">
        <f t="shared" si="21"/>
        <v>17323.400000000001</v>
      </c>
      <c r="J45" s="13">
        <f t="shared" si="21"/>
        <v>8965.2000000000007</v>
      </c>
    </row>
    <row r="46" spans="1:11" ht="43.5" customHeight="1" x14ac:dyDescent="0.25">
      <c r="A46" s="79"/>
      <c r="B46" s="84"/>
      <c r="C46" s="29" t="s">
        <v>141</v>
      </c>
      <c r="D46" s="30">
        <v>532</v>
      </c>
      <c r="E46" s="30" t="s">
        <v>136</v>
      </c>
      <c r="F46" s="30" t="s">
        <v>321</v>
      </c>
      <c r="G46" s="30" t="s">
        <v>121</v>
      </c>
      <c r="H46" s="13">
        <v>17323.400000000001</v>
      </c>
      <c r="I46" s="13">
        <v>17323.400000000001</v>
      </c>
      <c r="J46" s="13">
        <v>8965.2000000000007</v>
      </c>
    </row>
    <row r="47" spans="1:11" ht="15.75" x14ac:dyDescent="0.25">
      <c r="A47" s="79" t="s">
        <v>44</v>
      </c>
      <c r="B47" s="84" t="s">
        <v>273</v>
      </c>
      <c r="C47" s="10" t="s">
        <v>20</v>
      </c>
      <c r="D47" s="11">
        <v>532</v>
      </c>
      <c r="E47" s="11" t="s">
        <v>121</v>
      </c>
      <c r="F47" s="11" t="s">
        <v>121</v>
      </c>
      <c r="G47" s="11" t="s">
        <v>121</v>
      </c>
      <c r="H47" s="12">
        <f t="shared" ref="H47:J48" si="22">H48</f>
        <v>6683.5</v>
      </c>
      <c r="I47" s="12">
        <f t="shared" si="22"/>
        <v>6883.2</v>
      </c>
      <c r="J47" s="12">
        <f t="shared" si="22"/>
        <v>3450.2</v>
      </c>
    </row>
    <row r="48" spans="1:11" ht="15.75" x14ac:dyDescent="0.25">
      <c r="A48" s="79"/>
      <c r="B48" s="84"/>
      <c r="C48" s="29" t="s">
        <v>82</v>
      </c>
      <c r="D48" s="30">
        <v>532</v>
      </c>
      <c r="E48" s="30" t="s">
        <v>136</v>
      </c>
      <c r="F48" s="30" t="s">
        <v>322</v>
      </c>
      <c r="G48" s="30" t="s">
        <v>121</v>
      </c>
      <c r="H48" s="13">
        <f t="shared" si="22"/>
        <v>6683.5</v>
      </c>
      <c r="I48" s="13">
        <f t="shared" si="22"/>
        <v>6883.2</v>
      </c>
      <c r="J48" s="13">
        <f t="shared" si="22"/>
        <v>3450.2</v>
      </c>
    </row>
    <row r="49" spans="1:10" ht="31.5" x14ac:dyDescent="0.25">
      <c r="A49" s="79"/>
      <c r="B49" s="84"/>
      <c r="C49" s="29" t="s">
        <v>141</v>
      </c>
      <c r="D49" s="30">
        <v>532</v>
      </c>
      <c r="E49" s="30" t="s">
        <v>136</v>
      </c>
      <c r="F49" s="30" t="s">
        <v>322</v>
      </c>
      <c r="G49" s="30" t="s">
        <v>121</v>
      </c>
      <c r="H49" s="13">
        <v>6683.5</v>
      </c>
      <c r="I49" s="13">
        <v>6883.2</v>
      </c>
      <c r="J49" s="13">
        <v>3450.2</v>
      </c>
    </row>
    <row r="50" spans="1:10" ht="15.75" x14ac:dyDescent="0.25">
      <c r="A50" s="79" t="s">
        <v>45</v>
      </c>
      <c r="B50" s="80" t="s">
        <v>210</v>
      </c>
      <c r="C50" s="10" t="s">
        <v>20</v>
      </c>
      <c r="D50" s="11">
        <v>532</v>
      </c>
      <c r="E50" s="11" t="s">
        <v>121</v>
      </c>
      <c r="F50" s="11" t="s">
        <v>121</v>
      </c>
      <c r="G50" s="11" t="s">
        <v>121</v>
      </c>
      <c r="H50" s="12">
        <f t="shared" ref="H50:J50" si="23">H51</f>
        <v>0</v>
      </c>
      <c r="I50" s="12">
        <f t="shared" si="23"/>
        <v>23396.5</v>
      </c>
      <c r="J50" s="12">
        <f t="shared" si="23"/>
        <v>7124.4</v>
      </c>
    </row>
    <row r="51" spans="1:10" ht="15.75" x14ac:dyDescent="0.25">
      <c r="A51" s="79"/>
      <c r="B51" s="80"/>
      <c r="C51" s="29" t="s">
        <v>122</v>
      </c>
      <c r="D51" s="30">
        <v>532</v>
      </c>
      <c r="E51" s="30" t="s">
        <v>136</v>
      </c>
      <c r="F51" s="30" t="s">
        <v>323</v>
      </c>
      <c r="G51" s="30" t="s">
        <v>121</v>
      </c>
      <c r="H51" s="13">
        <v>0</v>
      </c>
      <c r="I51" s="13">
        <v>23396.5</v>
      </c>
      <c r="J51" s="13">
        <v>7124.4</v>
      </c>
    </row>
    <row r="52" spans="1:10" ht="15.75" x14ac:dyDescent="0.25">
      <c r="A52" s="79"/>
      <c r="B52" s="80"/>
      <c r="C52" s="29"/>
      <c r="D52" s="30"/>
      <c r="E52" s="30"/>
      <c r="F52" s="30"/>
      <c r="G52" s="30"/>
      <c r="H52" s="13"/>
      <c r="I52" s="13"/>
      <c r="J52" s="13"/>
    </row>
    <row r="53" spans="1:10" ht="15.75" x14ac:dyDescent="0.25">
      <c r="A53" s="79" t="s">
        <v>46</v>
      </c>
      <c r="B53" s="80" t="s">
        <v>274</v>
      </c>
      <c r="C53" s="10" t="s">
        <v>20</v>
      </c>
      <c r="D53" s="11">
        <v>532</v>
      </c>
      <c r="E53" s="11" t="s">
        <v>121</v>
      </c>
      <c r="F53" s="11" t="s">
        <v>121</v>
      </c>
      <c r="G53" s="11" t="s">
        <v>121</v>
      </c>
      <c r="H53" s="12">
        <f t="shared" ref="H53:J53" si="24">H54</f>
        <v>0</v>
      </c>
      <c r="I53" s="12">
        <f t="shared" si="24"/>
        <v>0</v>
      </c>
      <c r="J53" s="12">
        <f t="shared" si="24"/>
        <v>0</v>
      </c>
    </row>
    <row r="54" spans="1:10" ht="15.75" x14ac:dyDescent="0.25">
      <c r="A54" s="79"/>
      <c r="B54" s="80"/>
      <c r="C54" s="29" t="s">
        <v>122</v>
      </c>
      <c r="D54" s="30">
        <v>532</v>
      </c>
      <c r="E54" s="30" t="s">
        <v>136</v>
      </c>
      <c r="F54" s="30" t="s">
        <v>142</v>
      </c>
      <c r="G54" s="30">
        <v>244</v>
      </c>
      <c r="H54" s="13">
        <v>0</v>
      </c>
      <c r="I54" s="13">
        <v>0</v>
      </c>
      <c r="J54" s="13">
        <v>0</v>
      </c>
    </row>
    <row r="55" spans="1:10" ht="15.75" x14ac:dyDescent="0.25">
      <c r="A55" s="79"/>
      <c r="B55" s="80"/>
      <c r="C55" s="29"/>
      <c r="D55" s="30"/>
      <c r="E55" s="30"/>
      <c r="F55" s="30"/>
      <c r="G55" s="30"/>
      <c r="H55" s="13"/>
      <c r="I55" s="13"/>
      <c r="J55" s="13"/>
    </row>
    <row r="56" spans="1:10" ht="27.75" customHeight="1" x14ac:dyDescent="0.25">
      <c r="A56" s="79" t="s">
        <v>47</v>
      </c>
      <c r="B56" s="84" t="s">
        <v>275</v>
      </c>
      <c r="C56" s="10" t="s">
        <v>20</v>
      </c>
      <c r="D56" s="11">
        <v>532</v>
      </c>
      <c r="E56" s="11" t="s">
        <v>121</v>
      </c>
      <c r="F56" s="11" t="s">
        <v>121</v>
      </c>
      <c r="G56" s="11" t="s">
        <v>121</v>
      </c>
      <c r="H56" s="12">
        <f t="shared" ref="H56:J75" si="25">H57</f>
        <v>0</v>
      </c>
      <c r="I56" s="12">
        <f t="shared" si="25"/>
        <v>470</v>
      </c>
      <c r="J56" s="12">
        <f t="shared" si="25"/>
        <v>369.7</v>
      </c>
    </row>
    <row r="57" spans="1:10" ht="21.75" customHeight="1" x14ac:dyDescent="0.25">
      <c r="A57" s="79"/>
      <c r="B57" s="84"/>
      <c r="C57" s="29" t="s">
        <v>122</v>
      </c>
      <c r="D57" s="30">
        <v>532</v>
      </c>
      <c r="E57" s="30" t="s">
        <v>136</v>
      </c>
      <c r="F57" s="30" t="s">
        <v>143</v>
      </c>
      <c r="G57" s="30" t="s">
        <v>121</v>
      </c>
      <c r="H57" s="13">
        <f t="shared" si="25"/>
        <v>0</v>
      </c>
      <c r="I57" s="13">
        <f t="shared" si="25"/>
        <v>470</v>
      </c>
      <c r="J57" s="13">
        <f t="shared" si="25"/>
        <v>369.7</v>
      </c>
    </row>
    <row r="58" spans="1:10" ht="37.5" customHeight="1" x14ac:dyDescent="0.25">
      <c r="A58" s="79"/>
      <c r="B58" s="84"/>
      <c r="C58" s="29" t="s">
        <v>123</v>
      </c>
      <c r="D58" s="30">
        <v>532</v>
      </c>
      <c r="E58" s="30" t="s">
        <v>136</v>
      </c>
      <c r="F58" s="30" t="s">
        <v>143</v>
      </c>
      <c r="G58" s="30">
        <v>612</v>
      </c>
      <c r="H58" s="13">
        <v>0</v>
      </c>
      <c r="I58" s="13">
        <v>470</v>
      </c>
      <c r="J58" s="13">
        <v>369.7</v>
      </c>
    </row>
    <row r="59" spans="1:10" ht="42.75" customHeight="1" x14ac:dyDescent="0.25">
      <c r="A59" s="79" t="s">
        <v>48</v>
      </c>
      <c r="B59" s="84" t="s">
        <v>276</v>
      </c>
      <c r="C59" s="10" t="s">
        <v>20</v>
      </c>
      <c r="D59" s="11">
        <v>532</v>
      </c>
      <c r="E59" s="11" t="s">
        <v>121</v>
      </c>
      <c r="F59" s="11" t="s">
        <v>121</v>
      </c>
      <c r="G59" s="11" t="s">
        <v>121</v>
      </c>
      <c r="H59" s="12">
        <f t="shared" ref="H59:J60" si="26">H60</f>
        <v>8320.9</v>
      </c>
      <c r="I59" s="12">
        <f t="shared" si="26"/>
        <v>8320.9</v>
      </c>
      <c r="J59" s="12">
        <f t="shared" si="26"/>
        <v>4928.2</v>
      </c>
    </row>
    <row r="60" spans="1:10" ht="36.75" customHeight="1" x14ac:dyDescent="0.25">
      <c r="A60" s="79"/>
      <c r="B60" s="84"/>
      <c r="C60" s="29" t="s">
        <v>122</v>
      </c>
      <c r="D60" s="30">
        <v>532</v>
      </c>
      <c r="E60" s="30" t="s">
        <v>121</v>
      </c>
      <c r="F60" s="30" t="s">
        <v>146</v>
      </c>
      <c r="G60" s="30" t="s">
        <v>121</v>
      </c>
      <c r="H60" s="19">
        <f t="shared" si="26"/>
        <v>8320.9</v>
      </c>
      <c r="I60" s="19">
        <f t="shared" si="26"/>
        <v>8320.9</v>
      </c>
      <c r="J60" s="19">
        <f t="shared" si="26"/>
        <v>4928.2</v>
      </c>
    </row>
    <row r="61" spans="1:10" ht="36.75" customHeight="1" x14ac:dyDescent="0.25">
      <c r="A61" s="79"/>
      <c r="B61" s="84"/>
      <c r="C61" s="29" t="s">
        <v>123</v>
      </c>
      <c r="D61" s="30">
        <v>532</v>
      </c>
      <c r="E61" s="30" t="s">
        <v>121</v>
      </c>
      <c r="F61" s="30" t="s">
        <v>146</v>
      </c>
      <c r="G61" s="30" t="s">
        <v>121</v>
      </c>
      <c r="H61" s="19">
        <v>8320.9</v>
      </c>
      <c r="I61" s="19">
        <v>8320.9</v>
      </c>
      <c r="J61" s="19">
        <v>4928.2</v>
      </c>
    </row>
    <row r="62" spans="1:10" ht="15.75" x14ac:dyDescent="0.25">
      <c r="A62" s="79" t="s">
        <v>49</v>
      </c>
      <c r="B62" s="84" t="s">
        <v>277</v>
      </c>
      <c r="C62" s="10" t="s">
        <v>20</v>
      </c>
      <c r="D62" s="11">
        <v>532</v>
      </c>
      <c r="E62" s="11" t="s">
        <v>121</v>
      </c>
      <c r="F62" s="11" t="s">
        <v>121</v>
      </c>
      <c r="G62" s="11" t="s">
        <v>121</v>
      </c>
      <c r="H62" s="12">
        <f t="shared" ref="H62:J63" si="27">H63</f>
        <v>4261.8</v>
      </c>
      <c r="I62" s="12">
        <f t="shared" si="27"/>
        <v>4300.3999999999996</v>
      </c>
      <c r="J62" s="12">
        <f t="shared" si="27"/>
        <v>4300.3999999999996</v>
      </c>
    </row>
    <row r="63" spans="1:10" ht="15.75" x14ac:dyDescent="0.25">
      <c r="A63" s="79"/>
      <c r="B63" s="84"/>
      <c r="C63" s="29" t="s">
        <v>122</v>
      </c>
      <c r="D63" s="30">
        <v>532</v>
      </c>
      <c r="E63" s="30" t="s">
        <v>136</v>
      </c>
      <c r="F63" s="30" t="s">
        <v>147</v>
      </c>
      <c r="G63" s="30" t="s">
        <v>121</v>
      </c>
      <c r="H63" s="13">
        <f t="shared" si="27"/>
        <v>4261.8</v>
      </c>
      <c r="I63" s="13">
        <f t="shared" si="27"/>
        <v>4300.3999999999996</v>
      </c>
      <c r="J63" s="13">
        <f t="shared" si="27"/>
        <v>4300.3999999999996</v>
      </c>
    </row>
    <row r="64" spans="1:10" ht="31.5" x14ac:dyDescent="0.25">
      <c r="A64" s="79"/>
      <c r="B64" s="84"/>
      <c r="C64" s="29" t="s">
        <v>123</v>
      </c>
      <c r="D64" s="30">
        <v>532</v>
      </c>
      <c r="E64" s="30" t="s">
        <v>136</v>
      </c>
      <c r="F64" s="30" t="s">
        <v>147</v>
      </c>
      <c r="G64" s="30">
        <v>611</v>
      </c>
      <c r="H64" s="13">
        <v>4261.8</v>
      </c>
      <c r="I64" s="13">
        <v>4300.3999999999996</v>
      </c>
      <c r="J64" s="13">
        <v>4300.3999999999996</v>
      </c>
    </row>
    <row r="65" spans="1:10" ht="15.75" x14ac:dyDescent="0.25">
      <c r="A65" s="79" t="s">
        <v>50</v>
      </c>
      <c r="B65" s="84" t="s">
        <v>278</v>
      </c>
      <c r="C65" s="10" t="s">
        <v>20</v>
      </c>
      <c r="D65" s="11">
        <v>532</v>
      </c>
      <c r="E65" s="11" t="s">
        <v>121</v>
      </c>
      <c r="F65" s="11" t="s">
        <v>121</v>
      </c>
      <c r="G65" s="11" t="s">
        <v>121</v>
      </c>
      <c r="H65" s="12">
        <f t="shared" ref="H65:J65" si="28">H66</f>
        <v>198</v>
      </c>
      <c r="I65" s="12">
        <f t="shared" si="28"/>
        <v>129.6</v>
      </c>
      <c r="J65" s="12">
        <f t="shared" si="28"/>
        <v>26.4</v>
      </c>
    </row>
    <row r="66" spans="1:10" ht="15.75" x14ac:dyDescent="0.25">
      <c r="A66" s="79"/>
      <c r="B66" s="84"/>
      <c r="C66" s="29" t="s">
        <v>122</v>
      </c>
      <c r="D66" s="30">
        <v>532</v>
      </c>
      <c r="E66" s="30" t="s">
        <v>136</v>
      </c>
      <c r="F66" s="30">
        <v>5320743604</v>
      </c>
      <c r="G66" s="30" t="s">
        <v>121</v>
      </c>
      <c r="H66" s="13">
        <v>198</v>
      </c>
      <c r="I66" s="13">
        <v>129.6</v>
      </c>
      <c r="J66" s="13">
        <v>26.4</v>
      </c>
    </row>
    <row r="67" spans="1:10" ht="31.5" x14ac:dyDescent="0.25">
      <c r="A67" s="79"/>
      <c r="B67" s="84"/>
      <c r="C67" s="29" t="s">
        <v>123</v>
      </c>
      <c r="D67" s="30">
        <v>532</v>
      </c>
      <c r="E67" s="30" t="s">
        <v>136</v>
      </c>
      <c r="F67" s="30">
        <v>5322043604</v>
      </c>
      <c r="G67" s="30">
        <v>612</v>
      </c>
      <c r="H67" s="13">
        <v>0</v>
      </c>
      <c r="I67" s="13">
        <v>23.9</v>
      </c>
      <c r="J67" s="13">
        <v>23.9</v>
      </c>
    </row>
    <row r="68" spans="1:10" ht="15.75" x14ac:dyDescent="0.25">
      <c r="A68" s="79" t="s">
        <v>51</v>
      </c>
      <c r="B68" s="84" t="s">
        <v>279</v>
      </c>
      <c r="C68" s="10" t="s">
        <v>20</v>
      </c>
      <c r="D68" s="11">
        <v>532</v>
      </c>
      <c r="E68" s="11" t="s">
        <v>121</v>
      </c>
      <c r="F68" s="11" t="s">
        <v>121</v>
      </c>
      <c r="G68" s="11" t="s">
        <v>121</v>
      </c>
      <c r="H68" s="12">
        <f t="shared" ref="H68:J68" si="29">H69</f>
        <v>142</v>
      </c>
      <c r="I68" s="12">
        <f t="shared" si="29"/>
        <v>222.4</v>
      </c>
      <c r="J68" s="12">
        <f t="shared" si="29"/>
        <v>196</v>
      </c>
    </row>
    <row r="69" spans="1:10" ht="15.75" x14ac:dyDescent="0.25">
      <c r="A69" s="79"/>
      <c r="B69" s="84"/>
      <c r="C69" s="29" t="s">
        <v>82</v>
      </c>
      <c r="D69" s="30">
        <v>532</v>
      </c>
      <c r="E69" s="30" t="s">
        <v>136</v>
      </c>
      <c r="F69" s="30">
        <v>5360743603</v>
      </c>
      <c r="G69" s="30" t="s">
        <v>121</v>
      </c>
      <c r="H69" s="13">
        <v>142</v>
      </c>
      <c r="I69" s="13">
        <v>222.4</v>
      </c>
      <c r="J69" s="13">
        <v>196</v>
      </c>
    </row>
    <row r="70" spans="1:10" ht="31.5" x14ac:dyDescent="0.25">
      <c r="A70" s="79"/>
      <c r="B70" s="84"/>
      <c r="C70" s="29" t="s">
        <v>123</v>
      </c>
      <c r="D70" s="30">
        <v>532</v>
      </c>
      <c r="E70" s="30" t="s">
        <v>136</v>
      </c>
      <c r="F70" s="30">
        <v>5362043603</v>
      </c>
      <c r="G70" s="30">
        <v>612</v>
      </c>
      <c r="H70" s="13">
        <v>0</v>
      </c>
      <c r="I70" s="13">
        <v>0</v>
      </c>
      <c r="J70" s="13">
        <v>0</v>
      </c>
    </row>
    <row r="71" spans="1:10" ht="41.25" customHeight="1" x14ac:dyDescent="0.25">
      <c r="A71" s="79" t="s">
        <v>52</v>
      </c>
      <c r="B71" s="84" t="s">
        <v>280</v>
      </c>
      <c r="C71" s="10" t="s">
        <v>20</v>
      </c>
      <c r="D71" s="11">
        <v>532</v>
      </c>
      <c r="E71" s="11" t="s">
        <v>121</v>
      </c>
      <c r="F71" s="11" t="s">
        <v>121</v>
      </c>
      <c r="G71" s="11" t="s">
        <v>121</v>
      </c>
      <c r="H71" s="12">
        <f t="shared" si="25"/>
        <v>0</v>
      </c>
      <c r="I71" s="12">
        <f t="shared" si="25"/>
        <v>1668.8</v>
      </c>
      <c r="J71" s="12">
        <f t="shared" si="25"/>
        <v>0</v>
      </c>
    </row>
    <row r="72" spans="1:10" ht="41.25" customHeight="1" x14ac:dyDescent="0.25">
      <c r="A72" s="79"/>
      <c r="B72" s="84"/>
      <c r="C72" s="29" t="s">
        <v>122</v>
      </c>
      <c r="D72" s="30">
        <v>532</v>
      </c>
      <c r="E72" s="30" t="s">
        <v>136</v>
      </c>
      <c r="F72" s="30" t="s">
        <v>148</v>
      </c>
      <c r="G72" s="30" t="s">
        <v>121</v>
      </c>
      <c r="H72" s="13">
        <f t="shared" si="25"/>
        <v>0</v>
      </c>
      <c r="I72" s="13">
        <f t="shared" si="25"/>
        <v>1668.8</v>
      </c>
      <c r="J72" s="13">
        <f t="shared" si="25"/>
        <v>0</v>
      </c>
    </row>
    <row r="73" spans="1:10" ht="41.25" customHeight="1" x14ac:dyDescent="0.25">
      <c r="A73" s="79"/>
      <c r="B73" s="84"/>
      <c r="C73" s="29" t="s">
        <v>149</v>
      </c>
      <c r="D73" s="30">
        <v>532</v>
      </c>
      <c r="E73" s="30" t="s">
        <v>136</v>
      </c>
      <c r="F73" s="30" t="s">
        <v>148</v>
      </c>
      <c r="G73" s="30">
        <v>612</v>
      </c>
      <c r="H73" s="13">
        <v>0</v>
      </c>
      <c r="I73" s="13">
        <v>1668.8</v>
      </c>
      <c r="J73" s="13">
        <v>0</v>
      </c>
    </row>
    <row r="74" spans="1:10" ht="37.5" customHeight="1" x14ac:dyDescent="0.25">
      <c r="A74" s="79" t="s">
        <v>53</v>
      </c>
      <c r="B74" s="84" t="s">
        <v>281</v>
      </c>
      <c r="C74" s="10" t="s">
        <v>20</v>
      </c>
      <c r="D74" s="11">
        <v>532</v>
      </c>
      <c r="E74" s="11" t="s">
        <v>121</v>
      </c>
      <c r="F74" s="11" t="s">
        <v>121</v>
      </c>
      <c r="G74" s="11" t="s">
        <v>121</v>
      </c>
      <c r="H74" s="12">
        <f t="shared" si="25"/>
        <v>8</v>
      </c>
      <c r="I74" s="12">
        <f t="shared" si="25"/>
        <v>0</v>
      </c>
      <c r="J74" s="12">
        <f t="shared" si="25"/>
        <v>0</v>
      </c>
    </row>
    <row r="75" spans="1:10" ht="37.5" customHeight="1" x14ac:dyDescent="0.25">
      <c r="A75" s="79"/>
      <c r="B75" s="84"/>
      <c r="C75" s="29" t="s">
        <v>122</v>
      </c>
      <c r="D75" s="30">
        <v>532</v>
      </c>
      <c r="E75" s="30" t="s">
        <v>136</v>
      </c>
      <c r="F75" s="30" t="s">
        <v>143</v>
      </c>
      <c r="G75" s="30" t="s">
        <v>121</v>
      </c>
      <c r="H75" s="13">
        <f t="shared" si="25"/>
        <v>8</v>
      </c>
      <c r="I75" s="13">
        <f t="shared" si="25"/>
        <v>0</v>
      </c>
      <c r="J75" s="13">
        <f t="shared" si="25"/>
        <v>0</v>
      </c>
    </row>
    <row r="76" spans="1:10" ht="37.5" customHeight="1" x14ac:dyDescent="0.25">
      <c r="A76" s="79"/>
      <c r="B76" s="84"/>
      <c r="C76" s="29" t="s">
        <v>123</v>
      </c>
      <c r="D76" s="30">
        <v>532</v>
      </c>
      <c r="E76" s="30" t="s">
        <v>136</v>
      </c>
      <c r="F76" s="30" t="s">
        <v>151</v>
      </c>
      <c r="G76" s="30">
        <v>612</v>
      </c>
      <c r="H76" s="13">
        <v>8</v>
      </c>
      <c r="I76" s="13">
        <v>0</v>
      </c>
      <c r="J76" s="13">
        <v>0</v>
      </c>
    </row>
    <row r="77" spans="1:10" ht="46.5" customHeight="1" x14ac:dyDescent="0.25">
      <c r="A77" s="79" t="s">
        <v>54</v>
      </c>
      <c r="B77" s="84" t="s">
        <v>282</v>
      </c>
      <c r="C77" s="10" t="s">
        <v>20</v>
      </c>
      <c r="D77" s="11">
        <v>532</v>
      </c>
      <c r="E77" s="11" t="s">
        <v>121</v>
      </c>
      <c r="F77" s="11" t="s">
        <v>121</v>
      </c>
      <c r="G77" s="11" t="s">
        <v>121</v>
      </c>
      <c r="H77" s="12">
        <f t="shared" ref="H77:J90" si="30">H78</f>
        <v>0</v>
      </c>
      <c r="I77" s="12">
        <f t="shared" si="30"/>
        <v>0</v>
      </c>
      <c r="J77" s="12">
        <f t="shared" si="30"/>
        <v>0</v>
      </c>
    </row>
    <row r="78" spans="1:10" ht="46.5" customHeight="1" x14ac:dyDescent="0.25">
      <c r="A78" s="79"/>
      <c r="B78" s="84"/>
      <c r="C78" s="29" t="s">
        <v>122</v>
      </c>
      <c r="D78" s="30">
        <v>532</v>
      </c>
      <c r="E78" s="30" t="s">
        <v>136</v>
      </c>
      <c r="F78" s="30" t="s">
        <v>152</v>
      </c>
      <c r="G78" s="30" t="s">
        <v>121</v>
      </c>
      <c r="H78" s="13">
        <f t="shared" si="30"/>
        <v>0</v>
      </c>
      <c r="I78" s="13">
        <f t="shared" si="30"/>
        <v>0</v>
      </c>
      <c r="J78" s="13">
        <f t="shared" si="30"/>
        <v>0</v>
      </c>
    </row>
    <row r="79" spans="1:10" ht="46.5" customHeight="1" x14ac:dyDescent="0.25">
      <c r="A79" s="79"/>
      <c r="B79" s="84"/>
      <c r="C79" s="29" t="s">
        <v>123</v>
      </c>
      <c r="D79" s="30">
        <v>532</v>
      </c>
      <c r="E79" s="30" t="s">
        <v>136</v>
      </c>
      <c r="F79" s="30" t="s">
        <v>152</v>
      </c>
      <c r="G79" s="30" t="s">
        <v>121</v>
      </c>
      <c r="H79" s="13">
        <v>0</v>
      </c>
      <c r="I79" s="13">
        <v>0</v>
      </c>
      <c r="J79" s="13">
        <v>0</v>
      </c>
    </row>
    <row r="80" spans="1:10" ht="60" customHeight="1" x14ac:dyDescent="0.25">
      <c r="A80" s="79" t="s">
        <v>55</v>
      </c>
      <c r="B80" s="84" t="s">
        <v>283</v>
      </c>
      <c r="C80" s="10" t="s">
        <v>20</v>
      </c>
      <c r="D80" s="11">
        <v>532</v>
      </c>
      <c r="E80" s="11" t="s">
        <v>121</v>
      </c>
      <c r="F80" s="11" t="s">
        <v>121</v>
      </c>
      <c r="G80" s="11" t="s">
        <v>121</v>
      </c>
      <c r="H80" s="12">
        <f t="shared" si="30"/>
        <v>0</v>
      </c>
      <c r="I80" s="12">
        <f t="shared" si="30"/>
        <v>0</v>
      </c>
      <c r="J80" s="12">
        <f t="shared" si="30"/>
        <v>0</v>
      </c>
    </row>
    <row r="81" spans="1:10" ht="60" customHeight="1" x14ac:dyDescent="0.25">
      <c r="A81" s="79"/>
      <c r="B81" s="84"/>
      <c r="C81" s="29" t="s">
        <v>122</v>
      </c>
      <c r="D81" s="30">
        <v>532</v>
      </c>
      <c r="E81" s="30" t="s">
        <v>136</v>
      </c>
      <c r="F81" s="30" t="s">
        <v>153</v>
      </c>
      <c r="G81" s="30" t="s">
        <v>121</v>
      </c>
      <c r="H81" s="13">
        <f t="shared" si="30"/>
        <v>0</v>
      </c>
      <c r="I81" s="13">
        <f t="shared" si="30"/>
        <v>0</v>
      </c>
      <c r="J81" s="13">
        <f t="shared" si="30"/>
        <v>0</v>
      </c>
    </row>
    <row r="82" spans="1:10" ht="60" customHeight="1" x14ac:dyDescent="0.25">
      <c r="A82" s="79"/>
      <c r="B82" s="84"/>
      <c r="C82" s="29" t="s">
        <v>123</v>
      </c>
      <c r="D82" s="30">
        <v>532</v>
      </c>
      <c r="E82" s="30" t="s">
        <v>136</v>
      </c>
      <c r="F82" s="30" t="s">
        <v>153</v>
      </c>
      <c r="G82" s="30" t="s">
        <v>133</v>
      </c>
      <c r="H82" s="13">
        <v>0</v>
      </c>
      <c r="I82" s="13">
        <v>0</v>
      </c>
      <c r="J82" s="13">
        <v>0</v>
      </c>
    </row>
    <row r="83" spans="1:10" ht="24" customHeight="1" x14ac:dyDescent="0.25">
      <c r="A83" s="79" t="s">
        <v>56</v>
      </c>
      <c r="B83" s="84" t="s">
        <v>284</v>
      </c>
      <c r="C83" s="10" t="s">
        <v>20</v>
      </c>
      <c r="D83" s="11">
        <v>532</v>
      </c>
      <c r="E83" s="11" t="s">
        <v>121</v>
      </c>
      <c r="F83" s="11" t="s">
        <v>121</v>
      </c>
      <c r="G83" s="11" t="s">
        <v>121</v>
      </c>
      <c r="H83" s="12">
        <f t="shared" si="30"/>
        <v>0</v>
      </c>
      <c r="I83" s="12">
        <f t="shared" si="30"/>
        <v>0</v>
      </c>
      <c r="J83" s="12">
        <f t="shared" si="30"/>
        <v>0</v>
      </c>
    </row>
    <row r="84" spans="1:10" ht="33.75" customHeight="1" x14ac:dyDescent="0.25">
      <c r="A84" s="79"/>
      <c r="B84" s="84"/>
      <c r="C84" s="29" t="s">
        <v>122</v>
      </c>
      <c r="D84" s="30">
        <v>532</v>
      </c>
      <c r="E84" s="30" t="s">
        <v>136</v>
      </c>
      <c r="F84" s="30" t="s">
        <v>154</v>
      </c>
      <c r="G84" s="30" t="s">
        <v>121</v>
      </c>
      <c r="H84" s="13">
        <f t="shared" si="30"/>
        <v>0</v>
      </c>
      <c r="I84" s="13">
        <f t="shared" si="30"/>
        <v>0</v>
      </c>
      <c r="J84" s="13">
        <f t="shared" si="30"/>
        <v>0</v>
      </c>
    </row>
    <row r="85" spans="1:10" ht="31.5" x14ac:dyDescent="0.25">
      <c r="A85" s="79"/>
      <c r="B85" s="84"/>
      <c r="C85" s="29" t="s">
        <v>123</v>
      </c>
      <c r="D85" s="30">
        <v>532</v>
      </c>
      <c r="E85" s="30" t="s">
        <v>136</v>
      </c>
      <c r="F85" s="30" t="s">
        <v>154</v>
      </c>
      <c r="G85" s="30" t="s">
        <v>133</v>
      </c>
      <c r="H85" s="13">
        <v>0</v>
      </c>
      <c r="I85" s="13">
        <v>0</v>
      </c>
      <c r="J85" s="13">
        <v>0</v>
      </c>
    </row>
    <row r="86" spans="1:10" ht="45.75" customHeight="1" x14ac:dyDescent="0.25">
      <c r="A86" s="79" t="s">
        <v>57</v>
      </c>
      <c r="B86" s="84" t="s">
        <v>285</v>
      </c>
      <c r="C86" s="10" t="s">
        <v>20</v>
      </c>
      <c r="D86" s="11">
        <v>532</v>
      </c>
      <c r="E86" s="11" t="s">
        <v>121</v>
      </c>
      <c r="F86" s="11" t="s">
        <v>121</v>
      </c>
      <c r="G86" s="11" t="s">
        <v>121</v>
      </c>
      <c r="H86" s="12">
        <f t="shared" si="30"/>
        <v>30933.599999999999</v>
      </c>
      <c r="I86" s="12">
        <f t="shared" si="30"/>
        <v>30904.3</v>
      </c>
      <c r="J86" s="12">
        <f t="shared" si="30"/>
        <v>20647.900000000001</v>
      </c>
    </row>
    <row r="87" spans="1:10" ht="45.75" customHeight="1" x14ac:dyDescent="0.25">
      <c r="A87" s="79"/>
      <c r="B87" s="84"/>
      <c r="C87" s="29" t="s">
        <v>122</v>
      </c>
      <c r="D87" s="30">
        <v>532</v>
      </c>
      <c r="E87" s="30" t="s">
        <v>136</v>
      </c>
      <c r="F87" s="30" t="s">
        <v>155</v>
      </c>
      <c r="G87" s="30" t="s">
        <v>121</v>
      </c>
      <c r="H87" s="13">
        <f t="shared" si="30"/>
        <v>30933.599999999999</v>
      </c>
      <c r="I87" s="13">
        <f t="shared" si="30"/>
        <v>30904.3</v>
      </c>
      <c r="J87" s="13">
        <f t="shared" si="30"/>
        <v>20647.900000000001</v>
      </c>
    </row>
    <row r="88" spans="1:10" ht="45.75" customHeight="1" x14ac:dyDescent="0.25">
      <c r="A88" s="79"/>
      <c r="B88" s="84"/>
      <c r="C88" s="29" t="s">
        <v>123</v>
      </c>
      <c r="D88" s="30">
        <v>532</v>
      </c>
      <c r="E88" s="30" t="s">
        <v>136</v>
      </c>
      <c r="F88" s="30" t="s">
        <v>155</v>
      </c>
      <c r="G88" s="30" t="s">
        <v>156</v>
      </c>
      <c r="H88" s="13">
        <v>30933.599999999999</v>
      </c>
      <c r="I88" s="13">
        <v>30904.3</v>
      </c>
      <c r="J88" s="13">
        <v>20647.900000000001</v>
      </c>
    </row>
    <row r="89" spans="1:10" ht="51" customHeight="1" x14ac:dyDescent="0.25">
      <c r="A89" s="79" t="s">
        <v>58</v>
      </c>
      <c r="B89" s="84" t="s">
        <v>286</v>
      </c>
      <c r="C89" s="10" t="s">
        <v>20</v>
      </c>
      <c r="D89" s="11">
        <v>532</v>
      </c>
      <c r="E89" s="11" t="s">
        <v>121</v>
      </c>
      <c r="F89" s="11" t="s">
        <v>121</v>
      </c>
      <c r="G89" s="11" t="s">
        <v>121</v>
      </c>
      <c r="H89" s="12">
        <f t="shared" si="30"/>
        <v>93.2</v>
      </c>
      <c r="I89" s="12">
        <f t="shared" si="30"/>
        <v>293.2</v>
      </c>
      <c r="J89" s="12">
        <f t="shared" si="30"/>
        <v>293.2</v>
      </c>
    </row>
    <row r="90" spans="1:10" ht="51" customHeight="1" x14ac:dyDescent="0.25">
      <c r="A90" s="79"/>
      <c r="B90" s="84"/>
      <c r="C90" s="29" t="s">
        <v>122</v>
      </c>
      <c r="D90" s="30">
        <v>532</v>
      </c>
      <c r="E90" s="30" t="s">
        <v>136</v>
      </c>
      <c r="F90" s="30" t="s">
        <v>157</v>
      </c>
      <c r="G90" s="30" t="s">
        <v>121</v>
      </c>
      <c r="H90" s="13">
        <f t="shared" si="30"/>
        <v>93.2</v>
      </c>
      <c r="I90" s="13">
        <f t="shared" si="30"/>
        <v>293.2</v>
      </c>
      <c r="J90" s="13">
        <f t="shared" si="30"/>
        <v>293.2</v>
      </c>
    </row>
    <row r="91" spans="1:10" ht="51" customHeight="1" x14ac:dyDescent="0.25">
      <c r="A91" s="79"/>
      <c r="B91" s="84"/>
      <c r="C91" s="29" t="s">
        <v>123</v>
      </c>
      <c r="D91" s="30">
        <v>532</v>
      </c>
      <c r="E91" s="30" t="s">
        <v>136</v>
      </c>
      <c r="F91" s="30" t="s">
        <v>157</v>
      </c>
      <c r="G91" s="30" t="s">
        <v>133</v>
      </c>
      <c r="H91" s="13">
        <v>93.2</v>
      </c>
      <c r="I91" s="13">
        <v>293.2</v>
      </c>
      <c r="J91" s="13">
        <v>293.2</v>
      </c>
    </row>
    <row r="92" spans="1:10" ht="36" customHeight="1" x14ac:dyDescent="0.25">
      <c r="A92" s="79" t="s">
        <v>59</v>
      </c>
      <c r="B92" s="84" t="s">
        <v>227</v>
      </c>
      <c r="C92" s="10" t="s">
        <v>20</v>
      </c>
      <c r="D92" s="11">
        <v>532</v>
      </c>
      <c r="E92" s="11" t="s">
        <v>121</v>
      </c>
      <c r="F92" s="11" t="s">
        <v>121</v>
      </c>
      <c r="G92" s="11" t="s">
        <v>121</v>
      </c>
      <c r="H92" s="12">
        <f t="shared" ref="H92:J93" si="31">H93</f>
        <v>31405</v>
      </c>
      <c r="I92" s="12">
        <f t="shared" si="31"/>
        <v>30078.3</v>
      </c>
      <c r="J92" s="12">
        <f t="shared" si="31"/>
        <v>17947.5</v>
      </c>
    </row>
    <row r="93" spans="1:10" ht="36" customHeight="1" x14ac:dyDescent="0.25">
      <c r="A93" s="79"/>
      <c r="B93" s="84"/>
      <c r="C93" s="29" t="s">
        <v>122</v>
      </c>
      <c r="D93" s="30">
        <v>532</v>
      </c>
      <c r="E93" s="30" t="s">
        <v>136</v>
      </c>
      <c r="F93" s="30" t="s">
        <v>121</v>
      </c>
      <c r="G93" s="30" t="s">
        <v>121</v>
      </c>
      <c r="H93" s="13">
        <f t="shared" si="31"/>
        <v>31405</v>
      </c>
      <c r="I93" s="13">
        <f t="shared" si="31"/>
        <v>30078.3</v>
      </c>
      <c r="J93" s="13">
        <f t="shared" si="31"/>
        <v>17947.5</v>
      </c>
    </row>
    <row r="94" spans="1:10" ht="36" customHeight="1" x14ac:dyDescent="0.25">
      <c r="A94" s="79"/>
      <c r="B94" s="84"/>
      <c r="C94" s="29" t="s">
        <v>123</v>
      </c>
      <c r="D94" s="30">
        <v>532</v>
      </c>
      <c r="E94" s="30" t="s">
        <v>136</v>
      </c>
      <c r="F94" s="30" t="s">
        <v>319</v>
      </c>
      <c r="G94" s="30" t="s">
        <v>121</v>
      </c>
      <c r="H94" s="13">
        <v>31405</v>
      </c>
      <c r="I94" s="13">
        <v>30078.3</v>
      </c>
      <c r="J94" s="13">
        <v>17947.5</v>
      </c>
    </row>
    <row r="95" spans="1:10" ht="15.75" x14ac:dyDescent="0.25">
      <c r="A95" s="85">
        <v>3</v>
      </c>
      <c r="B95" s="86" t="s">
        <v>97</v>
      </c>
      <c r="C95" s="52" t="s">
        <v>20</v>
      </c>
      <c r="D95" s="54">
        <v>532</v>
      </c>
      <c r="E95" s="54" t="s">
        <v>121</v>
      </c>
      <c r="F95" s="54" t="s">
        <v>121</v>
      </c>
      <c r="G95" s="54" t="s">
        <v>121</v>
      </c>
      <c r="H95" s="56">
        <f>H96</f>
        <v>25719.5</v>
      </c>
      <c r="I95" s="56">
        <f>I96</f>
        <v>26461.4</v>
      </c>
      <c r="J95" s="56">
        <f>J96</f>
        <v>15154</v>
      </c>
    </row>
    <row r="96" spans="1:10" ht="15.75" x14ac:dyDescent="0.25">
      <c r="A96" s="85"/>
      <c r="B96" s="86"/>
      <c r="C96" s="52" t="s">
        <v>82</v>
      </c>
      <c r="D96" s="54" t="s">
        <v>318</v>
      </c>
      <c r="E96" s="54" t="s">
        <v>121</v>
      </c>
      <c r="F96" s="54" t="s">
        <v>121</v>
      </c>
      <c r="G96" s="54" t="s">
        <v>121</v>
      </c>
      <c r="H96" s="56">
        <f t="shared" ref="H96:I97" si="32">H99+H102</f>
        <v>25719.5</v>
      </c>
      <c r="I96" s="56">
        <f t="shared" si="32"/>
        <v>26461.4</v>
      </c>
      <c r="J96" s="56">
        <f t="shared" ref="J96" si="33">J99+J102</f>
        <v>15154</v>
      </c>
    </row>
    <row r="97" spans="1:11" ht="47.25" x14ac:dyDescent="0.25">
      <c r="A97" s="85"/>
      <c r="B97" s="86"/>
      <c r="C97" s="52" t="s">
        <v>158</v>
      </c>
      <c r="D97" s="54"/>
      <c r="E97" s="54" t="s">
        <v>121</v>
      </c>
      <c r="F97" s="54" t="s">
        <v>121</v>
      </c>
      <c r="G97" s="54" t="s">
        <v>121</v>
      </c>
      <c r="H97" s="56">
        <f t="shared" si="32"/>
        <v>25719.5</v>
      </c>
      <c r="I97" s="56">
        <f t="shared" si="32"/>
        <v>26461.4</v>
      </c>
      <c r="J97" s="56">
        <f t="shared" ref="J97" si="34">J100+J103</f>
        <v>15154</v>
      </c>
    </row>
    <row r="98" spans="1:11" ht="15.75" x14ac:dyDescent="0.25">
      <c r="A98" s="79" t="s">
        <v>61</v>
      </c>
      <c r="B98" s="84" t="s">
        <v>264</v>
      </c>
      <c r="C98" s="10" t="s">
        <v>20</v>
      </c>
      <c r="D98" s="11">
        <v>532</v>
      </c>
      <c r="E98" s="11" t="s">
        <v>121</v>
      </c>
      <c r="F98" s="11" t="s">
        <v>121</v>
      </c>
      <c r="G98" s="11" t="s">
        <v>121</v>
      </c>
      <c r="H98" s="12">
        <f t="shared" ref="H98:J99" si="35">H99</f>
        <v>25719.5</v>
      </c>
      <c r="I98" s="12">
        <f t="shared" si="35"/>
        <v>25745.200000000001</v>
      </c>
      <c r="J98" s="12">
        <f t="shared" si="35"/>
        <v>14814.3</v>
      </c>
    </row>
    <row r="99" spans="1:11" ht="15.75" x14ac:dyDescent="0.25">
      <c r="A99" s="79"/>
      <c r="B99" s="84"/>
      <c r="C99" s="29" t="s">
        <v>82</v>
      </c>
      <c r="D99" s="30">
        <v>532</v>
      </c>
      <c r="E99" s="30" t="s">
        <v>136</v>
      </c>
      <c r="F99" s="30">
        <v>5331042330</v>
      </c>
      <c r="G99" s="30" t="s">
        <v>121</v>
      </c>
      <c r="H99" s="13">
        <f t="shared" si="35"/>
        <v>25719.5</v>
      </c>
      <c r="I99" s="13">
        <f t="shared" si="35"/>
        <v>25745.200000000001</v>
      </c>
      <c r="J99" s="13">
        <f t="shared" si="35"/>
        <v>14814.3</v>
      </c>
    </row>
    <row r="100" spans="1:11" ht="47.25" x14ac:dyDescent="0.25">
      <c r="A100" s="79"/>
      <c r="B100" s="84"/>
      <c r="C100" s="29" t="s">
        <v>158</v>
      </c>
      <c r="D100" s="30">
        <v>532</v>
      </c>
      <c r="E100" s="30" t="s">
        <v>136</v>
      </c>
      <c r="F100" s="30">
        <v>5331042330</v>
      </c>
      <c r="G100" s="30">
        <v>611</v>
      </c>
      <c r="H100" s="13">
        <v>25719.5</v>
      </c>
      <c r="I100" s="13">
        <v>25745.200000000001</v>
      </c>
      <c r="J100" s="13">
        <v>14814.3</v>
      </c>
    </row>
    <row r="101" spans="1:11" ht="15.75" x14ac:dyDescent="0.25">
      <c r="A101" s="79" t="s">
        <v>62</v>
      </c>
      <c r="B101" s="84" t="s">
        <v>287</v>
      </c>
      <c r="C101" s="10" t="s">
        <v>20</v>
      </c>
      <c r="D101" s="11">
        <v>532</v>
      </c>
      <c r="E101" s="11" t="s">
        <v>121</v>
      </c>
      <c r="F101" s="11" t="s">
        <v>121</v>
      </c>
      <c r="G101" s="11" t="s">
        <v>121</v>
      </c>
      <c r="H101" s="12">
        <f t="shared" ref="H101:J102" si="36">H102</f>
        <v>0</v>
      </c>
      <c r="I101" s="12">
        <f t="shared" si="36"/>
        <v>716.2</v>
      </c>
      <c r="J101" s="12">
        <f t="shared" si="36"/>
        <v>339.7</v>
      </c>
    </row>
    <row r="102" spans="1:11" ht="15.75" x14ac:dyDescent="0.25">
      <c r="A102" s="79"/>
      <c r="B102" s="84"/>
      <c r="C102" s="29" t="s">
        <v>82</v>
      </c>
      <c r="D102" s="30">
        <v>532</v>
      </c>
      <c r="E102" s="30" t="s">
        <v>159</v>
      </c>
      <c r="F102" s="30" t="s">
        <v>160</v>
      </c>
      <c r="G102" s="30" t="s">
        <v>121</v>
      </c>
      <c r="H102" s="13">
        <f t="shared" si="36"/>
        <v>0</v>
      </c>
      <c r="I102" s="13">
        <f t="shared" si="36"/>
        <v>716.2</v>
      </c>
      <c r="J102" s="13">
        <f t="shared" si="36"/>
        <v>339.7</v>
      </c>
    </row>
    <row r="103" spans="1:11" ht="47.25" x14ac:dyDescent="0.25">
      <c r="A103" s="79"/>
      <c r="B103" s="84"/>
      <c r="C103" s="29" t="s">
        <v>158</v>
      </c>
      <c r="D103" s="30">
        <v>532</v>
      </c>
      <c r="E103" s="30" t="s">
        <v>159</v>
      </c>
      <c r="F103" s="30" t="s">
        <v>160</v>
      </c>
      <c r="G103" s="30">
        <v>612</v>
      </c>
      <c r="H103" s="13">
        <v>0</v>
      </c>
      <c r="I103" s="13">
        <v>716.2</v>
      </c>
      <c r="J103" s="13">
        <v>339.7</v>
      </c>
    </row>
    <row r="104" spans="1:11" ht="21" customHeight="1" x14ac:dyDescent="0.25">
      <c r="A104" s="85">
        <v>4</v>
      </c>
      <c r="B104" s="86" t="s">
        <v>161</v>
      </c>
      <c r="C104" s="52" t="s">
        <v>20</v>
      </c>
      <c r="D104" s="54">
        <v>532</v>
      </c>
      <c r="E104" s="54" t="s">
        <v>121</v>
      </c>
      <c r="F104" s="54" t="s">
        <v>121</v>
      </c>
      <c r="G104" s="54" t="s">
        <v>121</v>
      </c>
      <c r="H104" s="56">
        <f>H105</f>
        <v>11792.199999999999</v>
      </c>
      <c r="I104" s="56">
        <f>I105</f>
        <v>11561.8</v>
      </c>
      <c r="J104" s="56">
        <f>J105</f>
        <v>8420.5999999999985</v>
      </c>
    </row>
    <row r="105" spans="1:11" ht="20.25" customHeight="1" x14ac:dyDescent="0.25">
      <c r="A105" s="85"/>
      <c r="B105" s="86"/>
      <c r="C105" s="52" t="s">
        <v>82</v>
      </c>
      <c r="D105" s="54" t="s">
        <v>318</v>
      </c>
      <c r="E105" s="54" t="s">
        <v>121</v>
      </c>
      <c r="F105" s="54" t="s">
        <v>121</v>
      </c>
      <c r="G105" s="54" t="s">
        <v>121</v>
      </c>
      <c r="H105" s="56">
        <f>H108+H115+H122+H125+H128+H111+H119</f>
        <v>11792.199999999999</v>
      </c>
      <c r="I105" s="56">
        <f>I108+I115+I122+I125+I128+I111+I119</f>
        <v>11561.8</v>
      </c>
      <c r="J105" s="56">
        <f>J108+J115+J122+J125+J128+J111+J119</f>
        <v>8420.5999999999985</v>
      </c>
    </row>
    <row r="106" spans="1:11" ht="31.5" x14ac:dyDescent="0.25">
      <c r="A106" s="85"/>
      <c r="B106" s="86"/>
      <c r="C106" s="52" t="s">
        <v>123</v>
      </c>
      <c r="D106" s="54"/>
      <c r="E106" s="54" t="s">
        <v>121</v>
      </c>
      <c r="F106" s="54" t="s">
        <v>121</v>
      </c>
      <c r="G106" s="54" t="s">
        <v>121</v>
      </c>
      <c r="H106" s="56">
        <f t="shared" ref="H106:I106" si="37">H117+H129+H116+H120+H109+H113+H123+H126+H112</f>
        <v>11792.2</v>
      </c>
      <c r="I106" s="56">
        <f t="shared" si="37"/>
        <v>11561.8</v>
      </c>
      <c r="J106" s="56">
        <f t="shared" ref="J106" si="38">J117+J129+J116+J120+J109+J113+J123+J126+J112</f>
        <v>8420.5999999999985</v>
      </c>
    </row>
    <row r="107" spans="1:11" ht="28.5" customHeight="1" x14ac:dyDescent="0.25">
      <c r="A107" s="79" t="s">
        <v>64</v>
      </c>
      <c r="B107" s="84" t="s">
        <v>264</v>
      </c>
      <c r="C107" s="10" t="s">
        <v>20</v>
      </c>
      <c r="D107" s="11">
        <v>532</v>
      </c>
      <c r="E107" s="11" t="s">
        <v>121</v>
      </c>
      <c r="F107" s="11" t="s">
        <v>121</v>
      </c>
      <c r="G107" s="11" t="s">
        <v>121</v>
      </c>
      <c r="H107" s="12">
        <f t="shared" ref="H107:J108" si="39">H108</f>
        <v>2375.3000000000002</v>
      </c>
      <c r="I107" s="12">
        <f t="shared" si="39"/>
        <v>2544.9</v>
      </c>
      <c r="J107" s="12">
        <f t="shared" si="39"/>
        <v>976</v>
      </c>
    </row>
    <row r="108" spans="1:11" ht="28.5" customHeight="1" x14ac:dyDescent="0.25">
      <c r="A108" s="79"/>
      <c r="B108" s="84"/>
      <c r="C108" s="29" t="s">
        <v>82</v>
      </c>
      <c r="D108" s="30">
        <v>532</v>
      </c>
      <c r="E108" s="30" t="s">
        <v>163</v>
      </c>
      <c r="F108" s="30">
        <v>5341043230</v>
      </c>
      <c r="G108" s="30" t="s">
        <v>121</v>
      </c>
      <c r="H108" s="13">
        <f t="shared" si="39"/>
        <v>2375.3000000000002</v>
      </c>
      <c r="I108" s="13">
        <f t="shared" si="39"/>
        <v>2544.9</v>
      </c>
      <c r="J108" s="13">
        <f t="shared" si="39"/>
        <v>976</v>
      </c>
    </row>
    <row r="109" spans="1:11" ht="28.5" customHeight="1" x14ac:dyDescent="0.25">
      <c r="A109" s="79"/>
      <c r="B109" s="84"/>
      <c r="C109" s="29" t="s">
        <v>162</v>
      </c>
      <c r="D109" s="30">
        <v>532</v>
      </c>
      <c r="E109" s="30" t="s">
        <v>163</v>
      </c>
      <c r="F109" s="30">
        <v>5341043230</v>
      </c>
      <c r="G109" s="30">
        <v>611</v>
      </c>
      <c r="H109" s="13">
        <v>2375.3000000000002</v>
      </c>
      <c r="I109" s="13">
        <v>2544.9</v>
      </c>
      <c r="J109" s="13">
        <v>976</v>
      </c>
    </row>
    <row r="110" spans="1:11" ht="24.75" customHeight="1" x14ac:dyDescent="0.25">
      <c r="A110" s="79" t="s">
        <v>65</v>
      </c>
      <c r="B110" s="84" t="s">
        <v>288</v>
      </c>
      <c r="C110" s="10" t="s">
        <v>20</v>
      </c>
      <c r="D110" s="11">
        <v>532</v>
      </c>
      <c r="E110" s="11" t="s">
        <v>121</v>
      </c>
      <c r="F110" s="11" t="s">
        <v>121</v>
      </c>
      <c r="G110" s="11" t="s">
        <v>121</v>
      </c>
      <c r="H110" s="12">
        <f t="shared" ref="H110:J110" si="40">H111</f>
        <v>4735.5</v>
      </c>
      <c r="I110" s="12">
        <f t="shared" si="40"/>
        <v>4735.5</v>
      </c>
      <c r="J110" s="12">
        <f t="shared" si="40"/>
        <v>3408.4</v>
      </c>
    </row>
    <row r="111" spans="1:11" ht="17.25" customHeight="1" x14ac:dyDescent="0.25">
      <c r="A111" s="79"/>
      <c r="B111" s="84"/>
      <c r="C111" s="29" t="s">
        <v>82</v>
      </c>
      <c r="D111" s="30">
        <v>532</v>
      </c>
      <c r="E111" s="30" t="s">
        <v>163</v>
      </c>
      <c r="F111" s="30" t="s">
        <v>121</v>
      </c>
      <c r="G111" s="30" t="s">
        <v>156</v>
      </c>
      <c r="H111" s="13">
        <f t="shared" ref="H111:I111" si="41">H112+H113</f>
        <v>4735.5</v>
      </c>
      <c r="I111" s="13">
        <f t="shared" si="41"/>
        <v>4735.5</v>
      </c>
      <c r="J111" s="13">
        <f t="shared" ref="J111" si="42">J112+J113</f>
        <v>3408.4</v>
      </c>
      <c r="K111" s="27"/>
    </row>
    <row r="112" spans="1:11" ht="20.25" customHeight="1" x14ac:dyDescent="0.25">
      <c r="A112" s="79"/>
      <c r="B112" s="84"/>
      <c r="C112" s="87" t="s">
        <v>162</v>
      </c>
      <c r="D112" s="30">
        <v>532</v>
      </c>
      <c r="E112" s="30" t="s">
        <v>163</v>
      </c>
      <c r="F112" s="30" t="s">
        <v>164</v>
      </c>
      <c r="G112" s="30">
        <v>611</v>
      </c>
      <c r="H112" s="13">
        <v>3408.4</v>
      </c>
      <c r="I112" s="13">
        <v>3408.4</v>
      </c>
      <c r="J112" s="13">
        <v>3408.4</v>
      </c>
    </row>
    <row r="113" spans="1:11" ht="15.75" x14ac:dyDescent="0.25">
      <c r="A113" s="79"/>
      <c r="B113" s="84"/>
      <c r="C113" s="89"/>
      <c r="D113" s="30">
        <v>532</v>
      </c>
      <c r="E113" s="30" t="s">
        <v>163</v>
      </c>
      <c r="F113" s="30" t="s">
        <v>320</v>
      </c>
      <c r="G113" s="30">
        <v>611</v>
      </c>
      <c r="H113" s="13">
        <v>1327.1</v>
      </c>
      <c r="I113" s="13">
        <v>1327.1</v>
      </c>
      <c r="J113" s="13">
        <v>0</v>
      </c>
    </row>
    <row r="114" spans="1:11" ht="15.75" x14ac:dyDescent="0.25">
      <c r="A114" s="79" t="s">
        <v>66</v>
      </c>
      <c r="B114" s="84" t="s">
        <v>289</v>
      </c>
      <c r="C114" s="10" t="s">
        <v>20</v>
      </c>
      <c r="D114" s="11">
        <v>532</v>
      </c>
      <c r="E114" s="11" t="s">
        <v>121</v>
      </c>
      <c r="F114" s="11" t="s">
        <v>121</v>
      </c>
      <c r="G114" s="11" t="s">
        <v>121</v>
      </c>
      <c r="H114" s="12">
        <f t="shared" ref="H114:J114" si="43">H115</f>
        <v>3451.5</v>
      </c>
      <c r="I114" s="12">
        <f t="shared" si="43"/>
        <v>3451.5</v>
      </c>
      <c r="J114" s="12">
        <f t="shared" si="43"/>
        <v>3450.7</v>
      </c>
    </row>
    <row r="115" spans="1:11" ht="15.75" x14ac:dyDescent="0.25">
      <c r="A115" s="79"/>
      <c r="B115" s="84"/>
      <c r="C115" s="29" t="s">
        <v>82</v>
      </c>
      <c r="D115" s="30">
        <v>532</v>
      </c>
      <c r="E115" s="30" t="s">
        <v>163</v>
      </c>
      <c r="F115" s="30" t="s">
        <v>121</v>
      </c>
      <c r="G115" s="30" t="s">
        <v>121</v>
      </c>
      <c r="H115" s="13">
        <f t="shared" ref="H115:I115" si="44">H116+H117</f>
        <v>3451.5</v>
      </c>
      <c r="I115" s="13">
        <f t="shared" si="44"/>
        <v>3451.5</v>
      </c>
      <c r="J115" s="13">
        <f t="shared" ref="J115" si="45">J116+J117</f>
        <v>3450.7</v>
      </c>
    </row>
    <row r="116" spans="1:11" ht="15.75" x14ac:dyDescent="0.25">
      <c r="A116" s="79"/>
      <c r="B116" s="84"/>
      <c r="C116" s="80" t="s">
        <v>123</v>
      </c>
      <c r="D116" s="79">
        <v>532</v>
      </c>
      <c r="E116" s="79" t="s">
        <v>163</v>
      </c>
      <c r="F116" s="30" t="s">
        <v>165</v>
      </c>
      <c r="G116" s="79">
        <v>612</v>
      </c>
      <c r="H116" s="13">
        <v>2192.6</v>
      </c>
      <c r="I116" s="13">
        <v>2192.6</v>
      </c>
      <c r="J116" s="13">
        <v>2192.6</v>
      </c>
    </row>
    <row r="117" spans="1:11" ht="15.75" x14ac:dyDescent="0.25">
      <c r="A117" s="79"/>
      <c r="B117" s="84"/>
      <c r="C117" s="80"/>
      <c r="D117" s="79"/>
      <c r="E117" s="79"/>
      <c r="F117" s="30" t="s">
        <v>166</v>
      </c>
      <c r="G117" s="79"/>
      <c r="H117" s="13">
        <v>1258.9000000000001</v>
      </c>
      <c r="I117" s="13">
        <v>1258.9000000000001</v>
      </c>
      <c r="J117" s="13">
        <v>1258.0999999999999</v>
      </c>
    </row>
    <row r="118" spans="1:11" ht="24" customHeight="1" x14ac:dyDescent="0.25">
      <c r="A118" s="79" t="s">
        <v>67</v>
      </c>
      <c r="B118" s="84" t="s">
        <v>290</v>
      </c>
      <c r="C118" s="10" t="s">
        <v>20</v>
      </c>
      <c r="D118" s="11">
        <v>532</v>
      </c>
      <c r="E118" s="11" t="s">
        <v>121</v>
      </c>
      <c r="F118" s="11" t="s">
        <v>121</v>
      </c>
      <c r="G118" s="11" t="s">
        <v>121</v>
      </c>
      <c r="H118" s="12">
        <f t="shared" ref="H118:J119" si="46">H119</f>
        <v>49.9</v>
      </c>
      <c r="I118" s="12">
        <f t="shared" si="46"/>
        <v>49.9</v>
      </c>
      <c r="J118" s="12">
        <f t="shared" si="46"/>
        <v>49.9</v>
      </c>
    </row>
    <row r="119" spans="1:11" ht="24" customHeight="1" x14ac:dyDescent="0.25">
      <c r="A119" s="79"/>
      <c r="B119" s="84"/>
      <c r="C119" s="29" t="s">
        <v>82</v>
      </c>
      <c r="D119" s="30">
        <v>532</v>
      </c>
      <c r="E119" s="30" t="s">
        <v>163</v>
      </c>
      <c r="F119" s="30" t="s">
        <v>121</v>
      </c>
      <c r="G119" s="30" t="s">
        <v>121</v>
      </c>
      <c r="H119" s="13">
        <f t="shared" si="46"/>
        <v>49.9</v>
      </c>
      <c r="I119" s="13">
        <f t="shared" si="46"/>
        <v>49.9</v>
      </c>
      <c r="J119" s="13">
        <f t="shared" si="46"/>
        <v>49.9</v>
      </c>
    </row>
    <row r="120" spans="1:11" ht="24" customHeight="1" x14ac:dyDescent="0.25">
      <c r="A120" s="79"/>
      <c r="B120" s="84"/>
      <c r="C120" s="29" t="s">
        <v>149</v>
      </c>
      <c r="D120" s="30">
        <v>532</v>
      </c>
      <c r="E120" s="30" t="s">
        <v>163</v>
      </c>
      <c r="F120" s="30" t="s">
        <v>165</v>
      </c>
      <c r="G120" s="30">
        <v>612</v>
      </c>
      <c r="H120" s="13">
        <v>49.9</v>
      </c>
      <c r="I120" s="13">
        <v>49.9</v>
      </c>
      <c r="J120" s="13">
        <v>49.9</v>
      </c>
      <c r="K120" s="27"/>
    </row>
    <row r="121" spans="1:11" ht="21.75" customHeight="1" x14ac:dyDescent="0.25">
      <c r="A121" s="79" t="s">
        <v>68</v>
      </c>
      <c r="B121" s="84" t="s">
        <v>291</v>
      </c>
      <c r="C121" s="10" t="s">
        <v>20</v>
      </c>
      <c r="D121" s="11">
        <v>532</v>
      </c>
      <c r="E121" s="11" t="s">
        <v>121</v>
      </c>
      <c r="F121" s="11" t="s">
        <v>121</v>
      </c>
      <c r="G121" s="11" t="s">
        <v>121</v>
      </c>
      <c r="H121" s="12">
        <f t="shared" ref="H121:J122" si="47">H122</f>
        <v>400</v>
      </c>
      <c r="I121" s="12">
        <f t="shared" si="47"/>
        <v>0</v>
      </c>
      <c r="J121" s="12">
        <f t="shared" si="47"/>
        <v>0</v>
      </c>
    </row>
    <row r="122" spans="1:11" ht="21.75" customHeight="1" x14ac:dyDescent="0.25">
      <c r="A122" s="79"/>
      <c r="B122" s="84"/>
      <c r="C122" s="29" t="s">
        <v>82</v>
      </c>
      <c r="D122" s="30">
        <v>532</v>
      </c>
      <c r="E122" s="30" t="s">
        <v>163</v>
      </c>
      <c r="F122" s="30">
        <v>5341043605</v>
      </c>
      <c r="G122" s="30" t="s">
        <v>121</v>
      </c>
      <c r="H122" s="13">
        <f t="shared" si="47"/>
        <v>400</v>
      </c>
      <c r="I122" s="13">
        <f t="shared" si="47"/>
        <v>0</v>
      </c>
      <c r="J122" s="13">
        <f t="shared" si="47"/>
        <v>0</v>
      </c>
    </row>
    <row r="123" spans="1:11" ht="21.75" customHeight="1" x14ac:dyDescent="0.25">
      <c r="A123" s="79"/>
      <c r="B123" s="84"/>
      <c r="C123" s="29" t="s">
        <v>162</v>
      </c>
      <c r="D123" s="30">
        <v>532</v>
      </c>
      <c r="E123" s="30" t="s">
        <v>163</v>
      </c>
      <c r="F123" s="30">
        <v>5341043605</v>
      </c>
      <c r="G123" s="30" t="s">
        <v>156</v>
      </c>
      <c r="H123" s="13">
        <v>400</v>
      </c>
      <c r="I123" s="13">
        <v>0</v>
      </c>
      <c r="J123" s="13">
        <v>0</v>
      </c>
    </row>
    <row r="124" spans="1:11" ht="22.5" customHeight="1" x14ac:dyDescent="0.25">
      <c r="A124" s="79" t="s">
        <v>69</v>
      </c>
      <c r="B124" s="84" t="s">
        <v>292</v>
      </c>
      <c r="C124" s="10" t="s">
        <v>20</v>
      </c>
      <c r="D124" s="11">
        <v>532</v>
      </c>
      <c r="E124" s="11" t="s">
        <v>121</v>
      </c>
      <c r="F124" s="11" t="s">
        <v>121</v>
      </c>
      <c r="G124" s="11" t="s">
        <v>121</v>
      </c>
      <c r="H124" s="12">
        <f t="shared" ref="H124:J124" si="48">H125</f>
        <v>400</v>
      </c>
      <c r="I124" s="12">
        <f t="shared" si="48"/>
        <v>400</v>
      </c>
      <c r="J124" s="12">
        <f t="shared" si="48"/>
        <v>234.9</v>
      </c>
    </row>
    <row r="125" spans="1:11" ht="22.5" customHeight="1" x14ac:dyDescent="0.25">
      <c r="A125" s="79"/>
      <c r="B125" s="84"/>
      <c r="C125" s="29" t="s">
        <v>82</v>
      </c>
      <c r="D125" s="30">
        <v>532</v>
      </c>
      <c r="E125" s="30" t="s">
        <v>163</v>
      </c>
      <c r="F125" s="30">
        <v>5342043230</v>
      </c>
      <c r="G125" s="30" t="s">
        <v>121</v>
      </c>
      <c r="H125" s="13">
        <f t="shared" ref="H125:J125" si="49">H126</f>
        <v>400</v>
      </c>
      <c r="I125" s="13">
        <f t="shared" si="49"/>
        <v>400</v>
      </c>
      <c r="J125" s="13">
        <f t="shared" si="49"/>
        <v>234.9</v>
      </c>
    </row>
    <row r="126" spans="1:11" ht="22.5" customHeight="1" x14ac:dyDescent="0.25">
      <c r="A126" s="79"/>
      <c r="B126" s="84"/>
      <c r="C126" s="29" t="s">
        <v>162</v>
      </c>
      <c r="D126" s="30">
        <v>532</v>
      </c>
      <c r="E126" s="30" t="s">
        <v>163</v>
      </c>
      <c r="F126" s="30">
        <v>5342043230</v>
      </c>
      <c r="G126" s="30">
        <v>612</v>
      </c>
      <c r="H126" s="13">
        <v>400</v>
      </c>
      <c r="I126" s="13">
        <v>400</v>
      </c>
      <c r="J126" s="13">
        <v>234.9</v>
      </c>
    </row>
    <row r="127" spans="1:11" ht="38.25" customHeight="1" x14ac:dyDescent="0.25">
      <c r="A127" s="79" t="s">
        <v>70</v>
      </c>
      <c r="B127" s="84" t="s">
        <v>293</v>
      </c>
      <c r="C127" s="10" t="s">
        <v>20</v>
      </c>
      <c r="D127" s="11">
        <v>532</v>
      </c>
      <c r="E127" s="11" t="s">
        <v>121</v>
      </c>
      <c r="F127" s="11" t="s">
        <v>121</v>
      </c>
      <c r="G127" s="11" t="s">
        <v>121</v>
      </c>
      <c r="H127" s="12">
        <f t="shared" ref="H127:J128" si="50">H128</f>
        <v>380</v>
      </c>
      <c r="I127" s="12">
        <f t="shared" si="50"/>
        <v>380</v>
      </c>
      <c r="J127" s="12">
        <f t="shared" si="50"/>
        <v>300.7</v>
      </c>
    </row>
    <row r="128" spans="1:11" ht="38.25" customHeight="1" x14ac:dyDescent="0.25">
      <c r="A128" s="79"/>
      <c r="B128" s="84"/>
      <c r="C128" s="29" t="s">
        <v>82</v>
      </c>
      <c r="D128" s="30">
        <v>532</v>
      </c>
      <c r="E128" s="30" t="s">
        <v>163</v>
      </c>
      <c r="F128" s="30">
        <v>5342043609</v>
      </c>
      <c r="G128" s="30" t="s">
        <v>121</v>
      </c>
      <c r="H128" s="13">
        <f t="shared" si="50"/>
        <v>380</v>
      </c>
      <c r="I128" s="13">
        <f t="shared" si="50"/>
        <v>380</v>
      </c>
      <c r="J128" s="13">
        <f t="shared" si="50"/>
        <v>300.7</v>
      </c>
    </row>
    <row r="129" spans="1:10" ht="38.25" customHeight="1" x14ac:dyDescent="0.25">
      <c r="A129" s="79"/>
      <c r="B129" s="84"/>
      <c r="C129" s="29" t="s">
        <v>123</v>
      </c>
      <c r="D129" s="30">
        <v>532</v>
      </c>
      <c r="E129" s="30" t="s">
        <v>163</v>
      </c>
      <c r="F129" s="30">
        <v>5342043609</v>
      </c>
      <c r="G129" s="30">
        <v>612</v>
      </c>
      <c r="H129" s="13">
        <v>380</v>
      </c>
      <c r="I129" s="13">
        <v>380</v>
      </c>
      <c r="J129" s="13">
        <v>300.7</v>
      </c>
    </row>
    <row r="130" spans="1:10" ht="22.5" customHeight="1" x14ac:dyDescent="0.25">
      <c r="A130" s="90">
        <v>5</v>
      </c>
      <c r="B130" s="93" t="s">
        <v>167</v>
      </c>
      <c r="C130" s="52" t="s">
        <v>20</v>
      </c>
      <c r="D130" s="54">
        <v>532</v>
      </c>
      <c r="E130" s="54" t="s">
        <v>121</v>
      </c>
      <c r="F130" s="54" t="s">
        <v>121</v>
      </c>
      <c r="G130" s="54" t="s">
        <v>121</v>
      </c>
      <c r="H130" s="56">
        <f>H131</f>
        <v>37614.300000000003</v>
      </c>
      <c r="I130" s="56">
        <f>I131</f>
        <v>39082.6</v>
      </c>
      <c r="J130" s="56">
        <f>J131</f>
        <v>17576.8</v>
      </c>
    </row>
    <row r="131" spans="1:10" ht="27.75" customHeight="1" x14ac:dyDescent="0.25">
      <c r="A131" s="91"/>
      <c r="B131" s="94"/>
      <c r="C131" s="52" t="s">
        <v>82</v>
      </c>
      <c r="D131" s="54" t="s">
        <v>318</v>
      </c>
      <c r="E131" s="54" t="s">
        <v>121</v>
      </c>
      <c r="F131" s="54" t="s">
        <v>121</v>
      </c>
      <c r="G131" s="54" t="s">
        <v>121</v>
      </c>
      <c r="H131" s="56">
        <f t="shared" ref="H131:I132" si="51">H134+H137+H140+H143+H146</f>
        <v>37614.300000000003</v>
      </c>
      <c r="I131" s="56">
        <f t="shared" si="51"/>
        <v>39082.6</v>
      </c>
      <c r="J131" s="56">
        <f t="shared" ref="J131" si="52">J134+J137+J140+J143+J146</f>
        <v>17576.8</v>
      </c>
    </row>
    <row r="132" spans="1:10" ht="31.5" x14ac:dyDescent="0.25">
      <c r="A132" s="92"/>
      <c r="B132" s="95"/>
      <c r="C132" s="52" t="s">
        <v>123</v>
      </c>
      <c r="D132" s="54"/>
      <c r="E132" s="54" t="s">
        <v>121</v>
      </c>
      <c r="F132" s="54" t="s">
        <v>121</v>
      </c>
      <c r="G132" s="54" t="s">
        <v>121</v>
      </c>
      <c r="H132" s="56">
        <f t="shared" si="51"/>
        <v>0</v>
      </c>
      <c r="I132" s="56">
        <f t="shared" si="51"/>
        <v>0</v>
      </c>
      <c r="J132" s="56">
        <f t="shared" ref="J132" si="53">J135+J138+J141+J144+J147</f>
        <v>0</v>
      </c>
    </row>
    <row r="133" spans="1:10" ht="20.25" customHeight="1" x14ac:dyDescent="0.25">
      <c r="A133" s="81" t="s">
        <v>72</v>
      </c>
      <c r="B133" s="87" t="s">
        <v>255</v>
      </c>
      <c r="C133" s="10" t="s">
        <v>20</v>
      </c>
      <c r="D133" s="11">
        <v>532</v>
      </c>
      <c r="E133" s="11" t="s">
        <v>121</v>
      </c>
      <c r="F133" s="11" t="s">
        <v>121</v>
      </c>
      <c r="G133" s="11" t="s">
        <v>121</v>
      </c>
      <c r="H133" s="12">
        <f t="shared" ref="H133:J133" si="54">H134</f>
        <v>1856.8</v>
      </c>
      <c r="I133" s="12">
        <f t="shared" si="54"/>
        <v>1856.8</v>
      </c>
      <c r="J133" s="12">
        <f t="shared" si="54"/>
        <v>744.8</v>
      </c>
    </row>
    <row r="134" spans="1:10" ht="21" customHeight="1" x14ac:dyDescent="0.25">
      <c r="A134" s="82"/>
      <c r="B134" s="88"/>
      <c r="C134" s="29" t="s">
        <v>82</v>
      </c>
      <c r="D134" s="30">
        <v>532</v>
      </c>
      <c r="E134" s="30" t="s">
        <v>168</v>
      </c>
      <c r="F134" s="30" t="s">
        <v>169</v>
      </c>
      <c r="G134" s="30" t="s">
        <v>121</v>
      </c>
      <c r="H134" s="13">
        <v>1856.8</v>
      </c>
      <c r="I134" s="13">
        <v>1856.8</v>
      </c>
      <c r="J134" s="13">
        <v>744.8</v>
      </c>
    </row>
    <row r="135" spans="1:10" ht="16.5" customHeight="1" x14ac:dyDescent="0.25">
      <c r="A135" s="83"/>
      <c r="B135" s="89"/>
      <c r="C135" s="11" t="s">
        <v>121</v>
      </c>
      <c r="D135" s="11" t="s">
        <v>121</v>
      </c>
      <c r="E135" s="11" t="s">
        <v>121</v>
      </c>
      <c r="F135" s="11" t="s">
        <v>121</v>
      </c>
      <c r="G135" s="11" t="s">
        <v>121</v>
      </c>
      <c r="H135" s="13">
        <v>0</v>
      </c>
      <c r="I135" s="13">
        <v>0</v>
      </c>
      <c r="J135" s="13">
        <v>0</v>
      </c>
    </row>
    <row r="136" spans="1:10" ht="21.75" customHeight="1" x14ac:dyDescent="0.25">
      <c r="A136" s="81" t="s">
        <v>74</v>
      </c>
      <c r="B136" s="87" t="s">
        <v>73</v>
      </c>
      <c r="C136" s="10" t="s">
        <v>20</v>
      </c>
      <c r="D136" s="11">
        <v>532</v>
      </c>
      <c r="E136" s="11" t="s">
        <v>121</v>
      </c>
      <c r="F136" s="11" t="s">
        <v>121</v>
      </c>
      <c r="G136" s="11" t="s">
        <v>121</v>
      </c>
      <c r="H136" s="12">
        <f t="shared" ref="H136:J136" si="55">H137</f>
        <v>22140.799999999999</v>
      </c>
      <c r="I136" s="12">
        <f t="shared" si="55"/>
        <v>23609.1</v>
      </c>
      <c r="J136" s="12">
        <f t="shared" si="55"/>
        <v>10417.9</v>
      </c>
    </row>
    <row r="137" spans="1:10" ht="21" customHeight="1" x14ac:dyDescent="0.25">
      <c r="A137" s="82"/>
      <c r="B137" s="88"/>
      <c r="C137" s="29" t="s">
        <v>82</v>
      </c>
      <c r="D137" s="30">
        <v>532</v>
      </c>
      <c r="E137" s="30" t="s">
        <v>168</v>
      </c>
      <c r="F137" s="30">
        <v>5359945230</v>
      </c>
      <c r="G137" s="30" t="s">
        <v>121</v>
      </c>
      <c r="H137" s="13">
        <v>22140.799999999999</v>
      </c>
      <c r="I137" s="13">
        <v>23609.1</v>
      </c>
      <c r="J137" s="13">
        <v>10417.9</v>
      </c>
    </row>
    <row r="138" spans="1:10" ht="15.75" x14ac:dyDescent="0.25">
      <c r="A138" s="83"/>
      <c r="B138" s="89"/>
      <c r="C138" s="11" t="s">
        <v>121</v>
      </c>
      <c r="D138" s="11" t="s">
        <v>121</v>
      </c>
      <c r="E138" s="11" t="s">
        <v>121</v>
      </c>
      <c r="F138" s="11" t="s">
        <v>121</v>
      </c>
      <c r="G138" s="11" t="s">
        <v>121</v>
      </c>
      <c r="H138" s="13">
        <v>0</v>
      </c>
      <c r="I138" s="13">
        <v>0</v>
      </c>
      <c r="J138" s="13">
        <v>0</v>
      </c>
    </row>
    <row r="139" spans="1:10" ht="15.75" x14ac:dyDescent="0.25">
      <c r="A139" s="81" t="s">
        <v>75</v>
      </c>
      <c r="B139" s="80" t="s">
        <v>260</v>
      </c>
      <c r="C139" s="10" t="s">
        <v>20</v>
      </c>
      <c r="D139" s="11">
        <v>532</v>
      </c>
      <c r="E139" s="11" t="s">
        <v>121</v>
      </c>
      <c r="F139" s="11" t="s">
        <v>121</v>
      </c>
      <c r="G139" s="11" t="s">
        <v>121</v>
      </c>
      <c r="H139" s="12">
        <f>H140</f>
        <v>13616.7</v>
      </c>
      <c r="I139" s="12">
        <f>I140</f>
        <v>13616.7</v>
      </c>
      <c r="J139" s="12">
        <f>J140</f>
        <v>6414.1</v>
      </c>
    </row>
    <row r="140" spans="1:10" ht="15.75" x14ac:dyDescent="0.25">
      <c r="A140" s="82"/>
      <c r="B140" s="80"/>
      <c r="C140" s="29" t="s">
        <v>122</v>
      </c>
      <c r="D140" s="30">
        <v>532</v>
      </c>
      <c r="E140" s="30" t="s">
        <v>144</v>
      </c>
      <c r="F140" s="30" t="s">
        <v>145</v>
      </c>
      <c r="G140" s="30" t="s">
        <v>129</v>
      </c>
      <c r="H140" s="13">
        <v>13616.7</v>
      </c>
      <c r="I140" s="13">
        <v>13616.7</v>
      </c>
      <c r="J140" s="13">
        <v>6414.1</v>
      </c>
    </row>
    <row r="141" spans="1:10" ht="31.5" x14ac:dyDescent="0.25">
      <c r="A141" s="83"/>
      <c r="B141" s="80"/>
      <c r="C141" s="29" t="s">
        <v>123</v>
      </c>
      <c r="D141" s="30" t="s">
        <v>121</v>
      </c>
      <c r="E141" s="30" t="s">
        <v>121</v>
      </c>
      <c r="F141" s="30" t="s">
        <v>121</v>
      </c>
      <c r="G141" s="30" t="s">
        <v>121</v>
      </c>
      <c r="H141" s="13">
        <v>0</v>
      </c>
      <c r="I141" s="13">
        <v>0</v>
      </c>
      <c r="J141" s="13">
        <v>0</v>
      </c>
    </row>
    <row r="142" spans="1:10" ht="33" customHeight="1" x14ac:dyDescent="0.25">
      <c r="A142" s="81" t="s">
        <v>294</v>
      </c>
      <c r="B142" s="84" t="s">
        <v>295</v>
      </c>
      <c r="C142" s="10" t="s">
        <v>20</v>
      </c>
      <c r="D142" s="11">
        <v>532</v>
      </c>
      <c r="E142" s="11" t="s">
        <v>121</v>
      </c>
      <c r="F142" s="11" t="s">
        <v>121</v>
      </c>
      <c r="G142" s="11" t="s">
        <v>121</v>
      </c>
      <c r="H142" s="12">
        <f t="shared" ref="H142:J143" si="56">H143</f>
        <v>0</v>
      </c>
      <c r="I142" s="12">
        <f t="shared" si="56"/>
        <v>0</v>
      </c>
      <c r="J142" s="12">
        <f t="shared" si="56"/>
        <v>0</v>
      </c>
    </row>
    <row r="143" spans="1:10" ht="33" customHeight="1" x14ac:dyDescent="0.25">
      <c r="A143" s="82"/>
      <c r="B143" s="84"/>
      <c r="C143" s="29" t="s">
        <v>82</v>
      </c>
      <c r="D143" s="30">
        <v>532</v>
      </c>
      <c r="E143" s="30" t="s">
        <v>168</v>
      </c>
      <c r="F143" s="30" t="s">
        <v>170</v>
      </c>
      <c r="G143" s="30" t="s">
        <v>121</v>
      </c>
      <c r="H143" s="13">
        <f t="shared" si="56"/>
        <v>0</v>
      </c>
      <c r="I143" s="13">
        <f t="shared" si="56"/>
        <v>0</v>
      </c>
      <c r="J143" s="13">
        <f t="shared" si="56"/>
        <v>0</v>
      </c>
    </row>
    <row r="144" spans="1:10" ht="33" customHeight="1" x14ac:dyDescent="0.25">
      <c r="A144" s="83"/>
      <c r="B144" s="84"/>
      <c r="C144" s="29" t="s">
        <v>123</v>
      </c>
      <c r="D144" s="30">
        <v>532</v>
      </c>
      <c r="E144" s="30" t="s">
        <v>168</v>
      </c>
      <c r="F144" s="30" t="s">
        <v>170</v>
      </c>
      <c r="G144" s="30">
        <v>612</v>
      </c>
      <c r="H144" s="13">
        <v>0</v>
      </c>
      <c r="I144" s="13">
        <v>0</v>
      </c>
      <c r="J144" s="13">
        <v>0</v>
      </c>
    </row>
    <row r="145" spans="1:11" ht="35.25" customHeight="1" x14ac:dyDescent="0.25">
      <c r="A145" s="81" t="s">
        <v>296</v>
      </c>
      <c r="B145" s="84" t="s">
        <v>297</v>
      </c>
      <c r="C145" s="10" t="s">
        <v>20</v>
      </c>
      <c r="D145" s="11">
        <v>532</v>
      </c>
      <c r="E145" s="11" t="s">
        <v>121</v>
      </c>
      <c r="F145" s="11" t="s">
        <v>121</v>
      </c>
      <c r="G145" s="11" t="s">
        <v>121</v>
      </c>
      <c r="H145" s="12">
        <f t="shared" ref="H145:J145" si="57">H146</f>
        <v>0</v>
      </c>
      <c r="I145" s="12">
        <f t="shared" si="57"/>
        <v>0</v>
      </c>
      <c r="J145" s="12">
        <f t="shared" si="57"/>
        <v>0</v>
      </c>
    </row>
    <row r="146" spans="1:11" ht="41.25" customHeight="1" x14ac:dyDescent="0.25">
      <c r="A146" s="82"/>
      <c r="B146" s="84"/>
      <c r="C146" s="29" t="s">
        <v>82</v>
      </c>
      <c r="D146" s="30">
        <v>532</v>
      </c>
      <c r="E146" s="30" t="s">
        <v>168</v>
      </c>
      <c r="F146" s="30" t="s">
        <v>171</v>
      </c>
      <c r="G146" s="30" t="s">
        <v>121</v>
      </c>
      <c r="H146" s="13">
        <f t="shared" ref="H146:J146" si="58">H147</f>
        <v>0</v>
      </c>
      <c r="I146" s="13">
        <f t="shared" si="58"/>
        <v>0</v>
      </c>
      <c r="J146" s="13">
        <f t="shared" si="58"/>
        <v>0</v>
      </c>
      <c r="K146" s="27"/>
    </row>
    <row r="147" spans="1:11" ht="41.25" customHeight="1" x14ac:dyDescent="0.25">
      <c r="A147" s="83"/>
      <c r="B147" s="84"/>
      <c r="C147" s="29" t="s">
        <v>123</v>
      </c>
      <c r="D147" s="30">
        <v>532</v>
      </c>
      <c r="E147" s="30" t="s">
        <v>168</v>
      </c>
      <c r="F147" s="30" t="s">
        <v>171</v>
      </c>
      <c r="G147" s="30">
        <v>612</v>
      </c>
      <c r="H147" s="13">
        <v>0</v>
      </c>
      <c r="I147" s="13">
        <v>0</v>
      </c>
      <c r="J147" s="13">
        <v>0</v>
      </c>
    </row>
    <row r="148" spans="1:11" ht="21" customHeight="1" x14ac:dyDescent="0.25">
      <c r="A148" s="85">
        <v>6</v>
      </c>
      <c r="B148" s="86" t="s">
        <v>298</v>
      </c>
      <c r="C148" s="52" t="s">
        <v>20</v>
      </c>
      <c r="D148" s="54">
        <v>532</v>
      </c>
      <c r="E148" s="54" t="s">
        <v>121</v>
      </c>
      <c r="F148" s="54" t="s">
        <v>121</v>
      </c>
      <c r="G148" s="54" t="s">
        <v>121</v>
      </c>
      <c r="H148" s="56">
        <f>H149</f>
        <v>907.2</v>
      </c>
      <c r="I148" s="56">
        <f t="shared" ref="I148:J148" si="59">I151+I154+I157+I160+I163+I166+I170+I173+I176+I179++I167</f>
        <v>14228.500000000002</v>
      </c>
      <c r="J148" s="56">
        <f t="shared" si="59"/>
        <v>9806.6</v>
      </c>
    </row>
    <row r="149" spans="1:11" ht="24.75" customHeight="1" x14ac:dyDescent="0.25">
      <c r="A149" s="85"/>
      <c r="B149" s="86"/>
      <c r="C149" s="52" t="s">
        <v>82</v>
      </c>
      <c r="D149" s="54">
        <v>532</v>
      </c>
      <c r="E149" s="54" t="s">
        <v>121</v>
      </c>
      <c r="F149" s="54" t="s">
        <v>121</v>
      </c>
      <c r="G149" s="54" t="s">
        <v>121</v>
      </c>
      <c r="H149" s="56">
        <v>907.2</v>
      </c>
      <c r="I149" s="56">
        <f t="shared" ref="I149:J149" si="60">I152+I155+I158+I161+I164+I167+I171+I174+I177+I180++I168</f>
        <v>14228.500000000002</v>
      </c>
      <c r="J149" s="56">
        <f t="shared" si="60"/>
        <v>9806.6</v>
      </c>
    </row>
    <row r="150" spans="1:11" ht="31.5" x14ac:dyDescent="0.25">
      <c r="A150" s="85"/>
      <c r="B150" s="86"/>
      <c r="C150" s="52" t="s">
        <v>123</v>
      </c>
      <c r="D150" s="54">
        <v>532</v>
      </c>
      <c r="E150" s="54" t="s">
        <v>121</v>
      </c>
      <c r="F150" s="54" t="s">
        <v>121</v>
      </c>
      <c r="G150" s="54" t="s">
        <v>121</v>
      </c>
      <c r="H150" s="56">
        <f t="shared" ref="H150:I150" si="61">H153+H156+H159+H162+H165+H168+H172+H175+H178+H181++H169</f>
        <v>907.2</v>
      </c>
      <c r="I150" s="56">
        <f t="shared" si="61"/>
        <v>14228.500000000002</v>
      </c>
      <c r="J150" s="56">
        <f t="shared" ref="J150" si="62">J153+J156+J159+J162+J165+J168+J172+J175+J178+J181++J169</f>
        <v>9806.6</v>
      </c>
    </row>
    <row r="151" spans="1:11" ht="21.75" customHeight="1" x14ac:dyDescent="0.25">
      <c r="A151" s="81" t="s">
        <v>77</v>
      </c>
      <c r="B151" s="84" t="s">
        <v>299</v>
      </c>
      <c r="C151" s="10" t="s">
        <v>20</v>
      </c>
      <c r="D151" s="11">
        <v>532</v>
      </c>
      <c r="E151" s="11" t="s">
        <v>121</v>
      </c>
      <c r="F151" s="11" t="s">
        <v>121</v>
      </c>
      <c r="G151" s="11" t="s">
        <v>121</v>
      </c>
      <c r="H151" s="12">
        <f t="shared" ref="H151:J158" si="63">H152</f>
        <v>0</v>
      </c>
      <c r="I151" s="12">
        <f t="shared" si="63"/>
        <v>5424.6</v>
      </c>
      <c r="J151" s="12">
        <f t="shared" si="63"/>
        <v>1002.7</v>
      </c>
    </row>
    <row r="152" spans="1:11" ht="15.75" x14ac:dyDescent="0.25">
      <c r="A152" s="82"/>
      <c r="B152" s="84"/>
      <c r="C152" s="29" t="s">
        <v>82</v>
      </c>
      <c r="D152" s="30">
        <v>532</v>
      </c>
      <c r="E152" s="30" t="s">
        <v>121</v>
      </c>
      <c r="F152" s="30">
        <v>5372043607</v>
      </c>
      <c r="G152" s="30" t="s">
        <v>121</v>
      </c>
      <c r="H152" s="13">
        <f t="shared" si="63"/>
        <v>0</v>
      </c>
      <c r="I152" s="13">
        <f t="shared" si="63"/>
        <v>5424.6</v>
      </c>
      <c r="J152" s="13">
        <f t="shared" si="63"/>
        <v>1002.7</v>
      </c>
    </row>
    <row r="153" spans="1:11" ht="31.5" x14ac:dyDescent="0.25">
      <c r="A153" s="83"/>
      <c r="B153" s="84"/>
      <c r="C153" s="29" t="s">
        <v>123</v>
      </c>
      <c r="D153" s="30">
        <v>532</v>
      </c>
      <c r="E153" s="30" t="s">
        <v>121</v>
      </c>
      <c r="F153" s="30">
        <v>5372043607</v>
      </c>
      <c r="G153" s="30">
        <v>612</v>
      </c>
      <c r="H153" s="13">
        <v>0</v>
      </c>
      <c r="I153" s="13">
        <v>5424.6</v>
      </c>
      <c r="J153" s="13">
        <v>1002.7</v>
      </c>
    </row>
    <row r="154" spans="1:11" ht="21.75" customHeight="1" x14ac:dyDescent="0.25">
      <c r="A154" s="81" t="s">
        <v>78</v>
      </c>
      <c r="B154" s="84" t="s">
        <v>300</v>
      </c>
      <c r="C154" s="10" t="s">
        <v>20</v>
      </c>
      <c r="D154" s="11">
        <v>532</v>
      </c>
      <c r="E154" s="11" t="s">
        <v>121</v>
      </c>
      <c r="F154" s="11" t="s">
        <v>121</v>
      </c>
      <c r="G154" s="11" t="s">
        <v>121</v>
      </c>
      <c r="H154" s="12">
        <f t="shared" si="63"/>
        <v>0</v>
      </c>
      <c r="I154" s="12">
        <f t="shared" si="63"/>
        <v>265.8</v>
      </c>
      <c r="J154" s="12">
        <f t="shared" si="63"/>
        <v>265.8</v>
      </c>
    </row>
    <row r="155" spans="1:11" ht="15.75" x14ac:dyDescent="0.25">
      <c r="A155" s="82"/>
      <c r="B155" s="84"/>
      <c r="C155" s="29" t="s">
        <v>82</v>
      </c>
      <c r="D155" s="30">
        <v>532</v>
      </c>
      <c r="E155" s="30" t="s">
        <v>121</v>
      </c>
      <c r="F155" s="30">
        <v>5372043607</v>
      </c>
      <c r="G155" s="30" t="s">
        <v>121</v>
      </c>
      <c r="H155" s="13">
        <f t="shared" si="63"/>
        <v>0</v>
      </c>
      <c r="I155" s="13">
        <f t="shared" si="63"/>
        <v>265.8</v>
      </c>
      <c r="J155" s="13">
        <f t="shared" si="63"/>
        <v>265.8</v>
      </c>
    </row>
    <row r="156" spans="1:11" ht="31.5" x14ac:dyDescent="0.25">
      <c r="A156" s="83"/>
      <c r="B156" s="84"/>
      <c r="C156" s="29" t="s">
        <v>123</v>
      </c>
      <c r="D156" s="30">
        <v>532</v>
      </c>
      <c r="E156" s="30" t="s">
        <v>121</v>
      </c>
      <c r="F156" s="30">
        <v>5372043607</v>
      </c>
      <c r="G156" s="30">
        <v>612</v>
      </c>
      <c r="H156" s="13">
        <v>0</v>
      </c>
      <c r="I156" s="13">
        <v>265.8</v>
      </c>
      <c r="J156" s="13">
        <v>265.8</v>
      </c>
    </row>
    <row r="157" spans="1:11" ht="15.75" x14ac:dyDescent="0.25">
      <c r="A157" s="81" t="s">
        <v>301</v>
      </c>
      <c r="B157" s="84" t="s">
        <v>302</v>
      </c>
      <c r="C157" s="10" t="s">
        <v>20</v>
      </c>
      <c r="D157" s="11">
        <v>532</v>
      </c>
      <c r="E157" s="11" t="s">
        <v>121</v>
      </c>
      <c r="F157" s="11" t="s">
        <v>121</v>
      </c>
      <c r="G157" s="11" t="s">
        <v>121</v>
      </c>
      <c r="H157" s="12">
        <f t="shared" ref="H157" si="64">H158</f>
        <v>0</v>
      </c>
      <c r="I157" s="12">
        <f t="shared" si="63"/>
        <v>4526</v>
      </c>
      <c r="J157" s="12">
        <f t="shared" si="63"/>
        <v>4526</v>
      </c>
    </row>
    <row r="158" spans="1:11" ht="15.75" x14ac:dyDescent="0.25">
      <c r="A158" s="82"/>
      <c r="B158" s="84"/>
      <c r="C158" s="29" t="s">
        <v>82</v>
      </c>
      <c r="D158" s="30">
        <v>532</v>
      </c>
      <c r="E158" s="30" t="s">
        <v>121</v>
      </c>
      <c r="F158" s="30">
        <v>5372043607</v>
      </c>
      <c r="G158" s="30" t="s">
        <v>121</v>
      </c>
      <c r="H158" s="13">
        <v>0</v>
      </c>
      <c r="I158" s="13">
        <f t="shared" si="63"/>
        <v>4526</v>
      </c>
      <c r="J158" s="13">
        <f t="shared" si="63"/>
        <v>4526</v>
      </c>
      <c r="K158" s="27"/>
    </row>
    <row r="159" spans="1:11" ht="31.5" x14ac:dyDescent="0.25">
      <c r="A159" s="83"/>
      <c r="B159" s="84"/>
      <c r="C159" s="29" t="s">
        <v>123</v>
      </c>
      <c r="D159" s="30">
        <v>532</v>
      </c>
      <c r="E159" s="30" t="s">
        <v>121</v>
      </c>
      <c r="F159" s="30">
        <v>5372043607</v>
      </c>
      <c r="G159" s="30">
        <v>612</v>
      </c>
      <c r="H159" s="13">
        <v>0</v>
      </c>
      <c r="I159" s="13">
        <v>4526</v>
      </c>
      <c r="J159" s="13">
        <v>4526</v>
      </c>
    </row>
    <row r="160" spans="1:11" ht="38.25" customHeight="1" x14ac:dyDescent="0.25">
      <c r="A160" s="81" t="s">
        <v>303</v>
      </c>
      <c r="B160" s="84" t="s">
        <v>304</v>
      </c>
      <c r="C160" s="10" t="s">
        <v>20</v>
      </c>
      <c r="D160" s="11">
        <v>532</v>
      </c>
      <c r="E160" s="11" t="s">
        <v>121</v>
      </c>
      <c r="F160" s="11" t="s">
        <v>121</v>
      </c>
      <c r="G160" s="11" t="s">
        <v>121</v>
      </c>
      <c r="H160" s="12">
        <f t="shared" ref="H160:J161" si="65">H161</f>
        <v>0</v>
      </c>
      <c r="I160" s="12">
        <f t="shared" si="65"/>
        <v>4012.1</v>
      </c>
      <c r="J160" s="12">
        <f t="shared" si="65"/>
        <v>4012.1</v>
      </c>
    </row>
    <row r="161" spans="1:11" ht="38.25" customHeight="1" x14ac:dyDescent="0.25">
      <c r="A161" s="82"/>
      <c r="B161" s="84"/>
      <c r="C161" s="29" t="s">
        <v>82</v>
      </c>
      <c r="D161" s="30">
        <v>532</v>
      </c>
      <c r="E161" s="30" t="s">
        <v>121</v>
      </c>
      <c r="F161" s="30">
        <v>5372043607</v>
      </c>
      <c r="G161" s="30" t="s">
        <v>121</v>
      </c>
      <c r="H161" s="13">
        <v>0</v>
      </c>
      <c r="I161" s="13">
        <f t="shared" si="65"/>
        <v>4012.1</v>
      </c>
      <c r="J161" s="13">
        <f t="shared" si="65"/>
        <v>4012.1</v>
      </c>
    </row>
    <row r="162" spans="1:11" ht="38.25" customHeight="1" x14ac:dyDescent="0.25">
      <c r="A162" s="83"/>
      <c r="B162" s="84"/>
      <c r="C162" s="29" t="s">
        <v>123</v>
      </c>
      <c r="D162" s="30">
        <v>532</v>
      </c>
      <c r="E162" s="30" t="s">
        <v>121</v>
      </c>
      <c r="F162" s="30">
        <v>5372043607</v>
      </c>
      <c r="G162" s="30">
        <v>612</v>
      </c>
      <c r="H162" s="13">
        <v>0</v>
      </c>
      <c r="I162" s="13">
        <v>4012.1</v>
      </c>
      <c r="J162" s="13">
        <v>4012.1</v>
      </c>
    </row>
    <row r="163" spans="1:11" ht="22.5" customHeight="1" x14ac:dyDescent="0.25">
      <c r="A163" s="81" t="s">
        <v>305</v>
      </c>
      <c r="B163" s="84" t="s">
        <v>306</v>
      </c>
      <c r="C163" s="10" t="s">
        <v>20</v>
      </c>
      <c r="D163" s="11">
        <v>532</v>
      </c>
      <c r="E163" s="11" t="s">
        <v>121</v>
      </c>
      <c r="F163" s="11" t="s">
        <v>121</v>
      </c>
      <c r="G163" s="11" t="s">
        <v>121</v>
      </c>
      <c r="H163" s="12">
        <f t="shared" ref="H163:J163" si="66">H164</f>
        <v>0</v>
      </c>
      <c r="I163" s="12">
        <f t="shared" si="66"/>
        <v>0</v>
      </c>
      <c r="J163" s="12">
        <f t="shared" si="66"/>
        <v>0</v>
      </c>
    </row>
    <row r="164" spans="1:11" ht="22.5" customHeight="1" x14ac:dyDescent="0.25">
      <c r="A164" s="82"/>
      <c r="B164" s="84"/>
      <c r="C164" s="29" t="s">
        <v>82</v>
      </c>
      <c r="D164" s="30">
        <v>532</v>
      </c>
      <c r="E164" s="30" t="s">
        <v>121</v>
      </c>
      <c r="F164" s="30" t="s">
        <v>172</v>
      </c>
      <c r="G164" s="30" t="s">
        <v>121</v>
      </c>
      <c r="H164" s="13">
        <v>0</v>
      </c>
      <c r="I164" s="13">
        <v>0</v>
      </c>
      <c r="J164" s="13">
        <v>0</v>
      </c>
      <c r="K164" s="27"/>
    </row>
    <row r="165" spans="1:11" ht="22.5" customHeight="1" x14ac:dyDescent="0.25">
      <c r="A165" s="83"/>
      <c r="B165" s="84"/>
      <c r="C165" s="14" t="s">
        <v>123</v>
      </c>
      <c r="D165" s="30">
        <v>532</v>
      </c>
      <c r="E165" s="30" t="s">
        <v>121</v>
      </c>
      <c r="F165" s="30" t="s">
        <v>172</v>
      </c>
      <c r="G165" s="30" t="s">
        <v>133</v>
      </c>
      <c r="H165" s="13">
        <v>0</v>
      </c>
      <c r="I165" s="13">
        <v>0</v>
      </c>
      <c r="J165" s="13">
        <v>0</v>
      </c>
    </row>
    <row r="166" spans="1:11" ht="24" customHeight="1" x14ac:dyDescent="0.25">
      <c r="A166" s="79" t="s">
        <v>307</v>
      </c>
      <c r="B166" s="84" t="s">
        <v>308</v>
      </c>
      <c r="C166" s="10" t="s">
        <v>20</v>
      </c>
      <c r="D166" s="11">
        <v>532</v>
      </c>
      <c r="E166" s="11" t="s">
        <v>121</v>
      </c>
      <c r="F166" s="11" t="s">
        <v>121</v>
      </c>
      <c r="G166" s="11" t="s">
        <v>121</v>
      </c>
      <c r="H166" s="12">
        <f t="shared" ref="H166:J166" si="67">H167</f>
        <v>0</v>
      </c>
      <c r="I166" s="12">
        <f t="shared" si="67"/>
        <v>0</v>
      </c>
      <c r="J166" s="12">
        <f t="shared" si="67"/>
        <v>0</v>
      </c>
    </row>
    <row r="167" spans="1:11" ht="24" customHeight="1" x14ac:dyDescent="0.25">
      <c r="A167" s="79"/>
      <c r="B167" s="84"/>
      <c r="C167" s="29" t="s">
        <v>82</v>
      </c>
      <c r="D167" s="30">
        <v>532</v>
      </c>
      <c r="E167" s="30" t="s">
        <v>121</v>
      </c>
      <c r="F167" s="30" t="s">
        <v>121</v>
      </c>
      <c r="G167" s="30" t="s">
        <v>121</v>
      </c>
      <c r="H167" s="13">
        <f t="shared" ref="H167:I167" si="68">H168+H169</f>
        <v>0</v>
      </c>
      <c r="I167" s="13">
        <f t="shared" si="68"/>
        <v>0</v>
      </c>
      <c r="J167" s="13">
        <f t="shared" ref="J167" si="69">J168+J169</f>
        <v>0</v>
      </c>
    </row>
    <row r="168" spans="1:11" ht="24" customHeight="1" x14ac:dyDescent="0.25">
      <c r="A168" s="79"/>
      <c r="B168" s="84"/>
      <c r="C168" s="80" t="s">
        <v>123</v>
      </c>
      <c r="D168" s="30">
        <v>532</v>
      </c>
      <c r="E168" s="30" t="s">
        <v>121</v>
      </c>
      <c r="F168" s="30" t="s">
        <v>173</v>
      </c>
      <c r="G168" s="30" t="s">
        <v>121</v>
      </c>
      <c r="H168" s="13">
        <v>0</v>
      </c>
      <c r="I168" s="13">
        <v>0</v>
      </c>
      <c r="J168" s="13">
        <v>0</v>
      </c>
    </row>
    <row r="169" spans="1:11" ht="24" customHeight="1" x14ac:dyDescent="0.25">
      <c r="A169" s="79"/>
      <c r="B169" s="84"/>
      <c r="C169" s="80"/>
      <c r="D169" s="30">
        <v>532</v>
      </c>
      <c r="E169" s="30" t="s">
        <v>121</v>
      </c>
      <c r="F169" s="30" t="s">
        <v>174</v>
      </c>
      <c r="G169" s="30">
        <v>612</v>
      </c>
      <c r="H169" s="13">
        <v>0</v>
      </c>
      <c r="I169" s="13">
        <v>0</v>
      </c>
      <c r="J169" s="13">
        <v>0</v>
      </c>
    </row>
    <row r="170" spans="1:11" ht="45" customHeight="1" x14ac:dyDescent="0.25">
      <c r="A170" s="79" t="s">
        <v>309</v>
      </c>
      <c r="B170" s="84" t="s">
        <v>310</v>
      </c>
      <c r="C170" s="10" t="s">
        <v>20</v>
      </c>
      <c r="D170" s="11">
        <v>532</v>
      </c>
      <c r="E170" s="11" t="s">
        <v>121</v>
      </c>
      <c r="F170" s="11" t="s">
        <v>121</v>
      </c>
      <c r="G170" s="11" t="s">
        <v>121</v>
      </c>
      <c r="H170" s="12">
        <f t="shared" ref="H170:J171" si="70">H171</f>
        <v>907.2</v>
      </c>
      <c r="I170" s="12">
        <f t="shared" si="70"/>
        <v>0</v>
      </c>
      <c r="J170" s="12">
        <f t="shared" si="70"/>
        <v>0</v>
      </c>
    </row>
    <row r="171" spans="1:11" ht="45" customHeight="1" x14ac:dyDescent="0.25">
      <c r="A171" s="79"/>
      <c r="B171" s="84"/>
      <c r="C171" s="29" t="s">
        <v>82</v>
      </c>
      <c r="D171" s="30">
        <v>532</v>
      </c>
      <c r="E171" s="30" t="s">
        <v>121</v>
      </c>
      <c r="F171" s="30" t="s">
        <v>175</v>
      </c>
      <c r="G171" s="30" t="s">
        <v>121</v>
      </c>
      <c r="H171" s="13">
        <f t="shared" si="70"/>
        <v>907.2</v>
      </c>
      <c r="I171" s="13">
        <f t="shared" si="70"/>
        <v>0</v>
      </c>
      <c r="J171" s="13">
        <f t="shared" si="70"/>
        <v>0</v>
      </c>
    </row>
    <row r="172" spans="1:11" ht="45" customHeight="1" x14ac:dyDescent="0.25">
      <c r="A172" s="79"/>
      <c r="B172" s="84"/>
      <c r="C172" s="29" t="s">
        <v>123</v>
      </c>
      <c r="D172" s="30">
        <v>532</v>
      </c>
      <c r="E172" s="30" t="s">
        <v>121</v>
      </c>
      <c r="F172" s="30" t="s">
        <v>175</v>
      </c>
      <c r="G172" s="30">
        <v>612</v>
      </c>
      <c r="H172" s="13">
        <v>907.2</v>
      </c>
      <c r="I172" s="13">
        <v>0</v>
      </c>
      <c r="J172" s="13">
        <v>0</v>
      </c>
    </row>
    <row r="173" spans="1:11" ht="24.75" customHeight="1" x14ac:dyDescent="0.25">
      <c r="A173" s="79" t="s">
        <v>311</v>
      </c>
      <c r="B173" s="84" t="s">
        <v>312</v>
      </c>
      <c r="C173" s="10" t="s">
        <v>20</v>
      </c>
      <c r="D173" s="11">
        <v>532</v>
      </c>
      <c r="E173" s="11" t="s">
        <v>121</v>
      </c>
      <c r="F173" s="11" t="s">
        <v>121</v>
      </c>
      <c r="G173" s="11" t="s">
        <v>121</v>
      </c>
      <c r="H173" s="12">
        <f t="shared" ref="H173:J174" si="71">H174</f>
        <v>0</v>
      </c>
      <c r="I173" s="12">
        <f t="shared" si="71"/>
        <v>0</v>
      </c>
      <c r="J173" s="12">
        <f t="shared" si="71"/>
        <v>0</v>
      </c>
    </row>
    <row r="174" spans="1:11" ht="30.75" customHeight="1" x14ac:dyDescent="0.25">
      <c r="A174" s="79"/>
      <c r="B174" s="84"/>
      <c r="C174" s="29" t="s">
        <v>82</v>
      </c>
      <c r="D174" s="30">
        <v>532</v>
      </c>
      <c r="E174" s="30" t="s">
        <v>124</v>
      </c>
      <c r="F174" s="30">
        <v>5372043607</v>
      </c>
      <c r="G174" s="30" t="s">
        <v>121</v>
      </c>
      <c r="H174" s="13">
        <f t="shared" si="71"/>
        <v>0</v>
      </c>
      <c r="I174" s="13">
        <f t="shared" si="71"/>
        <v>0</v>
      </c>
      <c r="J174" s="13">
        <f t="shared" si="71"/>
        <v>0</v>
      </c>
    </row>
    <row r="175" spans="1:11" ht="27.75" customHeight="1" x14ac:dyDescent="0.25">
      <c r="A175" s="79"/>
      <c r="B175" s="84"/>
      <c r="C175" s="29" t="s">
        <v>123</v>
      </c>
      <c r="D175" s="30">
        <v>532</v>
      </c>
      <c r="E175" s="30" t="s">
        <v>124</v>
      </c>
      <c r="F175" s="30">
        <v>5372043607</v>
      </c>
      <c r="G175" s="30" t="s">
        <v>133</v>
      </c>
      <c r="H175" s="13">
        <v>0</v>
      </c>
      <c r="I175" s="13">
        <v>0</v>
      </c>
      <c r="J175" s="13">
        <v>0</v>
      </c>
    </row>
    <row r="176" spans="1:11" ht="31.5" customHeight="1" x14ac:dyDescent="0.25">
      <c r="A176" s="79" t="s">
        <v>313</v>
      </c>
      <c r="B176" s="84" t="s">
        <v>314</v>
      </c>
      <c r="C176" s="10" t="s">
        <v>20</v>
      </c>
      <c r="D176" s="11">
        <v>532</v>
      </c>
      <c r="E176" s="11" t="s">
        <v>121</v>
      </c>
      <c r="F176" s="11" t="s">
        <v>121</v>
      </c>
      <c r="G176" s="11" t="s">
        <v>121</v>
      </c>
      <c r="H176" s="12">
        <f t="shared" ref="H176:J177" si="72">H177</f>
        <v>0</v>
      </c>
      <c r="I176" s="12">
        <f t="shared" si="72"/>
        <v>0</v>
      </c>
      <c r="J176" s="12">
        <f t="shared" si="72"/>
        <v>0</v>
      </c>
    </row>
    <row r="177" spans="1:10" ht="31.5" customHeight="1" x14ac:dyDescent="0.25">
      <c r="A177" s="79"/>
      <c r="B177" s="84"/>
      <c r="C177" s="29" t="s">
        <v>82</v>
      </c>
      <c r="D177" s="30">
        <v>532</v>
      </c>
      <c r="E177" s="30" t="s">
        <v>159</v>
      </c>
      <c r="F177" s="30" t="s">
        <v>176</v>
      </c>
      <c r="G177" s="30" t="s">
        <v>121</v>
      </c>
      <c r="H177" s="13">
        <f t="shared" si="72"/>
        <v>0</v>
      </c>
      <c r="I177" s="13">
        <f t="shared" si="72"/>
        <v>0</v>
      </c>
      <c r="J177" s="13">
        <f t="shared" si="72"/>
        <v>0</v>
      </c>
    </row>
    <row r="178" spans="1:10" ht="31.5" customHeight="1" x14ac:dyDescent="0.25">
      <c r="A178" s="79"/>
      <c r="B178" s="84"/>
      <c r="C178" s="29" t="s">
        <v>177</v>
      </c>
      <c r="D178" s="30">
        <v>532</v>
      </c>
      <c r="E178" s="30" t="s">
        <v>159</v>
      </c>
      <c r="F178" s="30" t="s">
        <v>176</v>
      </c>
      <c r="G178" s="30">
        <v>612</v>
      </c>
      <c r="H178" s="13">
        <v>0</v>
      </c>
      <c r="I178" s="13">
        <v>0</v>
      </c>
      <c r="J178" s="13">
        <v>0</v>
      </c>
    </row>
    <row r="179" spans="1:10" ht="30.75" customHeight="1" x14ac:dyDescent="0.25">
      <c r="A179" s="79" t="s">
        <v>315</v>
      </c>
      <c r="B179" s="84" t="s">
        <v>316</v>
      </c>
      <c r="C179" s="10" t="s">
        <v>20</v>
      </c>
      <c r="D179" s="11">
        <v>532</v>
      </c>
      <c r="E179" s="11" t="s">
        <v>121</v>
      </c>
      <c r="F179" s="11" t="s">
        <v>121</v>
      </c>
      <c r="G179" s="11" t="s">
        <v>121</v>
      </c>
      <c r="H179" s="12">
        <f t="shared" ref="H179:J180" si="73">H180</f>
        <v>0</v>
      </c>
      <c r="I179" s="12">
        <f t="shared" si="73"/>
        <v>0</v>
      </c>
      <c r="J179" s="12">
        <f t="shared" si="73"/>
        <v>0</v>
      </c>
    </row>
    <row r="180" spans="1:10" ht="30.75" customHeight="1" x14ac:dyDescent="0.25">
      <c r="A180" s="79"/>
      <c r="B180" s="84"/>
      <c r="C180" s="29" t="s">
        <v>82</v>
      </c>
      <c r="D180" s="30">
        <v>532</v>
      </c>
      <c r="E180" s="30" t="s">
        <v>124</v>
      </c>
      <c r="F180" s="30" t="s">
        <v>178</v>
      </c>
      <c r="G180" s="30" t="s">
        <v>121</v>
      </c>
      <c r="H180" s="13">
        <f t="shared" si="73"/>
        <v>0</v>
      </c>
      <c r="I180" s="13">
        <f t="shared" si="73"/>
        <v>0</v>
      </c>
      <c r="J180" s="13">
        <f t="shared" si="73"/>
        <v>0</v>
      </c>
    </row>
    <row r="181" spans="1:10" ht="30.75" customHeight="1" x14ac:dyDescent="0.25">
      <c r="A181" s="79"/>
      <c r="B181" s="84"/>
      <c r="C181" s="29" t="s">
        <v>123</v>
      </c>
      <c r="D181" s="30">
        <v>532</v>
      </c>
      <c r="E181" s="30" t="s">
        <v>124</v>
      </c>
      <c r="F181" s="30" t="s">
        <v>178</v>
      </c>
      <c r="G181" s="30">
        <v>612</v>
      </c>
      <c r="H181" s="13">
        <v>0</v>
      </c>
      <c r="I181" s="13">
        <v>0</v>
      </c>
      <c r="J181" s="13">
        <v>0</v>
      </c>
    </row>
  </sheetData>
  <autoFilter ref="B7:J181"/>
  <mergeCells count="132">
    <mergeCell ref="B173:B175"/>
    <mergeCell ref="B176:B178"/>
    <mergeCell ref="B179:B181"/>
    <mergeCell ref="B170:B172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2:J2"/>
    <mergeCell ref="B38:B40"/>
    <mergeCell ref="B41:B43"/>
    <mergeCell ref="B44:B46"/>
    <mergeCell ref="B124:B126"/>
    <mergeCell ref="B127:B129"/>
    <mergeCell ref="B23:B25"/>
    <mergeCell ref="B26:B28"/>
    <mergeCell ref="B29:B31"/>
    <mergeCell ref="B32:B34"/>
    <mergeCell ref="B35:B37"/>
    <mergeCell ref="B8:B10"/>
    <mergeCell ref="B11:B13"/>
    <mergeCell ref="B14:B16"/>
    <mergeCell ref="B17:B19"/>
    <mergeCell ref="B20:B22"/>
    <mergeCell ref="B47:B49"/>
    <mergeCell ref="B50:B52"/>
    <mergeCell ref="B53:B55"/>
    <mergeCell ref="B56:B58"/>
    <mergeCell ref="B59:B61"/>
    <mergeCell ref="B62:B64"/>
    <mergeCell ref="B65:B67"/>
    <mergeCell ref="B68:B70"/>
    <mergeCell ref="A4:A6"/>
    <mergeCell ref="A8:A10"/>
    <mergeCell ref="A11:A13"/>
    <mergeCell ref="A14:A16"/>
    <mergeCell ref="B4:B6"/>
    <mergeCell ref="C4:C6"/>
    <mergeCell ref="H4:J4"/>
    <mergeCell ref="I5:I6"/>
    <mergeCell ref="J5:J6"/>
    <mergeCell ref="D5:D6"/>
    <mergeCell ref="E5:E6"/>
    <mergeCell ref="F5:F6"/>
    <mergeCell ref="G5:G6"/>
    <mergeCell ref="D4:G4"/>
    <mergeCell ref="A32:A34"/>
    <mergeCell ref="A35:A37"/>
    <mergeCell ref="A38:A40"/>
    <mergeCell ref="A41:A43"/>
    <mergeCell ref="A44:A46"/>
    <mergeCell ref="A17:A19"/>
    <mergeCell ref="A20:A22"/>
    <mergeCell ref="A23:A25"/>
    <mergeCell ref="A26:A28"/>
    <mergeCell ref="A29:A31"/>
    <mergeCell ref="A62:A64"/>
    <mergeCell ref="A65:A67"/>
    <mergeCell ref="A68:A70"/>
    <mergeCell ref="A71:A73"/>
    <mergeCell ref="A74:A76"/>
    <mergeCell ref="A47:A49"/>
    <mergeCell ref="A50:A52"/>
    <mergeCell ref="A53:A55"/>
    <mergeCell ref="A56:A58"/>
    <mergeCell ref="A59:A61"/>
    <mergeCell ref="A92:A94"/>
    <mergeCell ref="A95:A97"/>
    <mergeCell ref="A98:A100"/>
    <mergeCell ref="B98:B100"/>
    <mergeCell ref="A101:A103"/>
    <mergeCell ref="B101:B103"/>
    <mergeCell ref="A77:A79"/>
    <mergeCell ref="A80:A82"/>
    <mergeCell ref="A83:A85"/>
    <mergeCell ref="A86:A88"/>
    <mergeCell ref="A89:A91"/>
    <mergeCell ref="C112:C113"/>
    <mergeCell ref="A114:A117"/>
    <mergeCell ref="B114:B117"/>
    <mergeCell ref="C116:C117"/>
    <mergeCell ref="A118:A120"/>
    <mergeCell ref="B118:B120"/>
    <mergeCell ref="A104:A106"/>
    <mergeCell ref="B104:B106"/>
    <mergeCell ref="A107:A109"/>
    <mergeCell ref="B107:B109"/>
    <mergeCell ref="A110:A113"/>
    <mergeCell ref="B110:B113"/>
    <mergeCell ref="A148:A150"/>
    <mergeCell ref="B148:B150"/>
    <mergeCell ref="A133:A135"/>
    <mergeCell ref="B133:B135"/>
    <mergeCell ref="A136:A138"/>
    <mergeCell ref="B136:B138"/>
    <mergeCell ref="A139:A141"/>
    <mergeCell ref="B139:B141"/>
    <mergeCell ref="A121:A123"/>
    <mergeCell ref="B121:B123"/>
    <mergeCell ref="A124:A126"/>
    <mergeCell ref="A127:A129"/>
    <mergeCell ref="A130:A132"/>
    <mergeCell ref="B130:B132"/>
    <mergeCell ref="D116:D117"/>
    <mergeCell ref="E116:E117"/>
    <mergeCell ref="G116:G117"/>
    <mergeCell ref="C168:C169"/>
    <mergeCell ref="A170:A172"/>
    <mergeCell ref="A173:A175"/>
    <mergeCell ref="A176:A178"/>
    <mergeCell ref="A179:A181"/>
    <mergeCell ref="A160:A162"/>
    <mergeCell ref="B160:B162"/>
    <mergeCell ref="A163:A165"/>
    <mergeCell ref="B163:B165"/>
    <mergeCell ref="A166:A169"/>
    <mergeCell ref="B166:B169"/>
    <mergeCell ref="A151:A153"/>
    <mergeCell ref="B151:B153"/>
    <mergeCell ref="A154:A156"/>
    <mergeCell ref="B154:B156"/>
    <mergeCell ref="A157:A159"/>
    <mergeCell ref="B157:B159"/>
    <mergeCell ref="A142:A144"/>
    <mergeCell ref="B142:B144"/>
    <mergeCell ref="A145:A147"/>
    <mergeCell ref="B145:B147"/>
  </mergeCells>
  <hyperlinks>
    <hyperlink ref="I5" location="sub_1171" display="sub_1171"/>
  </hyperlinks>
  <pageMargins left="0.23622047244094491" right="0.23622047244094491" top="0.74803149606299213" bottom="0.74803149606299213" header="0.31496062992125984" footer="0.31496062992125984"/>
  <pageSetup paperSize="9" scale="73" fitToHeight="13" orientation="landscape" blackAndWhite="1" r:id="rId1"/>
  <rowBreaks count="9" manualBreakCount="9">
    <brk id="22" max="16383" man="1"/>
    <brk id="34" max="16383" man="1"/>
    <brk id="46" max="16383" man="1"/>
    <brk id="67" max="16383" man="1"/>
    <brk id="107" max="16383" man="1"/>
    <brk id="123" max="16383" man="1"/>
    <brk id="142" max="16383" man="1"/>
    <brk id="157" max="16383" man="1"/>
    <brk id="18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7"/>
  <sheetViews>
    <sheetView view="pageBreakPreview" zoomScale="110" zoomScaleNormal="100" zoomScaleSheetLayoutView="110" workbookViewId="0">
      <selection activeCell="B282" sqref="B282:B286"/>
    </sheetView>
  </sheetViews>
  <sheetFormatPr defaultRowHeight="15" x14ac:dyDescent="0.25"/>
  <cols>
    <col min="1" max="1" width="9.140625" style="5"/>
    <col min="2" max="2" width="65.5703125" style="5" customWidth="1"/>
    <col min="3" max="3" width="43" style="5" customWidth="1"/>
    <col min="4" max="4" width="20" style="5" customWidth="1"/>
    <col min="5" max="5" width="25.28515625" style="5" customWidth="1"/>
    <col min="6" max="6" width="11.5703125" style="5" customWidth="1"/>
    <col min="7" max="16384" width="9.140625" style="5"/>
  </cols>
  <sheetData>
    <row r="1" spans="1:6" ht="18.75" x14ac:dyDescent="0.3">
      <c r="B1" s="20"/>
      <c r="C1" s="20"/>
      <c r="D1" s="20"/>
      <c r="E1" s="21" t="s">
        <v>31</v>
      </c>
    </row>
    <row r="2" spans="1:6" ht="56.25" customHeight="1" x14ac:dyDescent="0.3">
      <c r="B2" s="77" t="s">
        <v>30</v>
      </c>
      <c r="C2" s="77"/>
      <c r="D2" s="77"/>
      <c r="E2" s="77"/>
    </row>
    <row r="3" spans="1:6" x14ac:dyDescent="0.25">
      <c r="E3" s="18" t="s">
        <v>186</v>
      </c>
    </row>
    <row r="4" spans="1:6" ht="31.5" customHeight="1" x14ac:dyDescent="0.25">
      <c r="A4" s="79" t="s">
        <v>263</v>
      </c>
      <c r="B4" s="78" t="s">
        <v>14</v>
      </c>
      <c r="C4" s="78" t="s">
        <v>23</v>
      </c>
      <c r="D4" s="2" t="s">
        <v>24</v>
      </c>
      <c r="E4" s="78" t="s">
        <v>26</v>
      </c>
    </row>
    <row r="5" spans="1:6" ht="58.5" customHeight="1" x14ac:dyDescent="0.25">
      <c r="A5" s="79"/>
      <c r="B5" s="78"/>
      <c r="C5" s="78"/>
      <c r="D5" s="2" t="s">
        <v>25</v>
      </c>
      <c r="E5" s="78"/>
    </row>
    <row r="6" spans="1:6" ht="15.75" x14ac:dyDescent="0.25">
      <c r="A6" s="50">
        <v>1</v>
      </c>
      <c r="B6" s="2">
        <v>2</v>
      </c>
      <c r="C6" s="2">
        <v>3</v>
      </c>
      <c r="D6" s="2">
        <v>4</v>
      </c>
      <c r="E6" s="2">
        <v>5</v>
      </c>
    </row>
    <row r="7" spans="1:6" ht="18.75" customHeight="1" x14ac:dyDescent="0.25">
      <c r="A7" s="102"/>
      <c r="B7" s="104" t="s">
        <v>79</v>
      </c>
      <c r="C7" s="67" t="s">
        <v>20</v>
      </c>
      <c r="D7" s="68">
        <f>D8+D9+D10+D11</f>
        <v>872187.90000000014</v>
      </c>
      <c r="E7" s="68">
        <f t="shared" ref="E7" si="0">E8+E9+E10+E11</f>
        <v>491510.4</v>
      </c>
      <c r="F7" s="27"/>
    </row>
    <row r="8" spans="1:6" ht="31.5" x14ac:dyDescent="0.25">
      <c r="A8" s="102"/>
      <c r="B8" s="104"/>
      <c r="C8" s="67" t="s">
        <v>184</v>
      </c>
      <c r="D8" s="68">
        <f>D13+D53+D153+D168+D208+D238</f>
        <v>349846.50000000006</v>
      </c>
      <c r="E8" s="68">
        <f t="shared" ref="E8" si="1">E13+E53+E153+E168+E208+E238</f>
        <v>172735.2</v>
      </c>
      <c r="F8" s="27"/>
    </row>
    <row r="9" spans="1:6" ht="18.75" x14ac:dyDescent="0.25">
      <c r="A9" s="102"/>
      <c r="B9" s="104"/>
      <c r="C9" s="67" t="s">
        <v>27</v>
      </c>
      <c r="D9" s="68">
        <f t="shared" ref="D9:E11" si="2">D14+D54+D154+D169+D209+D239</f>
        <v>55744.399999999994</v>
      </c>
      <c r="E9" s="68">
        <f t="shared" si="2"/>
        <v>34571.199999999997</v>
      </c>
      <c r="F9" s="27"/>
    </row>
    <row r="10" spans="1:6" ht="18.75" x14ac:dyDescent="0.25">
      <c r="A10" s="102"/>
      <c r="B10" s="104"/>
      <c r="C10" s="67" t="s">
        <v>28</v>
      </c>
      <c r="D10" s="68">
        <f t="shared" si="2"/>
        <v>466597.00000000017</v>
      </c>
      <c r="E10" s="68">
        <f t="shared" si="2"/>
        <v>284204</v>
      </c>
      <c r="F10" s="27"/>
    </row>
    <row r="11" spans="1:6" ht="18.75" x14ac:dyDescent="0.25">
      <c r="A11" s="102"/>
      <c r="B11" s="104"/>
      <c r="C11" s="67" t="s">
        <v>29</v>
      </c>
      <c r="D11" s="68">
        <f t="shared" si="2"/>
        <v>0</v>
      </c>
      <c r="E11" s="68">
        <f t="shared" si="2"/>
        <v>0</v>
      </c>
    </row>
    <row r="12" spans="1:6" ht="18.75" customHeight="1" x14ac:dyDescent="0.25">
      <c r="A12" s="102">
        <v>1</v>
      </c>
      <c r="B12" s="104" t="s">
        <v>80</v>
      </c>
      <c r="C12" s="67" t="s">
        <v>20</v>
      </c>
      <c r="D12" s="68">
        <f>D13+D14+D15+D16</f>
        <v>194855.40000000002</v>
      </c>
      <c r="E12" s="68">
        <f t="shared" ref="E12" si="3">E13+E14+E15+E16</f>
        <v>100072.6</v>
      </c>
      <c r="F12" s="27"/>
    </row>
    <row r="13" spans="1:6" ht="31.5" x14ac:dyDescent="0.25">
      <c r="A13" s="102"/>
      <c r="B13" s="104"/>
      <c r="C13" s="67" t="s">
        <v>184</v>
      </c>
      <c r="D13" s="68">
        <f t="shared" ref="D13:E16" si="4">D18+D23+D28+D33+D38+D43+D48</f>
        <v>86976.8</v>
      </c>
      <c r="E13" s="68">
        <f t="shared" si="4"/>
        <v>41602</v>
      </c>
    </row>
    <row r="14" spans="1:6" ht="18.75" x14ac:dyDescent="0.25">
      <c r="A14" s="102"/>
      <c r="B14" s="104"/>
      <c r="C14" s="67" t="s">
        <v>27</v>
      </c>
      <c r="D14" s="68">
        <f t="shared" si="4"/>
        <v>0</v>
      </c>
      <c r="E14" s="68">
        <f t="shared" si="4"/>
        <v>0</v>
      </c>
    </row>
    <row r="15" spans="1:6" ht="18.75" x14ac:dyDescent="0.25">
      <c r="A15" s="102"/>
      <c r="B15" s="104"/>
      <c r="C15" s="67" t="s">
        <v>28</v>
      </c>
      <c r="D15" s="68">
        <f t="shared" si="4"/>
        <v>107878.6</v>
      </c>
      <c r="E15" s="68">
        <f t="shared" si="4"/>
        <v>58470.6</v>
      </c>
    </row>
    <row r="16" spans="1:6" ht="18.75" x14ac:dyDescent="0.25">
      <c r="A16" s="102"/>
      <c r="B16" s="104"/>
      <c r="C16" s="67" t="s">
        <v>29</v>
      </c>
      <c r="D16" s="68">
        <f t="shared" si="4"/>
        <v>0</v>
      </c>
      <c r="E16" s="68">
        <f t="shared" si="4"/>
        <v>0</v>
      </c>
    </row>
    <row r="17" spans="1:5" ht="18.75" customHeight="1" x14ac:dyDescent="0.25">
      <c r="A17" s="79" t="s">
        <v>33</v>
      </c>
      <c r="B17" s="105" t="s">
        <v>264</v>
      </c>
      <c r="C17" s="69" t="s">
        <v>20</v>
      </c>
      <c r="D17" s="15">
        <f>D18+D19+D20+D21</f>
        <v>86326.5</v>
      </c>
      <c r="E17" s="15">
        <f t="shared" ref="E17" si="5">E18+E19+E20+E21</f>
        <v>41134</v>
      </c>
    </row>
    <row r="18" spans="1:5" ht="31.5" x14ac:dyDescent="0.25">
      <c r="A18" s="79"/>
      <c r="B18" s="105"/>
      <c r="C18" s="69" t="s">
        <v>184</v>
      </c>
      <c r="D18" s="16">
        <v>86326.5</v>
      </c>
      <c r="E18" s="16">
        <v>41134</v>
      </c>
    </row>
    <row r="19" spans="1:5" ht="18.75" x14ac:dyDescent="0.25">
      <c r="A19" s="79"/>
      <c r="B19" s="105"/>
      <c r="C19" s="69" t="s">
        <v>27</v>
      </c>
      <c r="D19" s="16">
        <v>0</v>
      </c>
      <c r="E19" s="16">
        <v>0</v>
      </c>
    </row>
    <row r="20" spans="1:5" ht="18.75" x14ac:dyDescent="0.25">
      <c r="A20" s="79"/>
      <c r="B20" s="105"/>
      <c r="C20" s="69" t="s">
        <v>28</v>
      </c>
      <c r="D20" s="16">
        <v>0</v>
      </c>
      <c r="E20" s="16">
        <v>0</v>
      </c>
    </row>
    <row r="21" spans="1:5" ht="18.75" x14ac:dyDescent="0.25">
      <c r="A21" s="79"/>
      <c r="B21" s="105"/>
      <c r="C21" s="69" t="s">
        <v>29</v>
      </c>
      <c r="D21" s="16">
        <v>0</v>
      </c>
      <c r="E21" s="16">
        <v>0</v>
      </c>
    </row>
    <row r="22" spans="1:5" ht="23.25" customHeight="1" x14ac:dyDescent="0.25">
      <c r="A22" s="79" t="s">
        <v>34</v>
      </c>
      <c r="B22" s="105" t="s">
        <v>324</v>
      </c>
      <c r="C22" s="69" t="s">
        <v>20</v>
      </c>
      <c r="D22" s="15">
        <f>D23+D24+D25+D26</f>
        <v>1253.2</v>
      </c>
      <c r="E22" s="15">
        <f t="shared" ref="E22" si="6">E23+E24+E25+E26</f>
        <v>1064.8</v>
      </c>
    </row>
    <row r="23" spans="1:5" ht="31.5" x14ac:dyDescent="0.25">
      <c r="A23" s="79"/>
      <c r="B23" s="105"/>
      <c r="C23" s="69" t="s">
        <v>184</v>
      </c>
      <c r="D23" s="16">
        <v>265</v>
      </c>
      <c r="E23" s="16">
        <v>180.5</v>
      </c>
    </row>
    <row r="24" spans="1:5" ht="18.75" x14ac:dyDescent="0.25">
      <c r="A24" s="79"/>
      <c r="B24" s="105"/>
      <c r="C24" s="69" t="s">
        <v>27</v>
      </c>
      <c r="D24" s="16">
        <v>0</v>
      </c>
      <c r="E24" s="16">
        <v>0</v>
      </c>
    </row>
    <row r="25" spans="1:5" ht="18.75" x14ac:dyDescent="0.25">
      <c r="A25" s="79"/>
      <c r="B25" s="105"/>
      <c r="C25" s="69" t="s">
        <v>28</v>
      </c>
      <c r="D25" s="16">
        <v>988.2</v>
      </c>
      <c r="E25" s="16">
        <v>884.3</v>
      </c>
    </row>
    <row r="26" spans="1:5" ht="27" customHeight="1" x14ac:dyDescent="0.25">
      <c r="A26" s="79"/>
      <c r="B26" s="105"/>
      <c r="C26" s="69" t="s">
        <v>29</v>
      </c>
      <c r="D26" s="16">
        <v>0</v>
      </c>
      <c r="E26" s="16">
        <v>0</v>
      </c>
    </row>
    <row r="27" spans="1:5" ht="18.75" customHeight="1" x14ac:dyDescent="0.25">
      <c r="A27" s="79" t="s">
        <v>35</v>
      </c>
      <c r="B27" s="105" t="s">
        <v>266</v>
      </c>
      <c r="C27" s="69" t="s">
        <v>20</v>
      </c>
      <c r="D27" s="15">
        <f>D28+D29+D30+D31</f>
        <v>171.8</v>
      </c>
      <c r="E27" s="15">
        <f t="shared" ref="E27" si="7">E28+E29+E30+E31</f>
        <v>74</v>
      </c>
    </row>
    <row r="28" spans="1:5" ht="31.5" x14ac:dyDescent="0.25">
      <c r="A28" s="79"/>
      <c r="B28" s="105"/>
      <c r="C28" s="69" t="s">
        <v>184</v>
      </c>
      <c r="D28" s="16">
        <v>171.8</v>
      </c>
      <c r="E28" s="16">
        <v>74</v>
      </c>
    </row>
    <row r="29" spans="1:5" ht="18.75" x14ac:dyDescent="0.25">
      <c r="A29" s="79"/>
      <c r="B29" s="105"/>
      <c r="C29" s="69" t="s">
        <v>27</v>
      </c>
      <c r="D29" s="16">
        <v>0</v>
      </c>
      <c r="E29" s="16">
        <v>0</v>
      </c>
    </row>
    <row r="30" spans="1:5" ht="18.75" x14ac:dyDescent="0.25">
      <c r="A30" s="79"/>
      <c r="B30" s="105"/>
      <c r="C30" s="69" t="s">
        <v>28</v>
      </c>
      <c r="D30" s="16">
        <v>0</v>
      </c>
      <c r="E30" s="16">
        <v>0</v>
      </c>
    </row>
    <row r="31" spans="1:5" ht="16.5" customHeight="1" x14ac:dyDescent="0.25">
      <c r="A31" s="79"/>
      <c r="B31" s="105"/>
      <c r="C31" s="69" t="s">
        <v>29</v>
      </c>
      <c r="D31" s="16">
        <v>0</v>
      </c>
      <c r="E31" s="16">
        <v>0</v>
      </c>
    </row>
    <row r="32" spans="1:5" ht="18.75" customHeight="1" x14ac:dyDescent="0.25">
      <c r="A32" s="79" t="s">
        <v>36</v>
      </c>
      <c r="B32" s="105" t="s">
        <v>267</v>
      </c>
      <c r="C32" s="69" t="s">
        <v>20</v>
      </c>
      <c r="D32" s="15">
        <f>D33+D34+D35+D36</f>
        <v>6348.8</v>
      </c>
      <c r="E32" s="15">
        <f t="shared" ref="E32" si="8">E33+E34+E35+E36</f>
        <v>1421.1</v>
      </c>
    </row>
    <row r="33" spans="1:5" ht="31.5" x14ac:dyDescent="0.25">
      <c r="A33" s="79"/>
      <c r="B33" s="105"/>
      <c r="C33" s="69" t="s">
        <v>184</v>
      </c>
      <c r="D33" s="16">
        <v>0</v>
      </c>
      <c r="E33" s="16">
        <v>0</v>
      </c>
    </row>
    <row r="34" spans="1:5" ht="18.75" x14ac:dyDescent="0.25">
      <c r="A34" s="79"/>
      <c r="B34" s="105"/>
      <c r="C34" s="69" t="s">
        <v>27</v>
      </c>
      <c r="D34" s="16">
        <v>0</v>
      </c>
      <c r="E34" s="16">
        <v>0</v>
      </c>
    </row>
    <row r="35" spans="1:5" ht="18.75" x14ac:dyDescent="0.25">
      <c r="A35" s="79"/>
      <c r="B35" s="105"/>
      <c r="C35" s="69" t="s">
        <v>28</v>
      </c>
      <c r="D35" s="16">
        <v>6348.8</v>
      </c>
      <c r="E35" s="16">
        <v>1421.1</v>
      </c>
    </row>
    <row r="36" spans="1:5" ht="18.75" x14ac:dyDescent="0.25">
      <c r="A36" s="79"/>
      <c r="B36" s="105"/>
      <c r="C36" s="69" t="s">
        <v>29</v>
      </c>
      <c r="D36" s="16">
        <v>0</v>
      </c>
      <c r="E36" s="16">
        <v>0</v>
      </c>
    </row>
    <row r="37" spans="1:5" ht="18.75" customHeight="1" x14ac:dyDescent="0.25">
      <c r="A37" s="79" t="s">
        <v>37</v>
      </c>
      <c r="B37" s="105" t="s">
        <v>268</v>
      </c>
      <c r="C37" s="69" t="s">
        <v>20</v>
      </c>
      <c r="D37" s="15">
        <f>D38+D39+D40+D41</f>
        <v>100541.6</v>
      </c>
      <c r="E37" s="15">
        <f t="shared" ref="E37" si="9">E38+E39+E40+E41</f>
        <v>56165.2</v>
      </c>
    </row>
    <row r="38" spans="1:5" ht="31.5" x14ac:dyDescent="0.25">
      <c r="A38" s="79"/>
      <c r="B38" s="105"/>
      <c r="C38" s="69" t="s">
        <v>184</v>
      </c>
      <c r="D38" s="16">
        <v>0</v>
      </c>
      <c r="E38" s="16">
        <v>0</v>
      </c>
    </row>
    <row r="39" spans="1:5" ht="18.75" x14ac:dyDescent="0.25">
      <c r="A39" s="79"/>
      <c r="B39" s="105"/>
      <c r="C39" s="69" t="s">
        <v>27</v>
      </c>
      <c r="D39" s="16">
        <v>0</v>
      </c>
      <c r="E39" s="16">
        <v>0</v>
      </c>
    </row>
    <row r="40" spans="1:5" ht="18.75" x14ac:dyDescent="0.25">
      <c r="A40" s="79"/>
      <c r="B40" s="105"/>
      <c r="C40" s="69" t="s">
        <v>28</v>
      </c>
      <c r="D40" s="16">
        <v>100541.6</v>
      </c>
      <c r="E40" s="16">
        <v>56165.2</v>
      </c>
    </row>
    <row r="41" spans="1:5" ht="18.75" x14ac:dyDescent="0.25">
      <c r="A41" s="79"/>
      <c r="B41" s="105"/>
      <c r="C41" s="69" t="s">
        <v>29</v>
      </c>
      <c r="D41" s="16">
        <v>0</v>
      </c>
      <c r="E41" s="16">
        <v>0</v>
      </c>
    </row>
    <row r="42" spans="1:5" ht="24" customHeight="1" x14ac:dyDescent="0.25">
      <c r="A42" s="79" t="s">
        <v>38</v>
      </c>
      <c r="B42" s="105" t="s">
        <v>269</v>
      </c>
      <c r="C42" s="69" t="s">
        <v>20</v>
      </c>
      <c r="D42" s="15">
        <f>D43+D44+D45+D46</f>
        <v>0</v>
      </c>
      <c r="E42" s="15">
        <f t="shared" ref="E42" si="10">E43+E44+E45+E46</f>
        <v>0</v>
      </c>
    </row>
    <row r="43" spans="1:5" ht="31.5" x14ac:dyDescent="0.25">
      <c r="A43" s="79"/>
      <c r="B43" s="105"/>
      <c r="C43" s="69" t="s">
        <v>184</v>
      </c>
      <c r="D43" s="16">
        <v>0</v>
      </c>
      <c r="E43" s="16">
        <v>0</v>
      </c>
    </row>
    <row r="44" spans="1:5" ht="33.75" customHeight="1" x14ac:dyDescent="0.25">
      <c r="A44" s="79"/>
      <c r="B44" s="105"/>
      <c r="C44" s="69" t="s">
        <v>27</v>
      </c>
      <c r="D44" s="16">
        <v>0</v>
      </c>
      <c r="E44" s="16">
        <v>0</v>
      </c>
    </row>
    <row r="45" spans="1:5" ht="24" customHeight="1" x14ac:dyDescent="0.25">
      <c r="A45" s="79"/>
      <c r="B45" s="105"/>
      <c r="C45" s="69" t="s">
        <v>28</v>
      </c>
      <c r="D45" s="16">
        <v>0</v>
      </c>
      <c r="E45" s="16">
        <v>0</v>
      </c>
    </row>
    <row r="46" spans="1:5" ht="26.25" customHeight="1" x14ac:dyDescent="0.25">
      <c r="A46" s="79"/>
      <c r="B46" s="105"/>
      <c r="C46" s="69" t="s">
        <v>29</v>
      </c>
      <c r="D46" s="16">
        <v>0</v>
      </c>
      <c r="E46" s="16">
        <v>0</v>
      </c>
    </row>
    <row r="47" spans="1:5" ht="18.75" customHeight="1" x14ac:dyDescent="0.25">
      <c r="A47" s="79" t="s">
        <v>39</v>
      </c>
      <c r="B47" s="105" t="s">
        <v>270</v>
      </c>
      <c r="C47" s="69" t="s">
        <v>20</v>
      </c>
      <c r="D47" s="15">
        <f>D48+D49+D50+D51</f>
        <v>213.5</v>
      </c>
      <c r="E47" s="15">
        <f t="shared" ref="E47" si="11">E48+E49+E50+E51</f>
        <v>213.5</v>
      </c>
    </row>
    <row r="48" spans="1:5" ht="31.5" x14ac:dyDescent="0.25">
      <c r="A48" s="79"/>
      <c r="B48" s="105"/>
      <c r="C48" s="69" t="s">
        <v>184</v>
      </c>
      <c r="D48" s="16">
        <v>213.5</v>
      </c>
      <c r="E48" s="16">
        <v>213.5</v>
      </c>
    </row>
    <row r="49" spans="1:6" ht="18.75" x14ac:dyDescent="0.25">
      <c r="A49" s="79"/>
      <c r="B49" s="105"/>
      <c r="C49" s="69" t="s">
        <v>27</v>
      </c>
      <c r="D49" s="16">
        <v>0</v>
      </c>
      <c r="E49" s="16">
        <v>0</v>
      </c>
    </row>
    <row r="50" spans="1:6" ht="18.75" x14ac:dyDescent="0.25">
      <c r="A50" s="79"/>
      <c r="B50" s="105"/>
      <c r="C50" s="69" t="s">
        <v>28</v>
      </c>
      <c r="D50" s="16">
        <v>0</v>
      </c>
      <c r="E50" s="16">
        <v>0</v>
      </c>
    </row>
    <row r="51" spans="1:6" ht="18.75" x14ac:dyDescent="0.25">
      <c r="A51" s="79"/>
      <c r="B51" s="105"/>
      <c r="C51" s="69" t="s">
        <v>29</v>
      </c>
      <c r="D51" s="16">
        <v>0</v>
      </c>
      <c r="E51" s="16">
        <v>0</v>
      </c>
    </row>
    <row r="52" spans="1:6" ht="18.75" customHeight="1" x14ac:dyDescent="0.25">
      <c r="A52" s="103" t="s">
        <v>40</v>
      </c>
      <c r="B52" s="104" t="s">
        <v>135</v>
      </c>
      <c r="C52" s="67" t="s">
        <v>20</v>
      </c>
      <c r="D52" s="68">
        <f>D53+D54+D55+D56</f>
        <v>585998.20000000007</v>
      </c>
      <c r="E52" s="68">
        <f>E53+E54+E55+E56</f>
        <v>340479.8</v>
      </c>
      <c r="F52" s="24"/>
    </row>
    <row r="53" spans="1:6" ht="31.5" x14ac:dyDescent="0.25">
      <c r="A53" s="103"/>
      <c r="B53" s="104"/>
      <c r="C53" s="67" t="s">
        <v>184</v>
      </c>
      <c r="D53" s="68">
        <f t="shared" ref="D53" si="12">D58+D63+D68+D73+D78+D83+D93+D98+D103+D108+D113+D118+D123+D128+D133+D138+D143+D148+D88</f>
        <v>190065</v>
      </c>
      <c r="E53" s="68">
        <f t="shared" ref="E53" si="13">E58+E63+E68+E73+E78+E83+E93+E98+E103+E108+E113+E118+E123+E128+E133+E138+E143+E148+E88</f>
        <v>91502.199999999983</v>
      </c>
      <c r="F53" s="24"/>
    </row>
    <row r="54" spans="1:6" ht="18.75" x14ac:dyDescent="0.25">
      <c r="A54" s="103"/>
      <c r="B54" s="104"/>
      <c r="C54" s="67" t="s">
        <v>27</v>
      </c>
      <c r="D54" s="68">
        <f t="shared" ref="D54" si="14">D59+D64+D69+D74+D79+D84+D94+D99+D104+D109+D114+D119+D124+D129+D134+D139+D144+D149+D89</f>
        <v>55744.399999999994</v>
      </c>
      <c r="E54" s="68">
        <f t="shared" ref="E54" si="15">E59+E64+E69+E74+E79+E84+E94+E99+E104+E109+E114+E119+E124+E129+E134+E139+E144+E149+E89</f>
        <v>34571.199999999997</v>
      </c>
      <c r="F54" s="24"/>
    </row>
    <row r="55" spans="1:6" ht="18.75" x14ac:dyDescent="0.25">
      <c r="A55" s="103"/>
      <c r="B55" s="104"/>
      <c r="C55" s="67" t="s">
        <v>28</v>
      </c>
      <c r="D55" s="68">
        <f t="shared" ref="D55" si="16">D60+D65+D70+D75+D80+D85+D95+D100+D105+D110+D115+D120+D125+D130+D135+D140+D145+D150+D90</f>
        <v>340188.8000000001</v>
      </c>
      <c r="E55" s="68">
        <f t="shared" ref="E55" si="17">E60+E65+E70+E75+E80+E85+E95+E100+E105+E110+E115+E120+E125+E130+E135+E140+E145+E150+E90</f>
        <v>214406.39999999999</v>
      </c>
      <c r="F55" s="24"/>
    </row>
    <row r="56" spans="1:6" ht="18.75" x14ac:dyDescent="0.25">
      <c r="A56" s="103"/>
      <c r="B56" s="104"/>
      <c r="C56" s="67" t="s">
        <v>29</v>
      </c>
      <c r="D56" s="68">
        <f>D61+D66+D71+D76+D81+D86+D96+D101+D106+D111+D116+D121+D126+D131+D136+D141+D146+D151+D91</f>
        <v>0</v>
      </c>
      <c r="E56" s="68">
        <f>E61+E66+E71+E76+E81+E86+E96+E101+E106+E111+E116+E121+E126+E131+E136+E141+E146+E151+E91</f>
        <v>0</v>
      </c>
      <c r="F56" s="24"/>
    </row>
    <row r="57" spans="1:6" ht="18.75" customHeight="1" x14ac:dyDescent="0.25">
      <c r="A57" s="79" t="s">
        <v>41</v>
      </c>
      <c r="B57" s="105" t="s">
        <v>271</v>
      </c>
      <c r="C57" s="69" t="s">
        <v>20</v>
      </c>
      <c r="D57" s="15">
        <f>D58+D59+D60+D61</f>
        <v>310144.7</v>
      </c>
      <c r="E57" s="15">
        <f t="shared" ref="E57" si="18">E58+E59+E60+E61</f>
        <v>196291.8</v>
      </c>
      <c r="F57" s="24"/>
    </row>
    <row r="58" spans="1:6" ht="31.5" x14ac:dyDescent="0.25">
      <c r="A58" s="79"/>
      <c r="B58" s="105"/>
      <c r="C58" s="69" t="s">
        <v>184</v>
      </c>
      <c r="D58" s="16">
        <v>0</v>
      </c>
      <c r="E58" s="16">
        <v>0</v>
      </c>
      <c r="F58" s="24"/>
    </row>
    <row r="59" spans="1:6" ht="18.75" x14ac:dyDescent="0.25">
      <c r="A59" s="79"/>
      <c r="B59" s="105"/>
      <c r="C59" s="69" t="s">
        <v>27</v>
      </c>
      <c r="D59" s="16">
        <v>0</v>
      </c>
      <c r="E59" s="16">
        <v>0</v>
      </c>
      <c r="F59" s="24"/>
    </row>
    <row r="60" spans="1:6" ht="18.75" x14ac:dyDescent="0.25">
      <c r="A60" s="79"/>
      <c r="B60" s="105"/>
      <c r="C60" s="69" t="s">
        <v>28</v>
      </c>
      <c r="D60" s="16">
        <v>310144.7</v>
      </c>
      <c r="E60" s="16">
        <v>196291.8</v>
      </c>
      <c r="F60" s="24"/>
    </row>
    <row r="61" spans="1:6" ht="18.75" x14ac:dyDescent="0.25">
      <c r="A61" s="79"/>
      <c r="B61" s="105"/>
      <c r="C61" s="69" t="s">
        <v>29</v>
      </c>
      <c r="D61" s="16">
        <v>0</v>
      </c>
      <c r="E61" s="16">
        <v>0</v>
      </c>
      <c r="F61" s="24"/>
    </row>
    <row r="62" spans="1:6" ht="18.75" customHeight="1" x14ac:dyDescent="0.25">
      <c r="A62" s="79" t="s">
        <v>42</v>
      </c>
      <c r="B62" s="105" t="s">
        <v>264</v>
      </c>
      <c r="C62" s="69" t="s">
        <v>20</v>
      </c>
      <c r="D62" s="15">
        <f>D63+D64+D65+D66</f>
        <v>151862.5</v>
      </c>
      <c r="E62" s="15">
        <f t="shared" ref="E62" si="19">E63+E64+E65+E66</f>
        <v>75938.899999999994</v>
      </c>
      <c r="F62" s="24"/>
    </row>
    <row r="63" spans="1:6" ht="31.5" x14ac:dyDescent="0.25">
      <c r="A63" s="79"/>
      <c r="B63" s="105"/>
      <c r="C63" s="69" t="s">
        <v>184</v>
      </c>
      <c r="D63" s="16">
        <v>151862.5</v>
      </c>
      <c r="E63" s="16">
        <v>75938.899999999994</v>
      </c>
      <c r="F63" s="24"/>
    </row>
    <row r="64" spans="1:6" ht="18.75" x14ac:dyDescent="0.25">
      <c r="A64" s="79"/>
      <c r="B64" s="105"/>
      <c r="C64" s="69" t="s">
        <v>27</v>
      </c>
      <c r="D64" s="16">
        <v>0</v>
      </c>
      <c r="E64" s="16">
        <v>0</v>
      </c>
      <c r="F64" s="24"/>
    </row>
    <row r="65" spans="1:6" ht="18.75" x14ac:dyDescent="0.25">
      <c r="A65" s="79"/>
      <c r="B65" s="105"/>
      <c r="C65" s="69" t="s">
        <v>28</v>
      </c>
      <c r="D65" s="16">
        <v>0</v>
      </c>
      <c r="E65" s="16">
        <v>0</v>
      </c>
      <c r="F65" s="24"/>
    </row>
    <row r="66" spans="1:6" ht="14.25" customHeight="1" x14ac:dyDescent="0.25">
      <c r="A66" s="79"/>
      <c r="B66" s="105"/>
      <c r="C66" s="69" t="s">
        <v>29</v>
      </c>
      <c r="D66" s="16">
        <v>0</v>
      </c>
      <c r="E66" s="16">
        <v>0</v>
      </c>
      <c r="F66" s="24"/>
    </row>
    <row r="67" spans="1:6" ht="18.75" customHeight="1" x14ac:dyDescent="0.25">
      <c r="A67" s="79" t="s">
        <v>43</v>
      </c>
      <c r="B67" s="105" t="s">
        <v>325</v>
      </c>
      <c r="C67" s="69" t="s">
        <v>20</v>
      </c>
      <c r="D67" s="15">
        <f>D68+D69+D70+D71</f>
        <v>17323.400000000001</v>
      </c>
      <c r="E67" s="15">
        <f t="shared" ref="E67" si="20">E68+E69+E70+E71</f>
        <v>8965.2000000000007</v>
      </c>
      <c r="F67" s="24"/>
    </row>
    <row r="68" spans="1:6" ht="31.5" x14ac:dyDescent="0.25">
      <c r="A68" s="79"/>
      <c r="B68" s="105"/>
      <c r="C68" s="69" t="s">
        <v>184</v>
      </c>
      <c r="D68" s="16">
        <v>0</v>
      </c>
      <c r="E68" s="16">
        <v>0</v>
      </c>
      <c r="F68" s="24"/>
    </row>
    <row r="69" spans="1:6" ht="18.75" x14ac:dyDescent="0.25">
      <c r="A69" s="79"/>
      <c r="B69" s="105"/>
      <c r="C69" s="69" t="s">
        <v>27</v>
      </c>
      <c r="D69" s="16">
        <v>0</v>
      </c>
      <c r="E69" s="16">
        <v>0</v>
      </c>
      <c r="F69" s="24"/>
    </row>
    <row r="70" spans="1:6" ht="18.75" x14ac:dyDescent="0.25">
      <c r="A70" s="79"/>
      <c r="B70" s="105"/>
      <c r="C70" s="69" t="s">
        <v>28</v>
      </c>
      <c r="D70" s="16">
        <v>17323.400000000001</v>
      </c>
      <c r="E70" s="16">
        <v>8965.2000000000007</v>
      </c>
      <c r="F70" s="24"/>
    </row>
    <row r="71" spans="1:6" ht="36" customHeight="1" x14ac:dyDescent="0.25">
      <c r="A71" s="79"/>
      <c r="B71" s="105"/>
      <c r="C71" s="69" t="s">
        <v>29</v>
      </c>
      <c r="D71" s="16">
        <v>0</v>
      </c>
      <c r="E71" s="16">
        <v>0</v>
      </c>
      <c r="F71" s="24"/>
    </row>
    <row r="72" spans="1:6" ht="18.75" customHeight="1" x14ac:dyDescent="0.25">
      <c r="A72" s="79" t="s">
        <v>44</v>
      </c>
      <c r="B72" s="105" t="s">
        <v>273</v>
      </c>
      <c r="C72" s="69" t="s">
        <v>20</v>
      </c>
      <c r="D72" s="15">
        <f>D73+D74+D75+D76</f>
        <v>6883.2</v>
      </c>
      <c r="E72" s="15">
        <f t="shared" ref="E72" si="21">E73+E74+E75+E76</f>
        <v>3450.2</v>
      </c>
      <c r="F72" s="24"/>
    </row>
    <row r="73" spans="1:6" ht="31.5" x14ac:dyDescent="0.25">
      <c r="A73" s="79"/>
      <c r="B73" s="105"/>
      <c r="C73" s="69" t="s">
        <v>184</v>
      </c>
      <c r="D73" s="13">
        <v>6883.2</v>
      </c>
      <c r="E73" s="13">
        <v>3450.2</v>
      </c>
      <c r="F73" s="24"/>
    </row>
    <row r="74" spans="1:6" ht="18.75" x14ac:dyDescent="0.25">
      <c r="A74" s="79"/>
      <c r="B74" s="105"/>
      <c r="C74" s="69" t="s">
        <v>27</v>
      </c>
      <c r="D74" s="16">
        <v>0</v>
      </c>
      <c r="E74" s="16">
        <v>0</v>
      </c>
      <c r="F74" s="24"/>
    </row>
    <row r="75" spans="1:6" ht="18.75" x14ac:dyDescent="0.25">
      <c r="A75" s="79"/>
      <c r="B75" s="105"/>
      <c r="C75" s="69" t="s">
        <v>28</v>
      </c>
      <c r="D75" s="16">
        <v>0</v>
      </c>
      <c r="E75" s="16">
        <v>0</v>
      </c>
      <c r="F75" s="24"/>
    </row>
    <row r="76" spans="1:6" ht="18.75" x14ac:dyDescent="0.25">
      <c r="A76" s="79"/>
      <c r="B76" s="105"/>
      <c r="C76" s="69" t="s">
        <v>29</v>
      </c>
      <c r="D76" s="16">
        <v>0</v>
      </c>
      <c r="E76" s="16">
        <v>0</v>
      </c>
      <c r="F76" s="24"/>
    </row>
    <row r="77" spans="1:6" ht="15" customHeight="1" x14ac:dyDescent="0.25">
      <c r="A77" s="79" t="s">
        <v>45</v>
      </c>
      <c r="B77" s="105" t="s">
        <v>210</v>
      </c>
      <c r="C77" s="69" t="s">
        <v>20</v>
      </c>
      <c r="D77" s="15">
        <f>D78+D79+D80+D81</f>
        <v>23396.5</v>
      </c>
      <c r="E77" s="15">
        <f t="shared" ref="E77" si="22">E78+E79+E80+E81</f>
        <v>7124.4</v>
      </c>
      <c r="F77" s="24"/>
    </row>
    <row r="78" spans="1:6" ht="31.5" x14ac:dyDescent="0.25">
      <c r="A78" s="79"/>
      <c r="B78" s="105"/>
      <c r="C78" s="69" t="s">
        <v>184</v>
      </c>
      <c r="D78" s="13">
        <v>23396.5</v>
      </c>
      <c r="E78" s="13">
        <v>7124.4</v>
      </c>
      <c r="F78" s="24"/>
    </row>
    <row r="79" spans="1:6" ht="18.75" x14ac:dyDescent="0.25">
      <c r="A79" s="79"/>
      <c r="B79" s="105"/>
      <c r="C79" s="69" t="s">
        <v>27</v>
      </c>
      <c r="D79" s="16">
        <v>0</v>
      </c>
      <c r="E79" s="16">
        <v>0</v>
      </c>
      <c r="F79" s="24"/>
    </row>
    <row r="80" spans="1:6" ht="18.75" x14ac:dyDescent="0.25">
      <c r="A80" s="79"/>
      <c r="B80" s="105"/>
      <c r="C80" s="69" t="s">
        <v>28</v>
      </c>
      <c r="D80" s="16">
        <v>0</v>
      </c>
      <c r="E80" s="16">
        <v>0</v>
      </c>
      <c r="F80" s="24"/>
    </row>
    <row r="81" spans="1:6" ht="18.75" x14ac:dyDescent="0.25">
      <c r="A81" s="79"/>
      <c r="B81" s="105"/>
      <c r="C81" s="69" t="s">
        <v>29</v>
      </c>
      <c r="D81" s="16">
        <v>0</v>
      </c>
      <c r="E81" s="16">
        <v>0</v>
      </c>
      <c r="F81" s="24"/>
    </row>
    <row r="82" spans="1:6" ht="18.75" x14ac:dyDescent="0.25">
      <c r="A82" s="79" t="s">
        <v>46</v>
      </c>
      <c r="B82" s="105" t="s">
        <v>326</v>
      </c>
      <c r="C82" s="69" t="s">
        <v>20</v>
      </c>
      <c r="D82" s="15">
        <f>D83+D84+D85+D86</f>
        <v>0</v>
      </c>
      <c r="E82" s="15">
        <f t="shared" ref="E82" si="23">E83+E84+E85+E86</f>
        <v>0</v>
      </c>
      <c r="F82" s="24"/>
    </row>
    <row r="83" spans="1:6" ht="31.5" x14ac:dyDescent="0.25">
      <c r="A83" s="79"/>
      <c r="B83" s="105"/>
      <c r="C83" s="69" t="s">
        <v>184</v>
      </c>
      <c r="D83" s="16">
        <v>0</v>
      </c>
      <c r="E83" s="16">
        <v>0</v>
      </c>
      <c r="F83" s="24"/>
    </row>
    <row r="84" spans="1:6" ht="18.75" x14ac:dyDescent="0.25">
      <c r="A84" s="79"/>
      <c r="B84" s="105"/>
      <c r="C84" s="69" t="s">
        <v>27</v>
      </c>
      <c r="D84" s="16">
        <v>0</v>
      </c>
      <c r="E84" s="16">
        <v>0</v>
      </c>
      <c r="F84" s="24"/>
    </row>
    <row r="85" spans="1:6" ht="18.75" x14ac:dyDescent="0.25">
      <c r="A85" s="79"/>
      <c r="B85" s="105"/>
      <c r="C85" s="69" t="s">
        <v>28</v>
      </c>
      <c r="D85" s="16">
        <v>0</v>
      </c>
      <c r="E85" s="16">
        <v>0</v>
      </c>
      <c r="F85" s="24"/>
    </row>
    <row r="86" spans="1:6" ht="18.75" x14ac:dyDescent="0.25">
      <c r="A86" s="79"/>
      <c r="B86" s="105"/>
      <c r="C86" s="69" t="s">
        <v>29</v>
      </c>
      <c r="D86" s="16">
        <v>0</v>
      </c>
      <c r="E86" s="16">
        <v>0</v>
      </c>
      <c r="F86" s="24"/>
    </row>
    <row r="87" spans="1:6" ht="18.75" customHeight="1" x14ac:dyDescent="0.25">
      <c r="A87" s="79" t="s">
        <v>47</v>
      </c>
      <c r="B87" s="105" t="s">
        <v>275</v>
      </c>
      <c r="C87" s="69" t="s">
        <v>20</v>
      </c>
      <c r="D87" s="15">
        <f>D88+D89+D90+D91</f>
        <v>470</v>
      </c>
      <c r="E87" s="15">
        <f t="shared" ref="E87" si="24">E88+E89+E90+E91</f>
        <v>369.7</v>
      </c>
      <c r="F87" s="24"/>
    </row>
    <row r="88" spans="1:6" ht="31.5" x14ac:dyDescent="0.25">
      <c r="A88" s="79"/>
      <c r="B88" s="105"/>
      <c r="C88" s="69" t="s">
        <v>184</v>
      </c>
      <c r="D88" s="16">
        <v>470</v>
      </c>
      <c r="E88" s="16">
        <v>369.7</v>
      </c>
      <c r="F88" s="24"/>
    </row>
    <row r="89" spans="1:6" ht="18.75" x14ac:dyDescent="0.25">
      <c r="A89" s="79"/>
      <c r="B89" s="105"/>
      <c r="C89" s="69" t="s">
        <v>27</v>
      </c>
      <c r="D89" s="16">
        <v>0</v>
      </c>
      <c r="E89" s="16">
        <v>0</v>
      </c>
      <c r="F89" s="24"/>
    </row>
    <row r="90" spans="1:6" ht="18.75" x14ac:dyDescent="0.25">
      <c r="A90" s="79"/>
      <c r="B90" s="105"/>
      <c r="C90" s="69" t="s">
        <v>28</v>
      </c>
      <c r="D90" s="16">
        <v>0</v>
      </c>
      <c r="E90" s="16">
        <v>0</v>
      </c>
      <c r="F90" s="24"/>
    </row>
    <row r="91" spans="1:6" ht="18.75" x14ac:dyDescent="0.25">
      <c r="A91" s="79"/>
      <c r="B91" s="105"/>
      <c r="C91" s="69" t="s">
        <v>29</v>
      </c>
      <c r="D91" s="16">
        <v>0</v>
      </c>
      <c r="E91" s="16">
        <v>0</v>
      </c>
      <c r="F91" s="24"/>
    </row>
    <row r="92" spans="1:6" ht="18.75" customHeight="1" x14ac:dyDescent="0.25">
      <c r="A92" s="79" t="s">
        <v>48</v>
      </c>
      <c r="B92" s="105" t="s">
        <v>276</v>
      </c>
      <c r="C92" s="69" t="s">
        <v>20</v>
      </c>
      <c r="D92" s="15">
        <f>D93+D94+D95+D96</f>
        <v>8320.9</v>
      </c>
      <c r="E92" s="15">
        <f t="shared" ref="E92" si="25">E93+E94+E95+E96</f>
        <v>4928.2000000000007</v>
      </c>
      <c r="F92" s="24"/>
    </row>
    <row r="93" spans="1:6" ht="31.5" x14ac:dyDescent="0.25">
      <c r="A93" s="79"/>
      <c r="B93" s="105"/>
      <c r="C93" s="69" t="s">
        <v>184</v>
      </c>
      <c r="D93" s="16">
        <v>5130</v>
      </c>
      <c r="E93" s="16">
        <v>3038.3</v>
      </c>
      <c r="F93" s="24"/>
    </row>
    <row r="94" spans="1:6" ht="18.75" x14ac:dyDescent="0.25">
      <c r="A94" s="79"/>
      <c r="B94" s="105"/>
      <c r="C94" s="69" t="s">
        <v>27</v>
      </c>
      <c r="D94" s="16">
        <v>0</v>
      </c>
      <c r="E94" s="16">
        <v>0</v>
      </c>
      <c r="F94" s="24"/>
    </row>
    <row r="95" spans="1:6" ht="18.75" x14ac:dyDescent="0.25">
      <c r="A95" s="79"/>
      <c r="B95" s="105"/>
      <c r="C95" s="69" t="s">
        <v>28</v>
      </c>
      <c r="D95" s="16">
        <v>3190.9</v>
      </c>
      <c r="E95" s="16">
        <v>1889.9</v>
      </c>
      <c r="F95" s="24"/>
    </row>
    <row r="96" spans="1:6" ht="18.75" x14ac:dyDescent="0.25">
      <c r="A96" s="79"/>
      <c r="B96" s="105"/>
      <c r="C96" s="69" t="s">
        <v>29</v>
      </c>
      <c r="D96" s="16">
        <v>0</v>
      </c>
      <c r="E96" s="16">
        <v>0</v>
      </c>
      <c r="F96" s="24"/>
    </row>
    <row r="97" spans="1:6" ht="18.75" customHeight="1" x14ac:dyDescent="0.25">
      <c r="A97" s="79" t="s">
        <v>49</v>
      </c>
      <c r="B97" s="105" t="s">
        <v>277</v>
      </c>
      <c r="C97" s="69" t="s">
        <v>20</v>
      </c>
      <c r="D97" s="15">
        <f>D98+D99+D100+D101</f>
        <v>4300.3999999999996</v>
      </c>
      <c r="E97" s="15">
        <f t="shared" ref="E97" si="26">E98+E99+E100+E101</f>
        <v>4300.3999999999996</v>
      </c>
      <c r="F97" s="24"/>
    </row>
    <row r="98" spans="1:6" ht="31.5" x14ac:dyDescent="0.25">
      <c r="A98" s="79"/>
      <c r="B98" s="105"/>
      <c r="C98" s="69" t="s">
        <v>184</v>
      </c>
      <c r="D98" s="16">
        <v>400</v>
      </c>
      <c r="E98" s="16">
        <v>400</v>
      </c>
      <c r="F98" s="24"/>
    </row>
    <row r="99" spans="1:6" ht="18.75" x14ac:dyDescent="0.25">
      <c r="A99" s="79"/>
      <c r="B99" s="105"/>
      <c r="C99" s="69" t="s">
        <v>27</v>
      </c>
      <c r="D99" s="16">
        <v>0</v>
      </c>
      <c r="E99" s="16">
        <v>0</v>
      </c>
      <c r="F99" s="24"/>
    </row>
    <row r="100" spans="1:6" ht="18.75" x14ac:dyDescent="0.25">
      <c r="A100" s="79"/>
      <c r="B100" s="105"/>
      <c r="C100" s="69" t="s">
        <v>28</v>
      </c>
      <c r="D100" s="16">
        <v>3900.4</v>
      </c>
      <c r="E100" s="16">
        <v>3900.4</v>
      </c>
      <c r="F100" s="24"/>
    </row>
    <row r="101" spans="1:6" ht="18.75" x14ac:dyDescent="0.25">
      <c r="A101" s="79"/>
      <c r="B101" s="105"/>
      <c r="C101" s="69" t="s">
        <v>29</v>
      </c>
      <c r="D101" s="16">
        <v>0</v>
      </c>
      <c r="E101" s="16">
        <v>0</v>
      </c>
      <c r="F101" s="24"/>
    </row>
    <row r="102" spans="1:6" ht="18.75" customHeight="1" x14ac:dyDescent="0.25">
      <c r="A102" s="79" t="s">
        <v>50</v>
      </c>
      <c r="B102" s="105" t="s">
        <v>278</v>
      </c>
      <c r="C102" s="69" t="s">
        <v>20</v>
      </c>
      <c r="D102" s="15">
        <f>D103+D104+D105+D106</f>
        <v>129.6</v>
      </c>
      <c r="E102" s="15">
        <f t="shared" ref="E102" si="27">E103+E104+E105+E106</f>
        <v>26.4</v>
      </c>
      <c r="F102" s="24"/>
    </row>
    <row r="103" spans="1:6" ht="31.5" x14ac:dyDescent="0.25">
      <c r="A103" s="79"/>
      <c r="B103" s="105"/>
      <c r="C103" s="69" t="s">
        <v>184</v>
      </c>
      <c r="D103" s="16">
        <v>129.6</v>
      </c>
      <c r="E103" s="16">
        <v>26.4</v>
      </c>
      <c r="F103" s="24"/>
    </row>
    <row r="104" spans="1:6" ht="18.75" x14ac:dyDescent="0.25">
      <c r="A104" s="79"/>
      <c r="B104" s="105"/>
      <c r="C104" s="69" t="s">
        <v>27</v>
      </c>
      <c r="D104" s="16">
        <v>0</v>
      </c>
      <c r="E104" s="16">
        <v>0</v>
      </c>
      <c r="F104" s="24"/>
    </row>
    <row r="105" spans="1:6" ht="18.75" x14ac:dyDescent="0.25">
      <c r="A105" s="79"/>
      <c r="B105" s="105"/>
      <c r="C105" s="69" t="s">
        <v>28</v>
      </c>
      <c r="D105" s="16">
        <v>0</v>
      </c>
      <c r="E105" s="16">
        <v>0</v>
      </c>
      <c r="F105" s="24"/>
    </row>
    <row r="106" spans="1:6" ht="18.75" x14ac:dyDescent="0.25">
      <c r="A106" s="79"/>
      <c r="B106" s="105"/>
      <c r="C106" s="69" t="s">
        <v>29</v>
      </c>
      <c r="D106" s="16">
        <v>0</v>
      </c>
      <c r="E106" s="16">
        <v>0</v>
      </c>
      <c r="F106" s="24"/>
    </row>
    <row r="107" spans="1:6" ht="18.75" customHeight="1" x14ac:dyDescent="0.25">
      <c r="A107" s="79" t="s">
        <v>51</v>
      </c>
      <c r="B107" s="105" t="s">
        <v>279</v>
      </c>
      <c r="C107" s="69" t="s">
        <v>20</v>
      </c>
      <c r="D107" s="15">
        <f>D108+D109+D110+D111</f>
        <v>222.4</v>
      </c>
      <c r="E107" s="15">
        <f t="shared" ref="E107" si="28">E108+E109+E110+E111</f>
        <v>196</v>
      </c>
      <c r="F107" s="24"/>
    </row>
    <row r="108" spans="1:6" ht="31.5" x14ac:dyDescent="0.25">
      <c r="A108" s="79"/>
      <c r="B108" s="105"/>
      <c r="C108" s="69" t="s">
        <v>184</v>
      </c>
      <c r="D108" s="16">
        <v>222.4</v>
      </c>
      <c r="E108" s="16">
        <v>196</v>
      </c>
      <c r="F108" s="24"/>
    </row>
    <row r="109" spans="1:6" ht="18.75" x14ac:dyDescent="0.25">
      <c r="A109" s="79"/>
      <c r="B109" s="105"/>
      <c r="C109" s="69" t="s">
        <v>27</v>
      </c>
      <c r="D109" s="16">
        <v>0</v>
      </c>
      <c r="E109" s="16">
        <v>0</v>
      </c>
      <c r="F109" s="24"/>
    </row>
    <row r="110" spans="1:6" ht="18.75" x14ac:dyDescent="0.25">
      <c r="A110" s="79"/>
      <c r="B110" s="105"/>
      <c r="C110" s="69" t="s">
        <v>28</v>
      </c>
      <c r="D110" s="16">
        <v>0</v>
      </c>
      <c r="E110" s="16">
        <v>0</v>
      </c>
      <c r="F110" s="24"/>
    </row>
    <row r="111" spans="1:6" ht="18.75" x14ac:dyDescent="0.25">
      <c r="A111" s="79"/>
      <c r="B111" s="105"/>
      <c r="C111" s="69" t="s">
        <v>29</v>
      </c>
      <c r="D111" s="16">
        <v>0</v>
      </c>
      <c r="E111" s="16">
        <v>0</v>
      </c>
      <c r="F111" s="24"/>
    </row>
    <row r="112" spans="1:6" s="3" customFormat="1" ht="18.75" customHeight="1" x14ac:dyDescent="0.25">
      <c r="A112" s="79" t="s">
        <v>52</v>
      </c>
      <c r="B112" s="105" t="s">
        <v>280</v>
      </c>
      <c r="C112" s="69" t="s">
        <v>20</v>
      </c>
      <c r="D112" s="15">
        <f>D113+D114+D115+D116</f>
        <v>1668.8</v>
      </c>
      <c r="E112" s="15">
        <f t="shared" ref="E112" si="29">E113+E114+E115+E116</f>
        <v>0</v>
      </c>
      <c r="F112" s="70"/>
    </row>
    <row r="113" spans="1:6" s="3" customFormat="1" ht="31.5" x14ac:dyDescent="0.25">
      <c r="A113" s="79"/>
      <c r="B113" s="105"/>
      <c r="C113" s="69" t="s">
        <v>184</v>
      </c>
      <c r="D113" s="16">
        <v>100</v>
      </c>
      <c r="E113" s="16">
        <v>0</v>
      </c>
      <c r="F113" s="70"/>
    </row>
    <row r="114" spans="1:6" s="3" customFormat="1" ht="18.75" x14ac:dyDescent="0.25">
      <c r="A114" s="79"/>
      <c r="B114" s="105"/>
      <c r="C114" s="69" t="s">
        <v>27</v>
      </c>
      <c r="D114" s="16">
        <v>1506</v>
      </c>
      <c r="E114" s="16">
        <v>0</v>
      </c>
      <c r="F114" s="70"/>
    </row>
    <row r="115" spans="1:6" s="3" customFormat="1" ht="18.75" x14ac:dyDescent="0.25">
      <c r="A115" s="79"/>
      <c r="B115" s="105"/>
      <c r="C115" s="69" t="s">
        <v>28</v>
      </c>
      <c r="D115" s="16">
        <v>62.8</v>
      </c>
      <c r="E115" s="16">
        <v>0</v>
      </c>
      <c r="F115" s="70"/>
    </row>
    <row r="116" spans="1:6" s="3" customFormat="1" ht="18.75" x14ac:dyDescent="0.25">
      <c r="A116" s="79"/>
      <c r="B116" s="105"/>
      <c r="C116" s="69" t="s">
        <v>29</v>
      </c>
      <c r="D116" s="16">
        <v>0</v>
      </c>
      <c r="E116" s="16">
        <v>0</v>
      </c>
      <c r="F116" s="70"/>
    </row>
    <row r="117" spans="1:6" ht="18.75" customHeight="1" x14ac:dyDescent="0.25">
      <c r="A117" s="79" t="s">
        <v>53</v>
      </c>
      <c r="B117" s="105" t="s">
        <v>281</v>
      </c>
      <c r="C117" s="69" t="s">
        <v>20</v>
      </c>
      <c r="D117" s="15">
        <f>D118+D119+D120+D121</f>
        <v>0</v>
      </c>
      <c r="E117" s="15">
        <f t="shared" ref="E117" si="30">E118+E119+E120+E121</f>
        <v>0</v>
      </c>
      <c r="F117" s="24"/>
    </row>
    <row r="118" spans="1:6" ht="31.5" x14ac:dyDescent="0.25">
      <c r="A118" s="79"/>
      <c r="B118" s="105"/>
      <c r="C118" s="69" t="s">
        <v>184</v>
      </c>
      <c r="D118" s="16">
        <v>0</v>
      </c>
      <c r="E118" s="16">
        <v>0</v>
      </c>
      <c r="F118" s="24"/>
    </row>
    <row r="119" spans="1:6" ht="18.75" x14ac:dyDescent="0.25">
      <c r="A119" s="79"/>
      <c r="B119" s="105"/>
      <c r="C119" s="69" t="s">
        <v>27</v>
      </c>
      <c r="D119" s="16">
        <v>0</v>
      </c>
      <c r="E119" s="16">
        <v>0</v>
      </c>
      <c r="F119" s="24"/>
    </row>
    <row r="120" spans="1:6" ht="18.75" x14ac:dyDescent="0.25">
      <c r="A120" s="79"/>
      <c r="B120" s="105"/>
      <c r="C120" s="69" t="s">
        <v>28</v>
      </c>
      <c r="D120" s="16">
        <v>0</v>
      </c>
      <c r="E120" s="16">
        <v>0</v>
      </c>
      <c r="F120" s="24"/>
    </row>
    <row r="121" spans="1:6" ht="18.75" x14ac:dyDescent="0.25">
      <c r="A121" s="79"/>
      <c r="B121" s="105"/>
      <c r="C121" s="69" t="s">
        <v>29</v>
      </c>
      <c r="D121" s="16">
        <v>0</v>
      </c>
      <c r="E121" s="16">
        <v>0</v>
      </c>
      <c r="F121" s="24"/>
    </row>
    <row r="122" spans="1:6" ht="27.75" customHeight="1" x14ac:dyDescent="0.25">
      <c r="A122" s="79" t="s">
        <v>54</v>
      </c>
      <c r="B122" s="105" t="s">
        <v>282</v>
      </c>
      <c r="C122" s="69" t="s">
        <v>20</v>
      </c>
      <c r="D122" s="15">
        <f>D123+D124+D125+D126</f>
        <v>0</v>
      </c>
      <c r="E122" s="15">
        <f t="shared" ref="E122" si="31">E123+E124+E125+E126</f>
        <v>0</v>
      </c>
      <c r="F122" s="24"/>
    </row>
    <row r="123" spans="1:6" ht="27.75" customHeight="1" x14ac:dyDescent="0.25">
      <c r="A123" s="79"/>
      <c r="B123" s="105"/>
      <c r="C123" s="69" t="s">
        <v>184</v>
      </c>
      <c r="D123" s="16">
        <v>0</v>
      </c>
      <c r="E123" s="16">
        <v>0</v>
      </c>
      <c r="F123" s="24"/>
    </row>
    <row r="124" spans="1:6" ht="27.75" customHeight="1" x14ac:dyDescent="0.25">
      <c r="A124" s="79"/>
      <c r="B124" s="105"/>
      <c r="C124" s="69" t="s">
        <v>27</v>
      </c>
      <c r="D124" s="16">
        <v>0</v>
      </c>
      <c r="E124" s="16">
        <v>0</v>
      </c>
      <c r="F124" s="24"/>
    </row>
    <row r="125" spans="1:6" ht="27.75" customHeight="1" x14ac:dyDescent="0.25">
      <c r="A125" s="79"/>
      <c r="B125" s="105"/>
      <c r="C125" s="69" t="s">
        <v>28</v>
      </c>
      <c r="D125" s="16">
        <v>0</v>
      </c>
      <c r="E125" s="16">
        <v>0</v>
      </c>
      <c r="F125" s="24"/>
    </row>
    <row r="126" spans="1:6" ht="27.75" customHeight="1" x14ac:dyDescent="0.25">
      <c r="A126" s="79"/>
      <c r="B126" s="105"/>
      <c r="C126" s="69" t="s">
        <v>29</v>
      </c>
      <c r="D126" s="16">
        <v>0</v>
      </c>
      <c r="E126" s="16">
        <v>0</v>
      </c>
      <c r="F126" s="24"/>
    </row>
    <row r="127" spans="1:6" ht="36.75" customHeight="1" x14ac:dyDescent="0.25">
      <c r="A127" s="79" t="s">
        <v>55</v>
      </c>
      <c r="B127" s="105" t="s">
        <v>283</v>
      </c>
      <c r="C127" s="69" t="s">
        <v>20</v>
      </c>
      <c r="D127" s="15">
        <f>D128+D129+D130+D131</f>
        <v>0</v>
      </c>
      <c r="E127" s="15">
        <f t="shared" ref="E127" si="32">E128+E129+E130+E131</f>
        <v>0</v>
      </c>
      <c r="F127" s="24"/>
    </row>
    <row r="128" spans="1:6" ht="35.25" customHeight="1" x14ac:dyDescent="0.25">
      <c r="A128" s="79"/>
      <c r="B128" s="105"/>
      <c r="C128" s="69" t="s">
        <v>184</v>
      </c>
      <c r="D128" s="16">
        <v>0</v>
      </c>
      <c r="E128" s="16">
        <v>0</v>
      </c>
      <c r="F128" s="24"/>
    </row>
    <row r="129" spans="1:6" ht="29.25" customHeight="1" x14ac:dyDescent="0.25">
      <c r="A129" s="79"/>
      <c r="B129" s="105"/>
      <c r="C129" s="69" t="s">
        <v>27</v>
      </c>
      <c r="D129" s="16">
        <v>0</v>
      </c>
      <c r="E129" s="16">
        <v>0</v>
      </c>
      <c r="F129" s="24"/>
    </row>
    <row r="130" spans="1:6" ht="18.75" x14ac:dyDescent="0.25">
      <c r="A130" s="79"/>
      <c r="B130" s="105"/>
      <c r="C130" s="69" t="s">
        <v>28</v>
      </c>
      <c r="D130" s="16">
        <v>0</v>
      </c>
      <c r="E130" s="16">
        <v>0</v>
      </c>
      <c r="F130" s="24"/>
    </row>
    <row r="131" spans="1:6" ht="42" customHeight="1" x14ac:dyDescent="0.25">
      <c r="A131" s="79"/>
      <c r="B131" s="105"/>
      <c r="C131" s="69" t="s">
        <v>29</v>
      </c>
      <c r="D131" s="16">
        <v>0</v>
      </c>
      <c r="E131" s="16">
        <v>0</v>
      </c>
      <c r="F131" s="24"/>
    </row>
    <row r="132" spans="1:6" ht="30" customHeight="1" x14ac:dyDescent="0.25">
      <c r="A132" s="79" t="s">
        <v>56</v>
      </c>
      <c r="B132" s="105" t="s">
        <v>284</v>
      </c>
      <c r="C132" s="69" t="s">
        <v>20</v>
      </c>
      <c r="D132" s="15">
        <f>D133+D134+D135+D136</f>
        <v>0</v>
      </c>
      <c r="E132" s="15">
        <f t="shared" ref="E132" si="33">E133+E134+E135+E136</f>
        <v>0</v>
      </c>
      <c r="F132" s="24"/>
    </row>
    <row r="133" spans="1:6" ht="43.5" customHeight="1" x14ac:dyDescent="0.25">
      <c r="A133" s="79"/>
      <c r="B133" s="105"/>
      <c r="C133" s="69" t="s">
        <v>184</v>
      </c>
      <c r="D133" s="16">
        <v>0</v>
      </c>
      <c r="E133" s="16">
        <v>0</v>
      </c>
      <c r="F133" s="24"/>
    </row>
    <row r="134" spans="1:6" ht="27.75" customHeight="1" x14ac:dyDescent="0.25">
      <c r="A134" s="79"/>
      <c r="B134" s="105"/>
      <c r="C134" s="69" t="s">
        <v>27</v>
      </c>
      <c r="D134" s="16">
        <v>0</v>
      </c>
      <c r="E134" s="16">
        <v>0</v>
      </c>
      <c r="F134" s="24"/>
    </row>
    <row r="135" spans="1:6" ht="20.25" customHeight="1" x14ac:dyDescent="0.25">
      <c r="A135" s="79"/>
      <c r="B135" s="105"/>
      <c r="C135" s="69" t="s">
        <v>28</v>
      </c>
      <c r="D135" s="16">
        <v>0</v>
      </c>
      <c r="E135" s="16">
        <v>0</v>
      </c>
      <c r="F135" s="24"/>
    </row>
    <row r="136" spans="1:6" ht="45" customHeight="1" x14ac:dyDescent="0.25">
      <c r="A136" s="79"/>
      <c r="B136" s="105"/>
      <c r="C136" s="69" t="s">
        <v>29</v>
      </c>
      <c r="D136" s="16">
        <v>0</v>
      </c>
      <c r="E136" s="16">
        <v>0</v>
      </c>
      <c r="F136" s="24"/>
    </row>
    <row r="137" spans="1:6" ht="31.5" customHeight="1" x14ac:dyDescent="0.25">
      <c r="A137" s="79" t="s">
        <v>57</v>
      </c>
      <c r="B137" s="105" t="s">
        <v>285</v>
      </c>
      <c r="C137" s="69" t="s">
        <v>20</v>
      </c>
      <c r="D137" s="15">
        <f>D138+D139+D140+D141</f>
        <v>30904.3</v>
      </c>
      <c r="E137" s="15">
        <f t="shared" ref="E137" si="34">E138+E139+E140+E141</f>
        <v>20647.900000000001</v>
      </c>
      <c r="F137" s="24"/>
    </row>
    <row r="138" spans="1:6" ht="31.5" customHeight="1" x14ac:dyDescent="0.25">
      <c r="A138" s="79"/>
      <c r="B138" s="105"/>
      <c r="C138" s="69" t="s">
        <v>184</v>
      </c>
      <c r="D138" s="16">
        <v>0</v>
      </c>
      <c r="E138" s="16">
        <v>0</v>
      </c>
      <c r="F138" s="24"/>
    </row>
    <row r="139" spans="1:6" ht="31.5" customHeight="1" x14ac:dyDescent="0.25">
      <c r="A139" s="79"/>
      <c r="B139" s="105"/>
      <c r="C139" s="69" t="s">
        <v>27</v>
      </c>
      <c r="D139" s="16">
        <v>30904.3</v>
      </c>
      <c r="E139" s="16">
        <v>20647.900000000001</v>
      </c>
      <c r="F139" s="24"/>
    </row>
    <row r="140" spans="1:6" ht="31.5" customHeight="1" x14ac:dyDescent="0.25">
      <c r="A140" s="79"/>
      <c r="B140" s="105"/>
      <c r="C140" s="69" t="s">
        <v>28</v>
      </c>
      <c r="D140" s="16">
        <v>0</v>
      </c>
      <c r="E140" s="16">
        <v>0</v>
      </c>
      <c r="F140" s="24"/>
    </row>
    <row r="141" spans="1:6" ht="31.5" customHeight="1" x14ac:dyDescent="0.25">
      <c r="A141" s="79"/>
      <c r="B141" s="105"/>
      <c r="C141" s="69" t="s">
        <v>29</v>
      </c>
      <c r="D141" s="16">
        <v>0</v>
      </c>
      <c r="E141" s="16">
        <v>0</v>
      </c>
      <c r="F141" s="24"/>
    </row>
    <row r="142" spans="1:6" s="3" customFormat="1" ht="27" customHeight="1" x14ac:dyDescent="0.25">
      <c r="A142" s="79" t="s">
        <v>58</v>
      </c>
      <c r="B142" s="105" t="s">
        <v>286</v>
      </c>
      <c r="C142" s="69" t="s">
        <v>20</v>
      </c>
      <c r="D142" s="15">
        <f>D143+D144+D145+D146</f>
        <v>293.2</v>
      </c>
      <c r="E142" s="15">
        <f t="shared" ref="E142" si="35">E143+E144+E145+E146</f>
        <v>293.2</v>
      </c>
      <c r="F142" s="70"/>
    </row>
    <row r="143" spans="1:6" s="3" customFormat="1" ht="27" customHeight="1" x14ac:dyDescent="0.25">
      <c r="A143" s="79"/>
      <c r="B143" s="105"/>
      <c r="C143" s="69" t="s">
        <v>184</v>
      </c>
      <c r="D143" s="16">
        <v>200</v>
      </c>
      <c r="E143" s="16">
        <v>200</v>
      </c>
      <c r="F143" s="70"/>
    </row>
    <row r="144" spans="1:6" s="3" customFormat="1" ht="27" customHeight="1" x14ac:dyDescent="0.25">
      <c r="A144" s="79"/>
      <c r="B144" s="105"/>
      <c r="C144" s="69" t="s">
        <v>27</v>
      </c>
      <c r="D144" s="16">
        <v>0</v>
      </c>
      <c r="E144" s="16">
        <v>0</v>
      </c>
      <c r="F144" s="70"/>
    </row>
    <row r="145" spans="1:6" s="3" customFormat="1" ht="27" customHeight="1" x14ac:dyDescent="0.25">
      <c r="A145" s="79"/>
      <c r="B145" s="105"/>
      <c r="C145" s="69" t="s">
        <v>28</v>
      </c>
      <c r="D145" s="16">
        <v>93.2</v>
      </c>
      <c r="E145" s="16">
        <v>93.2</v>
      </c>
      <c r="F145" s="70"/>
    </row>
    <row r="146" spans="1:6" s="3" customFormat="1" ht="27" customHeight="1" x14ac:dyDescent="0.25">
      <c r="A146" s="79"/>
      <c r="B146" s="105"/>
      <c r="C146" s="69" t="s">
        <v>29</v>
      </c>
      <c r="D146" s="16">
        <v>0</v>
      </c>
      <c r="E146" s="16">
        <v>0</v>
      </c>
      <c r="F146" s="70"/>
    </row>
    <row r="147" spans="1:6" ht="22.5" customHeight="1" x14ac:dyDescent="0.25">
      <c r="A147" s="79" t="s">
        <v>59</v>
      </c>
      <c r="B147" s="105" t="s">
        <v>227</v>
      </c>
      <c r="C147" s="69" t="s">
        <v>20</v>
      </c>
      <c r="D147" s="15">
        <f>D148+D149+D150+D151</f>
        <v>30078.299999999996</v>
      </c>
      <c r="E147" s="15">
        <f t="shared" ref="E147" si="36">E148+E149+E150+E151</f>
        <v>17947.5</v>
      </c>
      <c r="F147" s="24"/>
    </row>
    <row r="148" spans="1:6" ht="32.25" customHeight="1" x14ac:dyDescent="0.25">
      <c r="A148" s="79"/>
      <c r="B148" s="105"/>
      <c r="C148" s="69" t="s">
        <v>184</v>
      </c>
      <c r="D148" s="16">
        <v>1270.8</v>
      </c>
      <c r="E148" s="16">
        <v>758.3</v>
      </c>
      <c r="F148" s="24"/>
    </row>
    <row r="149" spans="1:6" ht="23.25" customHeight="1" x14ac:dyDescent="0.25">
      <c r="A149" s="79"/>
      <c r="B149" s="105"/>
      <c r="C149" s="69" t="s">
        <v>27</v>
      </c>
      <c r="D149" s="16">
        <v>23334.1</v>
      </c>
      <c r="E149" s="16">
        <v>13923.3</v>
      </c>
      <c r="F149" s="24"/>
    </row>
    <row r="150" spans="1:6" ht="21.75" customHeight="1" x14ac:dyDescent="0.25">
      <c r="A150" s="79"/>
      <c r="B150" s="105"/>
      <c r="C150" s="69" t="s">
        <v>28</v>
      </c>
      <c r="D150" s="16">
        <v>5473.4</v>
      </c>
      <c r="E150" s="16">
        <v>3265.9</v>
      </c>
      <c r="F150" s="24"/>
    </row>
    <row r="151" spans="1:6" ht="33" customHeight="1" x14ac:dyDescent="0.25">
      <c r="A151" s="79"/>
      <c r="B151" s="105"/>
      <c r="C151" s="69" t="s">
        <v>29</v>
      </c>
      <c r="D151" s="16">
        <v>0</v>
      </c>
      <c r="E151" s="16">
        <v>0</v>
      </c>
      <c r="F151" s="24"/>
    </row>
    <row r="152" spans="1:6" ht="18.75" customHeight="1" x14ac:dyDescent="0.25">
      <c r="A152" s="102" t="s">
        <v>60</v>
      </c>
      <c r="B152" s="104" t="s">
        <v>97</v>
      </c>
      <c r="C152" s="67" t="s">
        <v>20</v>
      </c>
      <c r="D152" s="68">
        <f>D153+D154+D155+D156</f>
        <v>26461.4</v>
      </c>
      <c r="E152" s="68">
        <f t="shared" ref="E152" si="37">E153+E154+E155+E156</f>
        <v>15154</v>
      </c>
      <c r="F152" s="24"/>
    </row>
    <row r="153" spans="1:6" ht="31.5" x14ac:dyDescent="0.25">
      <c r="A153" s="102"/>
      <c r="B153" s="104"/>
      <c r="C153" s="67" t="s">
        <v>184</v>
      </c>
      <c r="D153" s="68">
        <f>D158+D163</f>
        <v>26461.4</v>
      </c>
      <c r="E153" s="68">
        <f t="shared" ref="E153" si="38">E158+E163</f>
        <v>15154</v>
      </c>
      <c r="F153" s="24"/>
    </row>
    <row r="154" spans="1:6" ht="18.75" x14ac:dyDescent="0.25">
      <c r="A154" s="102"/>
      <c r="B154" s="104"/>
      <c r="C154" s="67" t="s">
        <v>27</v>
      </c>
      <c r="D154" s="68">
        <f t="shared" ref="D154:E156" si="39">D159+D164</f>
        <v>0</v>
      </c>
      <c r="E154" s="68">
        <f t="shared" si="39"/>
        <v>0</v>
      </c>
      <c r="F154" s="24"/>
    </row>
    <row r="155" spans="1:6" ht="18.75" x14ac:dyDescent="0.25">
      <c r="A155" s="102"/>
      <c r="B155" s="104"/>
      <c r="C155" s="67" t="s">
        <v>28</v>
      </c>
      <c r="D155" s="68">
        <f t="shared" si="39"/>
        <v>0</v>
      </c>
      <c r="E155" s="68">
        <f t="shared" si="39"/>
        <v>0</v>
      </c>
      <c r="F155" s="24"/>
    </row>
    <row r="156" spans="1:6" ht="18.75" x14ac:dyDescent="0.25">
      <c r="A156" s="102"/>
      <c r="B156" s="104"/>
      <c r="C156" s="67" t="s">
        <v>29</v>
      </c>
      <c r="D156" s="68">
        <f t="shared" si="39"/>
        <v>0</v>
      </c>
      <c r="E156" s="68">
        <f t="shared" si="39"/>
        <v>0</v>
      </c>
      <c r="F156" s="24"/>
    </row>
    <row r="157" spans="1:6" ht="18.75" customHeight="1" x14ac:dyDescent="0.25">
      <c r="A157" s="79" t="s">
        <v>61</v>
      </c>
      <c r="B157" s="105" t="s">
        <v>264</v>
      </c>
      <c r="C157" s="69" t="s">
        <v>20</v>
      </c>
      <c r="D157" s="15">
        <f>D158+D159+D160+D161</f>
        <v>25745.200000000001</v>
      </c>
      <c r="E157" s="15">
        <f t="shared" ref="E157" si="40">E158+E159+E160+E161</f>
        <v>14814.3</v>
      </c>
      <c r="F157" s="24"/>
    </row>
    <row r="158" spans="1:6" ht="31.5" x14ac:dyDescent="0.25">
      <c r="A158" s="79"/>
      <c r="B158" s="105"/>
      <c r="C158" s="69" t="s">
        <v>184</v>
      </c>
      <c r="D158" s="16">
        <v>25745.200000000001</v>
      </c>
      <c r="E158" s="16">
        <v>14814.3</v>
      </c>
      <c r="F158" s="24"/>
    </row>
    <row r="159" spans="1:6" ht="18.75" x14ac:dyDescent="0.25">
      <c r="A159" s="79"/>
      <c r="B159" s="105"/>
      <c r="C159" s="69" t="s">
        <v>27</v>
      </c>
      <c r="D159" s="16">
        <v>0</v>
      </c>
      <c r="E159" s="16">
        <v>0</v>
      </c>
      <c r="F159" s="24"/>
    </row>
    <row r="160" spans="1:6" ht="18.75" x14ac:dyDescent="0.25">
      <c r="A160" s="79"/>
      <c r="B160" s="105"/>
      <c r="C160" s="69" t="s">
        <v>28</v>
      </c>
      <c r="D160" s="16">
        <v>0</v>
      </c>
      <c r="E160" s="16">
        <v>0</v>
      </c>
      <c r="F160" s="24"/>
    </row>
    <row r="161" spans="1:6" ht="18.75" x14ac:dyDescent="0.25">
      <c r="A161" s="79"/>
      <c r="B161" s="105"/>
      <c r="C161" s="69" t="s">
        <v>29</v>
      </c>
      <c r="D161" s="16">
        <v>0</v>
      </c>
      <c r="E161" s="16">
        <v>0</v>
      </c>
      <c r="F161" s="24"/>
    </row>
    <row r="162" spans="1:6" ht="18.75" customHeight="1" x14ac:dyDescent="0.25">
      <c r="A162" s="79" t="s">
        <v>62</v>
      </c>
      <c r="B162" s="105" t="s">
        <v>287</v>
      </c>
      <c r="C162" s="69" t="s">
        <v>20</v>
      </c>
      <c r="D162" s="15">
        <f>D163+D164+D165+D166</f>
        <v>716.2</v>
      </c>
      <c r="E162" s="15">
        <f t="shared" ref="E162" si="41">E163+E164+E165+E166</f>
        <v>339.7</v>
      </c>
      <c r="F162" s="24"/>
    </row>
    <row r="163" spans="1:6" ht="31.5" x14ac:dyDescent="0.25">
      <c r="A163" s="79"/>
      <c r="B163" s="105"/>
      <c r="C163" s="69" t="s">
        <v>184</v>
      </c>
      <c r="D163" s="16">
        <v>716.2</v>
      </c>
      <c r="E163" s="16">
        <v>339.7</v>
      </c>
      <c r="F163" s="24"/>
    </row>
    <row r="164" spans="1:6" ht="18.75" x14ac:dyDescent="0.25">
      <c r="A164" s="79"/>
      <c r="B164" s="105"/>
      <c r="C164" s="69" t="s">
        <v>27</v>
      </c>
      <c r="D164" s="16">
        <v>0</v>
      </c>
      <c r="E164" s="16">
        <v>0</v>
      </c>
      <c r="F164" s="24"/>
    </row>
    <row r="165" spans="1:6" ht="18.75" x14ac:dyDescent="0.25">
      <c r="A165" s="79"/>
      <c r="B165" s="105"/>
      <c r="C165" s="69" t="s">
        <v>28</v>
      </c>
      <c r="D165" s="16">
        <v>0</v>
      </c>
      <c r="E165" s="16">
        <v>0</v>
      </c>
      <c r="F165" s="24"/>
    </row>
    <row r="166" spans="1:6" ht="18.75" x14ac:dyDescent="0.25">
      <c r="A166" s="79"/>
      <c r="B166" s="105"/>
      <c r="C166" s="69" t="s">
        <v>29</v>
      </c>
      <c r="D166" s="16">
        <v>0</v>
      </c>
      <c r="E166" s="16">
        <v>0</v>
      </c>
      <c r="F166" s="24"/>
    </row>
    <row r="167" spans="1:6" ht="18.75" customHeight="1" x14ac:dyDescent="0.25">
      <c r="A167" s="102" t="s">
        <v>63</v>
      </c>
      <c r="B167" s="104" t="s">
        <v>161</v>
      </c>
      <c r="C167" s="67" t="s">
        <v>20</v>
      </c>
      <c r="D167" s="68">
        <f>D168+D169+D170+D171</f>
        <v>11561.8</v>
      </c>
      <c r="E167" s="68">
        <f t="shared" ref="E167" si="42">E168+E169+E170+E171</f>
        <v>8420.5999999999985</v>
      </c>
      <c r="F167" s="24"/>
    </row>
    <row r="168" spans="1:6" ht="37.5" customHeight="1" x14ac:dyDescent="0.25">
      <c r="A168" s="102"/>
      <c r="B168" s="104"/>
      <c r="C168" s="67" t="s">
        <v>184</v>
      </c>
      <c r="D168" s="68">
        <f t="shared" ref="D168:E171" si="43">D173+D178+D183+D193+D188+D198+D203</f>
        <v>6648.9</v>
      </c>
      <c r="E168" s="68">
        <f t="shared" si="43"/>
        <v>3507.7</v>
      </c>
      <c r="F168" s="24"/>
    </row>
    <row r="169" spans="1:6" ht="18.75" x14ac:dyDescent="0.25">
      <c r="A169" s="102"/>
      <c r="B169" s="104"/>
      <c r="C169" s="67" t="s">
        <v>27</v>
      </c>
      <c r="D169" s="68">
        <f t="shared" si="43"/>
        <v>0</v>
      </c>
      <c r="E169" s="68">
        <f t="shared" si="43"/>
        <v>0</v>
      </c>
      <c r="F169" s="24"/>
    </row>
    <row r="170" spans="1:6" ht="18.75" x14ac:dyDescent="0.25">
      <c r="A170" s="102"/>
      <c r="B170" s="104"/>
      <c r="C170" s="67" t="s">
        <v>28</v>
      </c>
      <c r="D170" s="68">
        <f t="shared" si="43"/>
        <v>4912.8999999999996</v>
      </c>
      <c r="E170" s="68">
        <f t="shared" si="43"/>
        <v>4912.8999999999996</v>
      </c>
      <c r="F170" s="24"/>
    </row>
    <row r="171" spans="1:6" ht="23.25" customHeight="1" x14ac:dyDescent="0.25">
      <c r="A171" s="102"/>
      <c r="B171" s="104"/>
      <c r="C171" s="67" t="s">
        <v>29</v>
      </c>
      <c r="D171" s="68">
        <f t="shared" si="43"/>
        <v>0</v>
      </c>
      <c r="E171" s="68">
        <f t="shared" si="43"/>
        <v>0</v>
      </c>
      <c r="F171" s="24"/>
    </row>
    <row r="172" spans="1:6" ht="18.75" customHeight="1" x14ac:dyDescent="0.25">
      <c r="A172" s="79" t="s">
        <v>64</v>
      </c>
      <c r="B172" s="105" t="s">
        <v>264</v>
      </c>
      <c r="C172" s="69" t="s">
        <v>20</v>
      </c>
      <c r="D172" s="15">
        <f>D173+D174+D175+D176</f>
        <v>2544.9</v>
      </c>
      <c r="E172" s="15">
        <f t="shared" ref="E172" si="44">E173+E174+E175+E176</f>
        <v>976</v>
      </c>
      <c r="F172" s="24"/>
    </row>
    <row r="173" spans="1:6" ht="31.5" x14ac:dyDescent="0.25">
      <c r="A173" s="79"/>
      <c r="B173" s="105"/>
      <c r="C173" s="69" t="s">
        <v>184</v>
      </c>
      <c r="D173" s="16">
        <v>2544.9</v>
      </c>
      <c r="E173" s="16">
        <v>976</v>
      </c>
      <c r="F173" s="24"/>
    </row>
    <row r="174" spans="1:6" ht="18.75" x14ac:dyDescent="0.25">
      <c r="A174" s="79"/>
      <c r="B174" s="105"/>
      <c r="C174" s="69" t="s">
        <v>27</v>
      </c>
      <c r="D174" s="16">
        <v>0</v>
      </c>
      <c r="E174" s="16">
        <v>0</v>
      </c>
      <c r="F174" s="24"/>
    </row>
    <row r="175" spans="1:6" ht="18.75" x14ac:dyDescent="0.25">
      <c r="A175" s="79"/>
      <c r="B175" s="105"/>
      <c r="C175" s="69" t="s">
        <v>28</v>
      </c>
      <c r="D175" s="16">
        <v>0</v>
      </c>
      <c r="E175" s="16">
        <v>0</v>
      </c>
      <c r="F175" s="24"/>
    </row>
    <row r="176" spans="1:6" ht="18.75" x14ac:dyDescent="0.25">
      <c r="A176" s="79"/>
      <c r="B176" s="105"/>
      <c r="C176" s="69" t="s">
        <v>29</v>
      </c>
      <c r="D176" s="16">
        <v>0</v>
      </c>
      <c r="E176" s="16">
        <v>0</v>
      </c>
      <c r="F176" s="24"/>
    </row>
    <row r="177" spans="1:6" ht="18.75" customHeight="1" x14ac:dyDescent="0.25">
      <c r="A177" s="79" t="s">
        <v>65</v>
      </c>
      <c r="B177" s="105" t="s">
        <v>288</v>
      </c>
      <c r="C177" s="69" t="s">
        <v>20</v>
      </c>
      <c r="D177" s="15">
        <f>D178+D179+D180+D181</f>
        <v>4735.5</v>
      </c>
      <c r="E177" s="15">
        <f t="shared" ref="E177" si="45">E178+E179+E180+E181</f>
        <v>3408.4</v>
      </c>
      <c r="F177" s="24"/>
    </row>
    <row r="178" spans="1:6" ht="31.5" x14ac:dyDescent="0.25">
      <c r="A178" s="79"/>
      <c r="B178" s="105"/>
      <c r="C178" s="69" t="s">
        <v>184</v>
      </c>
      <c r="D178" s="16">
        <v>2065.1</v>
      </c>
      <c r="E178" s="16">
        <v>738</v>
      </c>
      <c r="F178" s="24"/>
    </row>
    <row r="179" spans="1:6" ht="18.75" x14ac:dyDescent="0.25">
      <c r="A179" s="79"/>
      <c r="B179" s="105"/>
      <c r="C179" s="69" t="s">
        <v>27</v>
      </c>
      <c r="D179" s="16">
        <v>0</v>
      </c>
      <c r="E179" s="16">
        <v>0</v>
      </c>
      <c r="F179" s="24"/>
    </row>
    <row r="180" spans="1:6" ht="18.75" x14ac:dyDescent="0.25">
      <c r="A180" s="79"/>
      <c r="B180" s="105"/>
      <c r="C180" s="69" t="s">
        <v>28</v>
      </c>
      <c r="D180" s="16">
        <v>2670.4</v>
      </c>
      <c r="E180" s="16">
        <v>2670.4</v>
      </c>
      <c r="F180" s="24"/>
    </row>
    <row r="181" spans="1:6" ht="18.75" x14ac:dyDescent="0.25">
      <c r="A181" s="79"/>
      <c r="B181" s="105"/>
      <c r="C181" s="69" t="s">
        <v>29</v>
      </c>
      <c r="D181" s="16">
        <v>0</v>
      </c>
      <c r="E181" s="16">
        <v>0</v>
      </c>
      <c r="F181" s="24"/>
    </row>
    <row r="182" spans="1:6" ht="18.75" customHeight="1" x14ac:dyDescent="0.25">
      <c r="A182" s="79" t="s">
        <v>66</v>
      </c>
      <c r="B182" s="105" t="s">
        <v>289</v>
      </c>
      <c r="C182" s="69" t="s">
        <v>20</v>
      </c>
      <c r="D182" s="15">
        <f>D183+D184+D185+D186</f>
        <v>3451.5</v>
      </c>
      <c r="E182" s="15">
        <f t="shared" ref="E182" si="46">E183+E184+E185+E186</f>
        <v>3450.7</v>
      </c>
      <c r="F182" s="24"/>
    </row>
    <row r="183" spans="1:6" ht="31.5" x14ac:dyDescent="0.25">
      <c r="A183" s="79"/>
      <c r="B183" s="105"/>
      <c r="C183" s="69" t="s">
        <v>184</v>
      </c>
      <c r="D183" s="16">
        <v>1258.9000000000001</v>
      </c>
      <c r="E183" s="16">
        <v>1258.0999999999999</v>
      </c>
      <c r="F183" s="24"/>
    </row>
    <row r="184" spans="1:6" ht="18.75" x14ac:dyDescent="0.25">
      <c r="A184" s="79"/>
      <c r="B184" s="105"/>
      <c r="C184" s="69" t="s">
        <v>27</v>
      </c>
      <c r="D184" s="16">
        <v>0</v>
      </c>
      <c r="E184" s="16">
        <v>0</v>
      </c>
      <c r="F184" s="24"/>
    </row>
    <row r="185" spans="1:6" ht="18.75" x14ac:dyDescent="0.25">
      <c r="A185" s="79"/>
      <c r="B185" s="105"/>
      <c r="C185" s="69" t="s">
        <v>28</v>
      </c>
      <c r="D185" s="16">
        <v>2192.6</v>
      </c>
      <c r="E185" s="16">
        <v>2192.6</v>
      </c>
      <c r="F185" s="24"/>
    </row>
    <row r="186" spans="1:6" ht="18.75" x14ac:dyDescent="0.25">
      <c r="A186" s="79"/>
      <c r="B186" s="105"/>
      <c r="C186" s="69" t="s">
        <v>29</v>
      </c>
      <c r="D186" s="16">
        <v>0</v>
      </c>
      <c r="E186" s="16">
        <v>0</v>
      </c>
      <c r="F186" s="24"/>
    </row>
    <row r="187" spans="1:6" ht="18.75" customHeight="1" x14ac:dyDescent="0.25">
      <c r="A187" s="79" t="s">
        <v>67</v>
      </c>
      <c r="B187" s="105" t="s">
        <v>327</v>
      </c>
      <c r="C187" s="69" t="s">
        <v>20</v>
      </c>
      <c r="D187" s="15">
        <f>D188+D189+D190+D191</f>
        <v>49.9</v>
      </c>
      <c r="E187" s="15">
        <f t="shared" ref="E187" si="47">E188+E189+E190+E191</f>
        <v>49.9</v>
      </c>
      <c r="F187" s="24"/>
    </row>
    <row r="188" spans="1:6" ht="31.5" x14ac:dyDescent="0.25">
      <c r="A188" s="79"/>
      <c r="B188" s="105"/>
      <c r="C188" s="69" t="s">
        <v>184</v>
      </c>
      <c r="D188" s="16">
        <v>0</v>
      </c>
      <c r="E188" s="16">
        <v>0</v>
      </c>
      <c r="F188" s="24"/>
    </row>
    <row r="189" spans="1:6" ht="18.75" x14ac:dyDescent="0.25">
      <c r="A189" s="79"/>
      <c r="B189" s="105"/>
      <c r="C189" s="69" t="s">
        <v>27</v>
      </c>
      <c r="D189" s="16">
        <v>0</v>
      </c>
      <c r="E189" s="16">
        <v>0</v>
      </c>
      <c r="F189" s="24"/>
    </row>
    <row r="190" spans="1:6" ht="18.75" x14ac:dyDescent="0.25">
      <c r="A190" s="79"/>
      <c r="B190" s="105"/>
      <c r="C190" s="69" t="s">
        <v>28</v>
      </c>
      <c r="D190" s="16">
        <v>49.9</v>
      </c>
      <c r="E190" s="16">
        <v>49.9</v>
      </c>
      <c r="F190" s="24"/>
    </row>
    <row r="191" spans="1:6" ht="18.75" x14ac:dyDescent="0.25">
      <c r="A191" s="79"/>
      <c r="B191" s="105"/>
      <c r="C191" s="69" t="s">
        <v>29</v>
      </c>
      <c r="D191" s="16">
        <v>0</v>
      </c>
      <c r="E191" s="16">
        <v>0</v>
      </c>
      <c r="F191" s="24"/>
    </row>
    <row r="192" spans="1:6" ht="18.75" customHeight="1" x14ac:dyDescent="0.25">
      <c r="A192" s="79" t="s">
        <v>68</v>
      </c>
      <c r="B192" s="105" t="s">
        <v>291</v>
      </c>
      <c r="C192" s="69" t="s">
        <v>20</v>
      </c>
      <c r="D192" s="15">
        <f>D193+D194+D195+D196</f>
        <v>0</v>
      </c>
      <c r="E192" s="15">
        <f t="shared" ref="E192" si="48">E193+E194+E195+E196</f>
        <v>0</v>
      </c>
      <c r="F192" s="24"/>
    </row>
    <row r="193" spans="1:6" ht="31.5" x14ac:dyDescent="0.25">
      <c r="A193" s="79"/>
      <c r="B193" s="105"/>
      <c r="C193" s="69" t="s">
        <v>184</v>
      </c>
      <c r="D193" s="16">
        <v>0</v>
      </c>
      <c r="E193" s="16">
        <v>0</v>
      </c>
      <c r="F193" s="24"/>
    </row>
    <row r="194" spans="1:6" ht="18.75" x14ac:dyDescent="0.25">
      <c r="A194" s="79"/>
      <c r="B194" s="105"/>
      <c r="C194" s="69" t="s">
        <v>27</v>
      </c>
      <c r="D194" s="16">
        <v>0</v>
      </c>
      <c r="E194" s="16">
        <v>0</v>
      </c>
      <c r="F194" s="24"/>
    </row>
    <row r="195" spans="1:6" ht="18.75" x14ac:dyDescent="0.25">
      <c r="A195" s="79"/>
      <c r="B195" s="105"/>
      <c r="C195" s="69" t="s">
        <v>28</v>
      </c>
      <c r="D195" s="16">
        <v>0</v>
      </c>
      <c r="E195" s="16">
        <v>0</v>
      </c>
      <c r="F195" s="24"/>
    </row>
    <row r="196" spans="1:6" ht="18.75" x14ac:dyDescent="0.25">
      <c r="A196" s="79"/>
      <c r="B196" s="105"/>
      <c r="C196" s="69" t="s">
        <v>29</v>
      </c>
      <c r="D196" s="16">
        <v>0</v>
      </c>
      <c r="E196" s="16">
        <v>0</v>
      </c>
      <c r="F196" s="24"/>
    </row>
    <row r="197" spans="1:6" ht="18.75" customHeight="1" x14ac:dyDescent="0.25">
      <c r="A197" s="79" t="s">
        <v>69</v>
      </c>
      <c r="B197" s="105" t="s">
        <v>292</v>
      </c>
      <c r="C197" s="69" t="s">
        <v>20</v>
      </c>
      <c r="D197" s="15">
        <f>D198+D199+D200+D201</f>
        <v>400</v>
      </c>
      <c r="E197" s="15">
        <f t="shared" ref="E197" si="49">E198+E199+E200+E201</f>
        <v>234.9</v>
      </c>
      <c r="F197" s="24"/>
    </row>
    <row r="198" spans="1:6" ht="31.5" x14ac:dyDescent="0.25">
      <c r="A198" s="79"/>
      <c r="B198" s="105"/>
      <c r="C198" s="69" t="s">
        <v>184</v>
      </c>
      <c r="D198" s="16">
        <v>400</v>
      </c>
      <c r="E198" s="16">
        <v>234.9</v>
      </c>
      <c r="F198" s="24"/>
    </row>
    <row r="199" spans="1:6" ht="18.75" x14ac:dyDescent="0.25">
      <c r="A199" s="79"/>
      <c r="B199" s="105"/>
      <c r="C199" s="69" t="s">
        <v>27</v>
      </c>
      <c r="D199" s="16">
        <v>0</v>
      </c>
      <c r="E199" s="16">
        <v>0</v>
      </c>
      <c r="F199" s="24"/>
    </row>
    <row r="200" spans="1:6" ht="18.75" x14ac:dyDescent="0.25">
      <c r="A200" s="79"/>
      <c r="B200" s="105"/>
      <c r="C200" s="69" t="s">
        <v>28</v>
      </c>
      <c r="D200" s="16">
        <v>0</v>
      </c>
      <c r="E200" s="16">
        <v>0</v>
      </c>
      <c r="F200" s="24"/>
    </row>
    <row r="201" spans="1:6" ht="18.75" x14ac:dyDescent="0.25">
      <c r="A201" s="79"/>
      <c r="B201" s="105"/>
      <c r="C201" s="69" t="s">
        <v>29</v>
      </c>
      <c r="D201" s="16">
        <v>0</v>
      </c>
      <c r="E201" s="16">
        <v>0</v>
      </c>
      <c r="F201" s="24"/>
    </row>
    <row r="202" spans="1:6" ht="18.75" customHeight="1" x14ac:dyDescent="0.25">
      <c r="A202" s="79" t="s">
        <v>70</v>
      </c>
      <c r="B202" s="105" t="s">
        <v>293</v>
      </c>
      <c r="C202" s="69" t="s">
        <v>20</v>
      </c>
      <c r="D202" s="15">
        <f>D203+D204+D205+D206</f>
        <v>380</v>
      </c>
      <c r="E202" s="15">
        <f t="shared" ref="E202" si="50">E203+E204+E205+E206</f>
        <v>300.7</v>
      </c>
      <c r="F202" s="24"/>
    </row>
    <row r="203" spans="1:6" ht="31.5" x14ac:dyDescent="0.25">
      <c r="A203" s="79"/>
      <c r="B203" s="105"/>
      <c r="C203" s="69" t="s">
        <v>184</v>
      </c>
      <c r="D203" s="16">
        <v>380</v>
      </c>
      <c r="E203" s="16">
        <v>300.7</v>
      </c>
      <c r="F203" s="24"/>
    </row>
    <row r="204" spans="1:6" ht="18.75" x14ac:dyDescent="0.25">
      <c r="A204" s="79"/>
      <c r="B204" s="105"/>
      <c r="C204" s="69" t="s">
        <v>27</v>
      </c>
      <c r="D204" s="16">
        <v>0</v>
      </c>
      <c r="E204" s="16">
        <v>0</v>
      </c>
      <c r="F204" s="24"/>
    </row>
    <row r="205" spans="1:6" ht="18.75" x14ac:dyDescent="0.25">
      <c r="A205" s="79"/>
      <c r="B205" s="105"/>
      <c r="C205" s="69" t="s">
        <v>28</v>
      </c>
      <c r="D205" s="16">
        <v>0</v>
      </c>
      <c r="E205" s="16">
        <v>0</v>
      </c>
      <c r="F205" s="24"/>
    </row>
    <row r="206" spans="1:6" ht="18.75" x14ac:dyDescent="0.25">
      <c r="A206" s="79"/>
      <c r="B206" s="105"/>
      <c r="C206" s="69" t="s">
        <v>29</v>
      </c>
      <c r="D206" s="16">
        <v>0</v>
      </c>
      <c r="E206" s="16">
        <v>0</v>
      </c>
      <c r="F206" s="24"/>
    </row>
    <row r="207" spans="1:6" ht="18.75" customHeight="1" x14ac:dyDescent="0.25">
      <c r="A207" s="102" t="s">
        <v>71</v>
      </c>
      <c r="B207" s="104" t="s">
        <v>167</v>
      </c>
      <c r="C207" s="67" t="s">
        <v>20</v>
      </c>
      <c r="D207" s="68">
        <f>D208+D209+D210+D211</f>
        <v>39082.6</v>
      </c>
      <c r="E207" s="68">
        <f t="shared" ref="E207" si="51">E208+E209+E210+E211</f>
        <v>17576.8</v>
      </c>
      <c r="F207" s="24"/>
    </row>
    <row r="208" spans="1:6" ht="31.5" x14ac:dyDescent="0.25">
      <c r="A208" s="102"/>
      <c r="B208" s="104"/>
      <c r="C208" s="67" t="s">
        <v>184</v>
      </c>
      <c r="D208" s="68">
        <f>D213+D218+D223+D228+D233</f>
        <v>25465.899999999998</v>
      </c>
      <c r="E208" s="68">
        <f t="shared" ref="E208" si="52">E213+E218+E223+E228+E233</f>
        <v>11162.699999999999</v>
      </c>
      <c r="F208" s="24"/>
    </row>
    <row r="209" spans="1:6" ht="18.75" x14ac:dyDescent="0.25">
      <c r="A209" s="102"/>
      <c r="B209" s="104"/>
      <c r="C209" s="67" t="s">
        <v>27</v>
      </c>
      <c r="D209" s="68">
        <f t="shared" ref="D209:E211" si="53">D214+D219+D224+D229+D234</f>
        <v>0</v>
      </c>
      <c r="E209" s="68">
        <f t="shared" si="53"/>
        <v>0</v>
      </c>
      <c r="F209" s="24"/>
    </row>
    <row r="210" spans="1:6" ht="18.75" x14ac:dyDescent="0.25">
      <c r="A210" s="102"/>
      <c r="B210" s="104"/>
      <c r="C210" s="67" t="s">
        <v>28</v>
      </c>
      <c r="D210" s="68">
        <f t="shared" si="53"/>
        <v>13616.7</v>
      </c>
      <c r="E210" s="68">
        <f t="shared" si="53"/>
        <v>6414.1</v>
      </c>
      <c r="F210" s="24"/>
    </row>
    <row r="211" spans="1:6" ht="18.75" x14ac:dyDescent="0.25">
      <c r="A211" s="102"/>
      <c r="B211" s="104"/>
      <c r="C211" s="67" t="s">
        <v>29</v>
      </c>
      <c r="D211" s="68">
        <f t="shared" si="53"/>
        <v>0</v>
      </c>
      <c r="E211" s="68">
        <f t="shared" si="53"/>
        <v>0</v>
      </c>
      <c r="F211" s="24"/>
    </row>
    <row r="212" spans="1:6" ht="18.75" customHeight="1" x14ac:dyDescent="0.25">
      <c r="A212" s="79" t="s">
        <v>72</v>
      </c>
      <c r="B212" s="105" t="s">
        <v>255</v>
      </c>
      <c r="C212" s="69" t="s">
        <v>20</v>
      </c>
      <c r="D212" s="15">
        <f>D213+D214+D215+D216</f>
        <v>1856.8</v>
      </c>
      <c r="E212" s="15">
        <f t="shared" ref="E212" si="54">E213+E214+E215+E216</f>
        <v>744.8</v>
      </c>
      <c r="F212" s="24"/>
    </row>
    <row r="213" spans="1:6" ht="31.5" x14ac:dyDescent="0.25">
      <c r="A213" s="79"/>
      <c r="B213" s="105"/>
      <c r="C213" s="69" t="s">
        <v>184</v>
      </c>
      <c r="D213" s="16">
        <v>1856.8</v>
      </c>
      <c r="E213" s="16">
        <v>744.8</v>
      </c>
      <c r="F213" s="24"/>
    </row>
    <row r="214" spans="1:6" ht="18.75" x14ac:dyDescent="0.25">
      <c r="A214" s="79"/>
      <c r="B214" s="105"/>
      <c r="C214" s="69" t="s">
        <v>27</v>
      </c>
      <c r="D214" s="16">
        <v>0</v>
      </c>
      <c r="E214" s="16">
        <v>0</v>
      </c>
      <c r="F214" s="24"/>
    </row>
    <row r="215" spans="1:6" ht="18.75" x14ac:dyDescent="0.25">
      <c r="A215" s="79"/>
      <c r="B215" s="105"/>
      <c r="C215" s="69" t="s">
        <v>28</v>
      </c>
      <c r="D215" s="16">
        <v>0</v>
      </c>
      <c r="E215" s="16">
        <v>0</v>
      </c>
      <c r="F215" s="24"/>
    </row>
    <row r="216" spans="1:6" ht="18.75" x14ac:dyDescent="0.25">
      <c r="A216" s="79"/>
      <c r="B216" s="105"/>
      <c r="C216" s="69" t="s">
        <v>29</v>
      </c>
      <c r="D216" s="16">
        <v>0</v>
      </c>
      <c r="E216" s="16">
        <v>0</v>
      </c>
      <c r="F216" s="24"/>
    </row>
    <row r="217" spans="1:6" ht="18.75" customHeight="1" x14ac:dyDescent="0.25">
      <c r="A217" s="79" t="s">
        <v>74</v>
      </c>
      <c r="B217" s="105" t="s">
        <v>73</v>
      </c>
      <c r="C217" s="69" t="s">
        <v>20</v>
      </c>
      <c r="D217" s="15">
        <f>D218+D219+D220+D221</f>
        <v>23609.1</v>
      </c>
      <c r="E217" s="15">
        <f t="shared" ref="E217" si="55">E218+E219+E220+E221</f>
        <v>10417.9</v>
      </c>
      <c r="F217" s="24"/>
    </row>
    <row r="218" spans="1:6" ht="31.5" x14ac:dyDescent="0.25">
      <c r="A218" s="79"/>
      <c r="B218" s="105"/>
      <c r="C218" s="69" t="s">
        <v>184</v>
      </c>
      <c r="D218" s="16">
        <v>23609.1</v>
      </c>
      <c r="E218" s="16">
        <v>10417.9</v>
      </c>
      <c r="F218" s="24"/>
    </row>
    <row r="219" spans="1:6" ht="18.75" x14ac:dyDescent="0.25">
      <c r="A219" s="79"/>
      <c r="B219" s="105"/>
      <c r="C219" s="69" t="s">
        <v>27</v>
      </c>
      <c r="D219" s="16">
        <v>0</v>
      </c>
      <c r="E219" s="16">
        <v>0</v>
      </c>
      <c r="F219" s="24"/>
    </row>
    <row r="220" spans="1:6" ht="18.75" x14ac:dyDescent="0.25">
      <c r="A220" s="79"/>
      <c r="B220" s="105"/>
      <c r="C220" s="69" t="s">
        <v>28</v>
      </c>
      <c r="D220" s="16">
        <v>0</v>
      </c>
      <c r="E220" s="16">
        <v>0</v>
      </c>
      <c r="F220" s="24"/>
    </row>
    <row r="221" spans="1:6" ht="18.75" x14ac:dyDescent="0.25">
      <c r="A221" s="79"/>
      <c r="B221" s="105"/>
      <c r="C221" s="69" t="s">
        <v>29</v>
      </c>
      <c r="D221" s="16">
        <v>0</v>
      </c>
      <c r="E221" s="16">
        <v>0</v>
      </c>
      <c r="F221" s="24"/>
    </row>
    <row r="222" spans="1:6" ht="18.75" customHeight="1" x14ac:dyDescent="0.25">
      <c r="A222" s="79" t="s">
        <v>75</v>
      </c>
      <c r="B222" s="105" t="s">
        <v>260</v>
      </c>
      <c r="C222" s="69" t="s">
        <v>20</v>
      </c>
      <c r="D222" s="15">
        <f>D223+D224+D225+D226</f>
        <v>13616.7</v>
      </c>
      <c r="E222" s="15">
        <f t="shared" ref="E222" si="56">E223+E224+E225+E226</f>
        <v>6414.1</v>
      </c>
      <c r="F222" s="24"/>
    </row>
    <row r="223" spans="1:6" ht="31.5" x14ac:dyDescent="0.25">
      <c r="A223" s="79"/>
      <c r="B223" s="105"/>
      <c r="C223" s="69" t="s">
        <v>184</v>
      </c>
      <c r="D223" s="16">
        <v>0</v>
      </c>
      <c r="E223" s="16">
        <v>0</v>
      </c>
      <c r="F223" s="24"/>
    </row>
    <row r="224" spans="1:6" ht="18.75" x14ac:dyDescent="0.25">
      <c r="A224" s="79"/>
      <c r="B224" s="105"/>
      <c r="C224" s="69" t="s">
        <v>27</v>
      </c>
      <c r="D224" s="16">
        <v>0</v>
      </c>
      <c r="E224" s="16">
        <v>0</v>
      </c>
      <c r="F224" s="24"/>
    </row>
    <row r="225" spans="1:6" ht="18.75" x14ac:dyDescent="0.25">
      <c r="A225" s="79"/>
      <c r="B225" s="105"/>
      <c r="C225" s="69" t="s">
        <v>28</v>
      </c>
      <c r="D225" s="16">
        <v>13616.7</v>
      </c>
      <c r="E225" s="16">
        <v>6414.1</v>
      </c>
      <c r="F225" s="24"/>
    </row>
    <row r="226" spans="1:6" ht="18.75" x14ac:dyDescent="0.25">
      <c r="A226" s="79"/>
      <c r="B226" s="105"/>
      <c r="C226" s="69" t="s">
        <v>29</v>
      </c>
      <c r="D226" s="16">
        <v>0</v>
      </c>
      <c r="E226" s="16">
        <v>0</v>
      </c>
      <c r="F226" s="24"/>
    </row>
    <row r="227" spans="1:6" ht="18.75" customHeight="1" x14ac:dyDescent="0.25">
      <c r="A227" s="79" t="s">
        <v>294</v>
      </c>
      <c r="B227" s="105" t="s">
        <v>295</v>
      </c>
      <c r="C227" s="69" t="s">
        <v>20</v>
      </c>
      <c r="D227" s="15">
        <f>D228+D229+D230+D231</f>
        <v>0</v>
      </c>
      <c r="E227" s="15">
        <f t="shared" ref="E227" si="57">E228+E229+E230+E231</f>
        <v>0</v>
      </c>
      <c r="F227" s="24"/>
    </row>
    <row r="228" spans="1:6" ht="31.5" x14ac:dyDescent="0.25">
      <c r="A228" s="79"/>
      <c r="B228" s="105"/>
      <c r="C228" s="69" t="s">
        <v>184</v>
      </c>
      <c r="D228" s="16">
        <v>0</v>
      </c>
      <c r="E228" s="16">
        <v>0</v>
      </c>
      <c r="F228" s="24"/>
    </row>
    <row r="229" spans="1:6" ht="18.75" x14ac:dyDescent="0.25">
      <c r="A229" s="79"/>
      <c r="B229" s="105"/>
      <c r="C229" s="69" t="s">
        <v>27</v>
      </c>
      <c r="D229" s="16">
        <v>0</v>
      </c>
      <c r="E229" s="16">
        <v>0</v>
      </c>
      <c r="F229" s="24"/>
    </row>
    <row r="230" spans="1:6" ht="18.75" x14ac:dyDescent="0.25">
      <c r="A230" s="79"/>
      <c r="B230" s="105"/>
      <c r="C230" s="69" t="s">
        <v>28</v>
      </c>
      <c r="D230" s="16">
        <v>0</v>
      </c>
      <c r="E230" s="16">
        <v>0</v>
      </c>
      <c r="F230" s="24"/>
    </row>
    <row r="231" spans="1:6" ht="18.75" x14ac:dyDescent="0.25">
      <c r="A231" s="79"/>
      <c r="B231" s="105"/>
      <c r="C231" s="69" t="s">
        <v>29</v>
      </c>
      <c r="D231" s="16">
        <v>0</v>
      </c>
      <c r="E231" s="16">
        <v>0</v>
      </c>
      <c r="F231" s="24"/>
    </row>
    <row r="232" spans="1:6" ht="18.75" customHeight="1" x14ac:dyDescent="0.25">
      <c r="A232" s="79" t="s">
        <v>296</v>
      </c>
      <c r="B232" s="105" t="s">
        <v>328</v>
      </c>
      <c r="C232" s="69" t="s">
        <v>20</v>
      </c>
      <c r="D232" s="15">
        <f>D233+D234+D235+D236</f>
        <v>0</v>
      </c>
      <c r="E232" s="15">
        <f t="shared" ref="E232" si="58">E233+E234+E235+E236</f>
        <v>0</v>
      </c>
    </row>
    <row r="233" spans="1:6" ht="31.5" x14ac:dyDescent="0.25">
      <c r="A233" s="79"/>
      <c r="B233" s="105"/>
      <c r="C233" s="69" t="s">
        <v>184</v>
      </c>
      <c r="D233" s="16">
        <v>0</v>
      </c>
      <c r="E233" s="16">
        <v>0</v>
      </c>
    </row>
    <row r="234" spans="1:6" ht="18.75" x14ac:dyDescent="0.25">
      <c r="A234" s="79"/>
      <c r="B234" s="105"/>
      <c r="C234" s="69" t="s">
        <v>27</v>
      </c>
      <c r="D234" s="16">
        <v>0</v>
      </c>
      <c r="E234" s="16">
        <v>0</v>
      </c>
    </row>
    <row r="235" spans="1:6" ht="18.75" x14ac:dyDescent="0.25">
      <c r="A235" s="79"/>
      <c r="B235" s="105"/>
      <c r="C235" s="69" t="s">
        <v>28</v>
      </c>
      <c r="D235" s="16">
        <v>0</v>
      </c>
      <c r="E235" s="16">
        <v>0</v>
      </c>
    </row>
    <row r="236" spans="1:6" ht="18.75" x14ac:dyDescent="0.25">
      <c r="A236" s="79"/>
      <c r="B236" s="105"/>
      <c r="C236" s="69" t="s">
        <v>29</v>
      </c>
      <c r="D236" s="16">
        <v>0</v>
      </c>
      <c r="E236" s="16">
        <v>0</v>
      </c>
    </row>
    <row r="237" spans="1:6" ht="18.75" customHeight="1" x14ac:dyDescent="0.25">
      <c r="A237" s="102" t="s">
        <v>76</v>
      </c>
      <c r="B237" s="104" t="s">
        <v>298</v>
      </c>
      <c r="C237" s="67" t="s">
        <v>20</v>
      </c>
      <c r="D237" s="68">
        <f>D238+D239+D240+D241</f>
        <v>14228.500000000002</v>
      </c>
      <c r="E237" s="68">
        <f t="shared" ref="E237" si="59">E238+E239+E240+E241</f>
        <v>9806.6</v>
      </c>
    </row>
    <row r="238" spans="1:6" ht="31.5" x14ac:dyDescent="0.25">
      <c r="A238" s="102"/>
      <c r="B238" s="104"/>
      <c r="C238" s="67" t="s">
        <v>184</v>
      </c>
      <c r="D238" s="68">
        <f t="shared" ref="D238:E241" si="60">D243+D248+D253+D258+D263+D268+D273+D278+D283+D288</f>
        <v>14228.500000000002</v>
      </c>
      <c r="E238" s="68">
        <f t="shared" si="60"/>
        <v>9806.6</v>
      </c>
    </row>
    <row r="239" spans="1:6" ht="18.75" x14ac:dyDescent="0.25">
      <c r="A239" s="102"/>
      <c r="B239" s="104"/>
      <c r="C239" s="67" t="s">
        <v>27</v>
      </c>
      <c r="D239" s="68">
        <f t="shared" si="60"/>
        <v>0</v>
      </c>
      <c r="E239" s="68">
        <f t="shared" si="60"/>
        <v>0</v>
      </c>
    </row>
    <row r="240" spans="1:6" ht="18.75" x14ac:dyDescent="0.25">
      <c r="A240" s="102"/>
      <c r="B240" s="104"/>
      <c r="C240" s="67" t="s">
        <v>28</v>
      </c>
      <c r="D240" s="68">
        <f t="shared" si="60"/>
        <v>0</v>
      </c>
      <c r="E240" s="68">
        <f t="shared" si="60"/>
        <v>0</v>
      </c>
    </row>
    <row r="241" spans="1:5" ht="18.75" x14ac:dyDescent="0.25">
      <c r="A241" s="102"/>
      <c r="B241" s="104"/>
      <c r="C241" s="67" t="s">
        <v>29</v>
      </c>
      <c r="D241" s="68">
        <f t="shared" si="60"/>
        <v>0</v>
      </c>
      <c r="E241" s="68">
        <f t="shared" si="60"/>
        <v>0</v>
      </c>
    </row>
    <row r="242" spans="1:5" ht="18.75" customHeight="1" x14ac:dyDescent="0.25">
      <c r="A242" s="79" t="s">
        <v>77</v>
      </c>
      <c r="B242" s="105" t="s">
        <v>112</v>
      </c>
      <c r="C242" s="69" t="s">
        <v>20</v>
      </c>
      <c r="D242" s="15">
        <f>D243+D244+D245+D246</f>
        <v>5424.6</v>
      </c>
      <c r="E242" s="15">
        <f t="shared" ref="E242" si="61">E243+E244+E245+E246</f>
        <v>1002.7</v>
      </c>
    </row>
    <row r="243" spans="1:5" ht="31.5" x14ac:dyDescent="0.25">
      <c r="A243" s="79"/>
      <c r="B243" s="105"/>
      <c r="C243" s="69" t="s">
        <v>184</v>
      </c>
      <c r="D243" s="16">
        <v>5424.6</v>
      </c>
      <c r="E243" s="16">
        <v>1002.7</v>
      </c>
    </row>
    <row r="244" spans="1:5" ht="18.75" x14ac:dyDescent="0.25">
      <c r="A244" s="79"/>
      <c r="B244" s="105"/>
      <c r="C244" s="69" t="s">
        <v>27</v>
      </c>
      <c r="D244" s="16">
        <v>0</v>
      </c>
      <c r="E244" s="16">
        <v>0</v>
      </c>
    </row>
    <row r="245" spans="1:5" ht="18.75" x14ac:dyDescent="0.25">
      <c r="A245" s="79"/>
      <c r="B245" s="105"/>
      <c r="C245" s="69" t="s">
        <v>28</v>
      </c>
      <c r="D245" s="16">
        <v>0</v>
      </c>
      <c r="E245" s="16">
        <v>0</v>
      </c>
    </row>
    <row r="246" spans="1:5" ht="18.75" x14ac:dyDescent="0.25">
      <c r="A246" s="79"/>
      <c r="B246" s="105"/>
      <c r="C246" s="69" t="s">
        <v>29</v>
      </c>
      <c r="D246" s="16">
        <v>0</v>
      </c>
      <c r="E246" s="16">
        <v>0</v>
      </c>
    </row>
    <row r="247" spans="1:5" ht="18.75" customHeight="1" x14ac:dyDescent="0.25">
      <c r="A247" s="79" t="s">
        <v>78</v>
      </c>
      <c r="B247" s="105" t="s">
        <v>113</v>
      </c>
      <c r="C247" s="69" t="s">
        <v>20</v>
      </c>
      <c r="D247" s="15">
        <f>D248+D249+D250+D251</f>
        <v>265.8</v>
      </c>
      <c r="E247" s="15">
        <f t="shared" ref="E247" si="62">E248+E249+E250+E251</f>
        <v>265.8</v>
      </c>
    </row>
    <row r="248" spans="1:5" ht="31.5" x14ac:dyDescent="0.25">
      <c r="A248" s="79"/>
      <c r="B248" s="105"/>
      <c r="C248" s="69" t="s">
        <v>184</v>
      </c>
      <c r="D248" s="16">
        <v>265.8</v>
      </c>
      <c r="E248" s="16">
        <v>265.8</v>
      </c>
    </row>
    <row r="249" spans="1:5" ht="18.75" x14ac:dyDescent="0.25">
      <c r="A249" s="79"/>
      <c r="B249" s="105"/>
      <c r="C249" s="69" t="s">
        <v>27</v>
      </c>
      <c r="D249" s="16">
        <v>0</v>
      </c>
      <c r="E249" s="16">
        <v>0</v>
      </c>
    </row>
    <row r="250" spans="1:5" ht="18.75" x14ac:dyDescent="0.25">
      <c r="A250" s="79"/>
      <c r="B250" s="105"/>
      <c r="C250" s="69" t="s">
        <v>28</v>
      </c>
      <c r="D250" s="16">
        <v>0</v>
      </c>
      <c r="E250" s="16">
        <v>0</v>
      </c>
    </row>
    <row r="251" spans="1:5" ht="18.75" x14ac:dyDescent="0.25">
      <c r="A251" s="79"/>
      <c r="B251" s="105"/>
      <c r="C251" s="69" t="s">
        <v>29</v>
      </c>
      <c r="D251" s="16">
        <v>0</v>
      </c>
      <c r="E251" s="16">
        <v>0</v>
      </c>
    </row>
    <row r="252" spans="1:5" ht="18.75" customHeight="1" x14ac:dyDescent="0.25">
      <c r="A252" s="79" t="s">
        <v>301</v>
      </c>
      <c r="B252" s="105" t="s">
        <v>114</v>
      </c>
      <c r="C252" s="69" t="s">
        <v>20</v>
      </c>
      <c r="D252" s="15">
        <f>D253+D254+D255+D256</f>
        <v>4526</v>
      </c>
      <c r="E252" s="15">
        <f t="shared" ref="E252" si="63">E253+E254+E255+E256</f>
        <v>4526</v>
      </c>
    </row>
    <row r="253" spans="1:5" ht="31.5" x14ac:dyDescent="0.25">
      <c r="A253" s="79"/>
      <c r="B253" s="105"/>
      <c r="C253" s="69" t="s">
        <v>184</v>
      </c>
      <c r="D253" s="16">
        <v>4526</v>
      </c>
      <c r="E253" s="16">
        <v>4526</v>
      </c>
    </row>
    <row r="254" spans="1:5" ht="18.75" x14ac:dyDescent="0.25">
      <c r="A254" s="79"/>
      <c r="B254" s="105"/>
      <c r="C254" s="69" t="s">
        <v>27</v>
      </c>
      <c r="D254" s="16">
        <v>0</v>
      </c>
      <c r="E254" s="16">
        <v>0</v>
      </c>
    </row>
    <row r="255" spans="1:5" ht="18.75" x14ac:dyDescent="0.25">
      <c r="A255" s="79"/>
      <c r="B255" s="105"/>
      <c r="C255" s="69" t="s">
        <v>28</v>
      </c>
      <c r="D255" s="16">
        <v>0</v>
      </c>
      <c r="E255" s="16">
        <v>0</v>
      </c>
    </row>
    <row r="256" spans="1:5" ht="18.75" x14ac:dyDescent="0.25">
      <c r="A256" s="79"/>
      <c r="B256" s="105"/>
      <c r="C256" s="69" t="s">
        <v>29</v>
      </c>
      <c r="D256" s="16">
        <v>0</v>
      </c>
      <c r="E256" s="16">
        <v>0</v>
      </c>
    </row>
    <row r="257" spans="1:5" ht="18.75" customHeight="1" x14ac:dyDescent="0.25">
      <c r="A257" s="79" t="s">
        <v>303</v>
      </c>
      <c r="B257" s="105" t="s">
        <v>115</v>
      </c>
      <c r="C257" s="69" t="s">
        <v>20</v>
      </c>
      <c r="D257" s="15">
        <f>D258+D259+D260+D261</f>
        <v>4012.1</v>
      </c>
      <c r="E257" s="15">
        <f t="shared" ref="E257" si="64">E258+E259+E260+E261</f>
        <v>4012.1</v>
      </c>
    </row>
    <row r="258" spans="1:5" ht="31.5" x14ac:dyDescent="0.25">
      <c r="A258" s="79"/>
      <c r="B258" s="105"/>
      <c r="C258" s="69" t="s">
        <v>184</v>
      </c>
      <c r="D258" s="16">
        <v>4012.1</v>
      </c>
      <c r="E258" s="16">
        <v>4012.1</v>
      </c>
    </row>
    <row r="259" spans="1:5" ht="18.75" x14ac:dyDescent="0.25">
      <c r="A259" s="79"/>
      <c r="B259" s="105"/>
      <c r="C259" s="69" t="s">
        <v>27</v>
      </c>
      <c r="D259" s="16">
        <v>0</v>
      </c>
      <c r="E259" s="16">
        <v>0</v>
      </c>
    </row>
    <row r="260" spans="1:5" ht="18.75" x14ac:dyDescent="0.25">
      <c r="A260" s="79"/>
      <c r="B260" s="105"/>
      <c r="C260" s="69" t="s">
        <v>28</v>
      </c>
      <c r="D260" s="16">
        <v>0</v>
      </c>
      <c r="E260" s="16">
        <v>0</v>
      </c>
    </row>
    <row r="261" spans="1:5" ht="18.75" x14ac:dyDescent="0.25">
      <c r="A261" s="79"/>
      <c r="B261" s="105"/>
      <c r="C261" s="69" t="s">
        <v>29</v>
      </c>
      <c r="D261" s="16">
        <v>0</v>
      </c>
      <c r="E261" s="16">
        <v>0</v>
      </c>
    </row>
    <row r="262" spans="1:5" ht="18.75" customHeight="1" x14ac:dyDescent="0.25">
      <c r="A262" s="79" t="s">
        <v>305</v>
      </c>
      <c r="B262" s="105" t="s">
        <v>116</v>
      </c>
      <c r="C262" s="69" t="s">
        <v>20</v>
      </c>
      <c r="D262" s="15">
        <f>D263+D264+D265+D266</f>
        <v>0</v>
      </c>
      <c r="E262" s="15">
        <f t="shared" ref="E262" si="65">E263+E264+E265+E266</f>
        <v>0</v>
      </c>
    </row>
    <row r="263" spans="1:5" ht="31.5" x14ac:dyDescent="0.25">
      <c r="A263" s="79"/>
      <c r="B263" s="105"/>
      <c r="C263" s="69" t="s">
        <v>184</v>
      </c>
      <c r="D263" s="16">
        <v>0</v>
      </c>
      <c r="E263" s="16">
        <v>0</v>
      </c>
    </row>
    <row r="264" spans="1:5" ht="18.75" x14ac:dyDescent="0.25">
      <c r="A264" s="79"/>
      <c r="B264" s="105"/>
      <c r="C264" s="69" t="s">
        <v>27</v>
      </c>
      <c r="D264" s="16">
        <v>0</v>
      </c>
      <c r="E264" s="16">
        <v>0</v>
      </c>
    </row>
    <row r="265" spans="1:5" ht="18.75" x14ac:dyDescent="0.25">
      <c r="A265" s="79"/>
      <c r="B265" s="105"/>
      <c r="C265" s="69" t="s">
        <v>28</v>
      </c>
      <c r="D265" s="16">
        <v>0</v>
      </c>
      <c r="E265" s="16">
        <v>0</v>
      </c>
    </row>
    <row r="266" spans="1:5" ht="18.75" x14ac:dyDescent="0.25">
      <c r="A266" s="79"/>
      <c r="B266" s="105"/>
      <c r="C266" s="69" t="s">
        <v>29</v>
      </c>
      <c r="D266" s="16">
        <v>0</v>
      </c>
      <c r="E266" s="16">
        <v>0</v>
      </c>
    </row>
    <row r="267" spans="1:5" ht="18.75" customHeight="1" x14ac:dyDescent="0.25">
      <c r="A267" s="79" t="s">
        <v>307</v>
      </c>
      <c r="B267" s="105" t="s">
        <v>117</v>
      </c>
      <c r="C267" s="69" t="s">
        <v>20</v>
      </c>
      <c r="D267" s="15">
        <f>D268+D269+D270+D271</f>
        <v>0</v>
      </c>
      <c r="E267" s="15">
        <f t="shared" ref="E267" si="66">E268+E269+E270+E271</f>
        <v>0</v>
      </c>
    </row>
    <row r="268" spans="1:5" ht="31.5" x14ac:dyDescent="0.25">
      <c r="A268" s="79"/>
      <c r="B268" s="105"/>
      <c r="C268" s="69" t="s">
        <v>184</v>
      </c>
      <c r="D268" s="16">
        <v>0</v>
      </c>
      <c r="E268" s="16">
        <v>0</v>
      </c>
    </row>
    <row r="269" spans="1:5" ht="18.75" x14ac:dyDescent="0.25">
      <c r="A269" s="79"/>
      <c r="B269" s="105"/>
      <c r="C269" s="69" t="s">
        <v>27</v>
      </c>
      <c r="D269" s="16">
        <v>0</v>
      </c>
      <c r="E269" s="16">
        <v>0</v>
      </c>
    </row>
    <row r="270" spans="1:5" ht="18.75" x14ac:dyDescent="0.25">
      <c r="A270" s="79"/>
      <c r="B270" s="105"/>
      <c r="C270" s="69" t="s">
        <v>28</v>
      </c>
      <c r="D270" s="16">
        <v>0</v>
      </c>
      <c r="E270" s="16">
        <v>0</v>
      </c>
    </row>
    <row r="271" spans="1:5" ht="18.75" x14ac:dyDescent="0.25">
      <c r="A271" s="79"/>
      <c r="B271" s="105"/>
      <c r="C271" s="69" t="s">
        <v>29</v>
      </c>
      <c r="D271" s="16">
        <v>0</v>
      </c>
      <c r="E271" s="16">
        <v>0</v>
      </c>
    </row>
    <row r="272" spans="1:5" ht="18.75" customHeight="1" x14ac:dyDescent="0.25">
      <c r="A272" s="79" t="s">
        <v>309</v>
      </c>
      <c r="B272" s="105" t="s">
        <v>118</v>
      </c>
      <c r="C272" s="69" t="s">
        <v>20</v>
      </c>
      <c r="D272" s="15">
        <f>D273+D274+D275+D276</f>
        <v>0</v>
      </c>
      <c r="E272" s="15">
        <f t="shared" ref="E272" si="67">E273+E274+E275+E276</f>
        <v>0</v>
      </c>
    </row>
    <row r="273" spans="1:5" ht="31.5" x14ac:dyDescent="0.25">
      <c r="A273" s="79"/>
      <c r="B273" s="105"/>
      <c r="C273" s="69" t="s">
        <v>184</v>
      </c>
      <c r="D273" s="16">
        <v>0</v>
      </c>
      <c r="E273" s="16">
        <v>0</v>
      </c>
    </row>
    <row r="274" spans="1:5" ht="18.75" x14ac:dyDescent="0.25">
      <c r="A274" s="79"/>
      <c r="B274" s="105"/>
      <c r="C274" s="69" t="s">
        <v>27</v>
      </c>
      <c r="D274" s="16">
        <v>0</v>
      </c>
      <c r="E274" s="16">
        <v>0</v>
      </c>
    </row>
    <row r="275" spans="1:5" ht="18.75" x14ac:dyDescent="0.25">
      <c r="A275" s="79"/>
      <c r="B275" s="105"/>
      <c r="C275" s="69" t="s">
        <v>28</v>
      </c>
      <c r="D275" s="16">
        <v>0</v>
      </c>
      <c r="E275" s="16">
        <v>0</v>
      </c>
    </row>
    <row r="276" spans="1:5" ht="18.75" x14ac:dyDescent="0.25">
      <c r="A276" s="79"/>
      <c r="B276" s="105"/>
      <c r="C276" s="69" t="s">
        <v>29</v>
      </c>
      <c r="D276" s="16">
        <v>0</v>
      </c>
      <c r="E276" s="16">
        <v>0</v>
      </c>
    </row>
    <row r="277" spans="1:5" ht="18.75" customHeight="1" x14ac:dyDescent="0.25">
      <c r="A277" s="79" t="s">
        <v>311</v>
      </c>
      <c r="B277" s="105" t="s">
        <v>312</v>
      </c>
      <c r="C277" s="69" t="s">
        <v>20</v>
      </c>
      <c r="D277" s="15">
        <f>D278+D279+D280+D281</f>
        <v>0</v>
      </c>
      <c r="E277" s="15">
        <f t="shared" ref="E277" si="68">E278+E279+E280+E281</f>
        <v>0</v>
      </c>
    </row>
    <row r="278" spans="1:5" ht="31.5" x14ac:dyDescent="0.25">
      <c r="A278" s="79"/>
      <c r="B278" s="105"/>
      <c r="C278" s="69" t="s">
        <v>184</v>
      </c>
      <c r="D278" s="16">
        <v>0</v>
      </c>
      <c r="E278" s="16">
        <v>0</v>
      </c>
    </row>
    <row r="279" spans="1:5" ht="18.75" x14ac:dyDescent="0.25">
      <c r="A279" s="79"/>
      <c r="B279" s="105"/>
      <c r="C279" s="69" t="s">
        <v>27</v>
      </c>
      <c r="D279" s="16">
        <v>0</v>
      </c>
      <c r="E279" s="16">
        <v>0</v>
      </c>
    </row>
    <row r="280" spans="1:5" ht="18.75" x14ac:dyDescent="0.25">
      <c r="A280" s="79"/>
      <c r="B280" s="105"/>
      <c r="C280" s="69" t="s">
        <v>28</v>
      </c>
      <c r="D280" s="16">
        <v>0</v>
      </c>
      <c r="E280" s="16">
        <v>0</v>
      </c>
    </row>
    <row r="281" spans="1:5" ht="18.75" x14ac:dyDescent="0.25">
      <c r="A281" s="79"/>
      <c r="B281" s="105"/>
      <c r="C281" s="69" t="s">
        <v>29</v>
      </c>
      <c r="D281" s="16">
        <v>0</v>
      </c>
      <c r="E281" s="16">
        <v>0</v>
      </c>
    </row>
    <row r="282" spans="1:5" ht="18.75" customHeight="1" x14ac:dyDescent="0.25">
      <c r="A282" s="79" t="s">
        <v>313</v>
      </c>
      <c r="B282" s="105" t="s">
        <v>119</v>
      </c>
      <c r="C282" s="69" t="s">
        <v>20</v>
      </c>
      <c r="D282" s="15">
        <f>D283+D284+D285+D286</f>
        <v>0</v>
      </c>
      <c r="E282" s="15">
        <f t="shared" ref="E282" si="69">E283+E284+E285+E286</f>
        <v>0</v>
      </c>
    </row>
    <row r="283" spans="1:5" ht="31.5" x14ac:dyDescent="0.25">
      <c r="A283" s="79"/>
      <c r="B283" s="105"/>
      <c r="C283" s="69" t="s">
        <v>184</v>
      </c>
      <c r="D283" s="16">
        <v>0</v>
      </c>
      <c r="E283" s="16">
        <v>0</v>
      </c>
    </row>
    <row r="284" spans="1:5" ht="18.75" x14ac:dyDescent="0.25">
      <c r="A284" s="79"/>
      <c r="B284" s="105"/>
      <c r="C284" s="69" t="s">
        <v>27</v>
      </c>
      <c r="D284" s="16">
        <v>0</v>
      </c>
      <c r="E284" s="16">
        <v>0</v>
      </c>
    </row>
    <row r="285" spans="1:5" ht="18.75" x14ac:dyDescent="0.25">
      <c r="A285" s="79"/>
      <c r="B285" s="105"/>
      <c r="C285" s="69" t="s">
        <v>28</v>
      </c>
      <c r="D285" s="16">
        <v>0</v>
      </c>
      <c r="E285" s="16">
        <v>0</v>
      </c>
    </row>
    <row r="286" spans="1:5" ht="18.75" x14ac:dyDescent="0.25">
      <c r="A286" s="79"/>
      <c r="B286" s="105"/>
      <c r="C286" s="69" t="s">
        <v>29</v>
      </c>
      <c r="D286" s="16">
        <v>0</v>
      </c>
      <c r="E286" s="16">
        <v>0</v>
      </c>
    </row>
    <row r="287" spans="1:5" ht="18.75" customHeight="1" x14ac:dyDescent="0.25">
      <c r="A287" s="79" t="s">
        <v>315</v>
      </c>
      <c r="B287" s="105" t="s">
        <v>120</v>
      </c>
      <c r="C287" s="69" t="s">
        <v>20</v>
      </c>
      <c r="D287" s="15">
        <f>D288+D289+D290+D291</f>
        <v>0</v>
      </c>
      <c r="E287" s="15">
        <f t="shared" ref="E287" si="70">E288+E289+E290+E291</f>
        <v>0</v>
      </c>
    </row>
    <row r="288" spans="1:5" ht="31.5" x14ac:dyDescent="0.25">
      <c r="A288" s="79"/>
      <c r="B288" s="105"/>
      <c r="C288" s="69" t="s">
        <v>184</v>
      </c>
      <c r="D288" s="16">
        <v>0</v>
      </c>
      <c r="E288" s="16">
        <v>0</v>
      </c>
    </row>
    <row r="289" spans="1:5" ht="18.75" x14ac:dyDescent="0.25">
      <c r="A289" s="79"/>
      <c r="B289" s="105"/>
      <c r="C289" s="69" t="s">
        <v>27</v>
      </c>
      <c r="D289" s="16">
        <v>0</v>
      </c>
      <c r="E289" s="16">
        <v>0</v>
      </c>
    </row>
    <row r="290" spans="1:5" ht="18.75" x14ac:dyDescent="0.25">
      <c r="A290" s="79"/>
      <c r="B290" s="105"/>
      <c r="C290" s="69" t="s">
        <v>28</v>
      </c>
      <c r="D290" s="16">
        <v>0</v>
      </c>
      <c r="E290" s="16">
        <v>0</v>
      </c>
    </row>
    <row r="291" spans="1:5" ht="18.75" x14ac:dyDescent="0.25">
      <c r="A291" s="79"/>
      <c r="B291" s="105"/>
      <c r="C291" s="69" t="s">
        <v>29</v>
      </c>
      <c r="D291" s="16">
        <v>0</v>
      </c>
      <c r="E291" s="16">
        <v>0</v>
      </c>
    </row>
    <row r="292" spans="1:5" x14ac:dyDescent="0.25">
      <c r="B292" s="22"/>
      <c r="C292" s="17"/>
      <c r="D292" s="17"/>
    </row>
    <row r="293" spans="1:5" x14ac:dyDescent="0.25">
      <c r="B293" s="22"/>
      <c r="C293" s="17"/>
      <c r="D293" s="17"/>
    </row>
    <row r="294" spans="1:5" x14ac:dyDescent="0.25">
      <c r="B294" s="22"/>
      <c r="C294" s="17"/>
      <c r="D294" s="17"/>
    </row>
    <row r="295" spans="1:5" x14ac:dyDescent="0.25">
      <c r="B295" s="22"/>
      <c r="C295" s="17"/>
      <c r="D295" s="17"/>
    </row>
    <row r="296" spans="1:5" x14ac:dyDescent="0.25">
      <c r="B296" s="22"/>
      <c r="C296" s="17"/>
      <c r="D296" s="17"/>
    </row>
    <row r="297" spans="1:5" x14ac:dyDescent="0.25">
      <c r="B297" s="22"/>
      <c r="C297" s="17"/>
      <c r="D297" s="17"/>
    </row>
    <row r="298" spans="1:5" x14ac:dyDescent="0.25">
      <c r="B298" s="22"/>
      <c r="C298" s="17"/>
      <c r="D298" s="17"/>
    </row>
    <row r="299" spans="1:5" x14ac:dyDescent="0.25">
      <c r="B299" s="22"/>
      <c r="C299" s="17"/>
      <c r="D299" s="17"/>
    </row>
    <row r="300" spans="1:5" x14ac:dyDescent="0.25">
      <c r="B300" s="22"/>
      <c r="C300" s="17"/>
      <c r="D300" s="17"/>
    </row>
    <row r="301" spans="1:5" x14ac:dyDescent="0.25">
      <c r="B301" s="22"/>
      <c r="C301" s="17"/>
      <c r="D301" s="17"/>
    </row>
    <row r="302" spans="1:5" x14ac:dyDescent="0.25">
      <c r="B302" s="22"/>
      <c r="C302" s="17"/>
      <c r="D302" s="17"/>
    </row>
    <row r="303" spans="1:5" x14ac:dyDescent="0.25">
      <c r="B303" s="22"/>
      <c r="C303" s="17"/>
      <c r="D303" s="17"/>
    </row>
    <row r="304" spans="1:5" x14ac:dyDescent="0.25">
      <c r="B304" s="22"/>
      <c r="C304" s="17"/>
      <c r="D304" s="17"/>
    </row>
    <row r="305" spans="2:4" x14ac:dyDescent="0.25">
      <c r="B305" s="22"/>
      <c r="C305" s="17"/>
      <c r="D305" s="17"/>
    </row>
    <row r="306" spans="2:4" x14ac:dyDescent="0.25">
      <c r="B306" s="22"/>
      <c r="C306" s="17"/>
      <c r="D306" s="17"/>
    </row>
    <row r="307" spans="2:4" x14ac:dyDescent="0.25">
      <c r="B307" s="22"/>
      <c r="C307" s="17"/>
      <c r="D307" s="17"/>
    </row>
    <row r="308" spans="2:4" x14ac:dyDescent="0.25">
      <c r="B308" s="22"/>
      <c r="C308" s="17"/>
      <c r="D308" s="17"/>
    </row>
    <row r="309" spans="2:4" x14ac:dyDescent="0.25">
      <c r="B309" s="22"/>
      <c r="C309" s="17"/>
      <c r="D309" s="17"/>
    </row>
    <row r="310" spans="2:4" x14ac:dyDescent="0.25">
      <c r="B310" s="22"/>
      <c r="C310" s="17"/>
      <c r="D310" s="17"/>
    </row>
    <row r="311" spans="2:4" x14ac:dyDescent="0.25">
      <c r="B311" s="22"/>
      <c r="C311" s="17"/>
      <c r="D311" s="17"/>
    </row>
    <row r="312" spans="2:4" x14ac:dyDescent="0.25">
      <c r="B312" s="22"/>
      <c r="C312" s="17"/>
      <c r="D312" s="17"/>
    </row>
    <row r="313" spans="2:4" x14ac:dyDescent="0.25">
      <c r="B313" s="22"/>
      <c r="C313" s="17"/>
      <c r="D313" s="17"/>
    </row>
    <row r="314" spans="2:4" x14ac:dyDescent="0.25">
      <c r="B314" s="22"/>
      <c r="C314" s="17"/>
      <c r="D314" s="17"/>
    </row>
    <row r="315" spans="2:4" x14ac:dyDescent="0.25">
      <c r="B315" s="22"/>
      <c r="C315" s="17"/>
      <c r="D315" s="17"/>
    </row>
    <row r="316" spans="2:4" x14ac:dyDescent="0.25">
      <c r="B316" s="22"/>
      <c r="C316" s="17"/>
      <c r="D316" s="17"/>
    </row>
    <row r="317" spans="2:4" x14ac:dyDescent="0.25">
      <c r="B317" s="22"/>
      <c r="C317" s="17"/>
      <c r="D317" s="17"/>
    </row>
    <row r="318" spans="2:4" x14ac:dyDescent="0.25">
      <c r="B318" s="22"/>
      <c r="C318" s="17"/>
      <c r="D318" s="17"/>
    </row>
    <row r="319" spans="2:4" x14ac:dyDescent="0.25">
      <c r="B319" s="22"/>
      <c r="C319" s="17"/>
      <c r="D319" s="17"/>
    </row>
    <row r="320" spans="2:4" x14ac:dyDescent="0.25">
      <c r="B320" s="22"/>
      <c r="C320" s="17"/>
      <c r="D320" s="17"/>
    </row>
    <row r="321" spans="2:4" x14ac:dyDescent="0.25">
      <c r="B321" s="22"/>
      <c r="C321" s="17"/>
      <c r="D321" s="17"/>
    </row>
    <row r="322" spans="2:4" x14ac:dyDescent="0.25">
      <c r="B322" s="22"/>
      <c r="C322" s="17"/>
      <c r="D322" s="17"/>
    </row>
    <row r="323" spans="2:4" x14ac:dyDescent="0.25">
      <c r="B323" s="22"/>
      <c r="C323" s="17"/>
      <c r="D323" s="17"/>
    </row>
    <row r="324" spans="2:4" x14ac:dyDescent="0.25">
      <c r="B324" s="22"/>
      <c r="C324" s="17"/>
      <c r="D324" s="17"/>
    </row>
    <row r="325" spans="2:4" x14ac:dyDescent="0.25">
      <c r="B325" s="22"/>
      <c r="C325" s="17"/>
      <c r="D325" s="17"/>
    </row>
    <row r="326" spans="2:4" x14ac:dyDescent="0.25">
      <c r="B326" s="22"/>
      <c r="C326" s="17"/>
      <c r="D326" s="17"/>
    </row>
    <row r="327" spans="2:4" x14ac:dyDescent="0.25">
      <c r="B327" s="22"/>
      <c r="C327" s="17"/>
      <c r="D327" s="17"/>
    </row>
    <row r="328" spans="2:4" x14ac:dyDescent="0.25">
      <c r="B328" s="22"/>
      <c r="C328" s="17"/>
      <c r="D328" s="17"/>
    </row>
    <row r="329" spans="2:4" x14ac:dyDescent="0.25">
      <c r="B329" s="22"/>
      <c r="C329" s="17"/>
      <c r="D329" s="17"/>
    </row>
    <row r="330" spans="2:4" x14ac:dyDescent="0.25">
      <c r="B330" s="22"/>
      <c r="C330" s="17"/>
      <c r="D330" s="17"/>
    </row>
    <row r="331" spans="2:4" x14ac:dyDescent="0.25">
      <c r="B331" s="22"/>
      <c r="C331" s="17"/>
      <c r="D331" s="17"/>
    </row>
    <row r="332" spans="2:4" x14ac:dyDescent="0.25">
      <c r="B332" s="22"/>
      <c r="C332" s="17"/>
      <c r="D332" s="17"/>
    </row>
    <row r="333" spans="2:4" x14ac:dyDescent="0.25">
      <c r="B333" s="22"/>
      <c r="C333" s="17"/>
      <c r="D333" s="17"/>
    </row>
    <row r="334" spans="2:4" x14ac:dyDescent="0.25">
      <c r="B334" s="22"/>
      <c r="C334" s="17"/>
      <c r="D334" s="17"/>
    </row>
    <row r="335" spans="2:4" x14ac:dyDescent="0.25">
      <c r="B335" s="22"/>
      <c r="C335" s="17"/>
      <c r="D335" s="17"/>
    </row>
    <row r="336" spans="2:4" x14ac:dyDescent="0.25">
      <c r="B336" s="22"/>
      <c r="C336" s="17"/>
      <c r="D336" s="17"/>
    </row>
    <row r="337" spans="2:4" x14ac:dyDescent="0.25">
      <c r="B337" s="22"/>
      <c r="C337" s="17"/>
      <c r="D337" s="17"/>
    </row>
    <row r="338" spans="2:4" x14ac:dyDescent="0.25">
      <c r="B338" s="22"/>
      <c r="C338" s="17"/>
      <c r="D338" s="17"/>
    </row>
    <row r="339" spans="2:4" x14ac:dyDescent="0.25">
      <c r="B339" s="22"/>
      <c r="C339" s="17"/>
      <c r="D339" s="17"/>
    </row>
    <row r="340" spans="2:4" x14ac:dyDescent="0.25">
      <c r="B340" s="22"/>
      <c r="C340" s="17"/>
      <c r="D340" s="17"/>
    </row>
    <row r="341" spans="2:4" x14ac:dyDescent="0.25">
      <c r="B341" s="22"/>
      <c r="C341" s="17"/>
      <c r="D341" s="17"/>
    </row>
    <row r="342" spans="2:4" x14ac:dyDescent="0.25">
      <c r="B342" s="22"/>
      <c r="C342" s="17"/>
      <c r="D342" s="17"/>
    </row>
    <row r="343" spans="2:4" x14ac:dyDescent="0.25">
      <c r="B343" s="22"/>
      <c r="C343" s="17"/>
      <c r="D343" s="17"/>
    </row>
    <row r="344" spans="2:4" x14ac:dyDescent="0.25">
      <c r="B344" s="22"/>
      <c r="C344" s="17"/>
      <c r="D344" s="17"/>
    </row>
    <row r="345" spans="2:4" x14ac:dyDescent="0.25">
      <c r="B345" s="22"/>
      <c r="C345" s="17"/>
      <c r="D345" s="17"/>
    </row>
    <row r="346" spans="2:4" x14ac:dyDescent="0.25">
      <c r="B346" s="22"/>
      <c r="C346" s="17"/>
      <c r="D346" s="17"/>
    </row>
    <row r="347" spans="2:4" x14ac:dyDescent="0.25">
      <c r="B347" s="22"/>
      <c r="C347" s="17"/>
      <c r="D347" s="17"/>
    </row>
    <row r="348" spans="2:4" x14ac:dyDescent="0.25">
      <c r="B348" s="22"/>
      <c r="C348" s="17"/>
      <c r="D348" s="17"/>
    </row>
    <row r="349" spans="2:4" x14ac:dyDescent="0.25">
      <c r="B349" s="22"/>
      <c r="C349" s="17"/>
      <c r="D349" s="17"/>
    </row>
    <row r="350" spans="2:4" x14ac:dyDescent="0.25">
      <c r="B350" s="22"/>
      <c r="C350" s="17"/>
      <c r="D350" s="17"/>
    </row>
    <row r="351" spans="2:4" x14ac:dyDescent="0.25">
      <c r="B351" s="22"/>
      <c r="C351" s="17"/>
      <c r="D351" s="17"/>
    </row>
    <row r="352" spans="2:4" x14ac:dyDescent="0.25">
      <c r="B352" s="22"/>
      <c r="C352" s="17"/>
      <c r="D352" s="17"/>
    </row>
    <row r="353" spans="2:4" x14ac:dyDescent="0.25">
      <c r="B353" s="22"/>
      <c r="C353" s="17"/>
      <c r="D353" s="17"/>
    </row>
    <row r="354" spans="2:4" x14ac:dyDescent="0.25">
      <c r="B354" s="22"/>
      <c r="C354" s="17"/>
      <c r="D354" s="17"/>
    </row>
    <row r="355" spans="2:4" x14ac:dyDescent="0.25">
      <c r="B355" s="23"/>
      <c r="C355" s="4"/>
      <c r="D355" s="4"/>
    </row>
    <row r="356" spans="2:4" x14ac:dyDescent="0.25">
      <c r="B356" s="23"/>
      <c r="C356" s="4"/>
      <c r="D356" s="4"/>
    </row>
    <row r="357" spans="2:4" x14ac:dyDescent="0.25">
      <c r="B357" s="23"/>
      <c r="C357" s="4"/>
      <c r="D357" s="4"/>
    </row>
  </sheetData>
  <autoFilter ref="B6:F291"/>
  <mergeCells count="119">
    <mergeCell ref="B252:B256"/>
    <mergeCell ref="B257:B261"/>
    <mergeCell ref="B262:B266"/>
    <mergeCell ref="B267:B271"/>
    <mergeCell ref="B272:B276"/>
    <mergeCell ref="B277:B281"/>
    <mergeCell ref="B282:B286"/>
    <mergeCell ref="B287:B291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72:B76"/>
    <mergeCell ref="B77:B81"/>
    <mergeCell ref="B82:B86"/>
    <mergeCell ref="B87:B91"/>
    <mergeCell ref="B92:B96"/>
    <mergeCell ref="B97:B101"/>
    <mergeCell ref="B102:B106"/>
    <mergeCell ref="B107:B111"/>
    <mergeCell ref="B112:B11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A4:A5"/>
    <mergeCell ref="A7:A11"/>
    <mergeCell ref="A12:A16"/>
    <mergeCell ref="A17:A21"/>
    <mergeCell ref="A22:A26"/>
    <mergeCell ref="B2:E2"/>
    <mergeCell ref="B12:B16"/>
    <mergeCell ref="B4:B5"/>
    <mergeCell ref="C4:C5"/>
    <mergeCell ref="E4:E5"/>
    <mergeCell ref="B7:B11"/>
    <mergeCell ref="B17:B21"/>
    <mergeCell ref="B22:B26"/>
    <mergeCell ref="A52:A56"/>
    <mergeCell ref="A57:A61"/>
    <mergeCell ref="A62:A66"/>
    <mergeCell ref="A67:A71"/>
    <mergeCell ref="A72:A76"/>
    <mergeCell ref="A27:A31"/>
    <mergeCell ref="A32:A36"/>
    <mergeCell ref="A37:A41"/>
    <mergeCell ref="A42:A46"/>
    <mergeCell ref="A47:A51"/>
    <mergeCell ref="A102:A106"/>
    <mergeCell ref="A107:A111"/>
    <mergeCell ref="A112:A116"/>
    <mergeCell ref="A117:A121"/>
    <mergeCell ref="A122:A126"/>
    <mergeCell ref="A77:A81"/>
    <mergeCell ref="A82:A86"/>
    <mergeCell ref="A87:A91"/>
    <mergeCell ref="A92:A96"/>
    <mergeCell ref="A97:A101"/>
    <mergeCell ref="A152:A156"/>
    <mergeCell ref="A157:A161"/>
    <mergeCell ref="A162:A166"/>
    <mergeCell ref="A167:A171"/>
    <mergeCell ref="A172:A176"/>
    <mergeCell ref="A127:A131"/>
    <mergeCell ref="A132:A136"/>
    <mergeCell ref="A137:A141"/>
    <mergeCell ref="A142:A146"/>
    <mergeCell ref="A147:A151"/>
    <mergeCell ref="A202:A206"/>
    <mergeCell ref="A207:A211"/>
    <mergeCell ref="A212:A216"/>
    <mergeCell ref="A217:A221"/>
    <mergeCell ref="A222:A226"/>
    <mergeCell ref="A177:A181"/>
    <mergeCell ref="A182:A186"/>
    <mergeCell ref="A187:A191"/>
    <mergeCell ref="A192:A196"/>
    <mergeCell ref="A197:A201"/>
    <mergeCell ref="A277:A281"/>
    <mergeCell ref="A282:A286"/>
    <mergeCell ref="A287:A291"/>
    <mergeCell ref="A252:A256"/>
    <mergeCell ref="A257:A261"/>
    <mergeCell ref="A262:A266"/>
    <mergeCell ref="A267:A271"/>
    <mergeCell ref="A272:A276"/>
    <mergeCell ref="A227:A231"/>
    <mergeCell ref="A232:A236"/>
    <mergeCell ref="A237:A241"/>
    <mergeCell ref="A242:A246"/>
    <mergeCell ref="A247:A251"/>
  </mergeCells>
  <pageMargins left="0.23622047244094491" right="0.23622047244094491" top="0.74803149606299213" bottom="0.74803149606299213" header="0.31496062992125984" footer="0.31496062992125984"/>
  <pageSetup paperSize="9" scale="87" fitToHeight="18" orientation="landscape" blackAndWhite="1" r:id="rId1"/>
  <rowBreaks count="13" manualBreakCount="13">
    <brk id="21" max="4" man="1"/>
    <brk id="41" max="4" man="1"/>
    <brk id="61" max="4" man="1"/>
    <brk id="81" max="4" man="1"/>
    <brk id="101" max="4" man="1"/>
    <brk id="121" max="4" man="1"/>
    <brk id="151" max="4" man="1"/>
    <brk id="171" max="4" man="1"/>
    <brk id="191" max="4" man="1"/>
    <brk id="211" max="4" man="1"/>
    <brk id="231" max="4" man="1"/>
    <brk id="251" max="4" man="1"/>
    <brk id="27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95"/>
  <sheetViews>
    <sheetView workbookViewId="0">
      <selection activeCell="D79" sqref="D79:F79"/>
    </sheetView>
  </sheetViews>
  <sheetFormatPr defaultRowHeight="15" x14ac:dyDescent="0.25"/>
  <cols>
    <col min="1" max="1" width="7.85546875" customWidth="1"/>
    <col min="2" max="2" width="15.140625" customWidth="1"/>
    <col min="3" max="3" width="10.28515625" customWidth="1"/>
    <col min="4" max="6" width="15.42578125" customWidth="1"/>
    <col min="7" max="7" width="30.7109375" customWidth="1"/>
    <col min="8" max="8" width="13" customWidth="1"/>
    <col min="9" max="10" width="12.85546875" customWidth="1"/>
    <col min="257" max="257" width="7.85546875" customWidth="1"/>
    <col min="258" max="258" width="15.140625" customWidth="1"/>
    <col min="259" max="259" width="10.28515625" customWidth="1"/>
    <col min="260" max="262" width="15.42578125" customWidth="1"/>
    <col min="263" max="263" width="30.7109375" customWidth="1"/>
    <col min="264" max="264" width="13" customWidth="1"/>
    <col min="265" max="266" width="12.85546875" customWidth="1"/>
    <col min="513" max="513" width="7.85546875" customWidth="1"/>
    <col min="514" max="514" width="15.140625" customWidth="1"/>
    <col min="515" max="515" width="10.28515625" customWidth="1"/>
    <col min="516" max="518" width="15.42578125" customWidth="1"/>
    <col min="519" max="519" width="30.7109375" customWidth="1"/>
    <col min="520" max="520" width="13" customWidth="1"/>
    <col min="521" max="522" width="12.85546875" customWidth="1"/>
    <col min="769" max="769" width="7.85546875" customWidth="1"/>
    <col min="770" max="770" width="15.140625" customWidth="1"/>
    <col min="771" max="771" width="10.28515625" customWidth="1"/>
    <col min="772" max="774" width="15.42578125" customWidth="1"/>
    <col min="775" max="775" width="30.7109375" customWidth="1"/>
    <col min="776" max="776" width="13" customWidth="1"/>
    <col min="777" max="778" width="12.85546875" customWidth="1"/>
    <col min="1025" max="1025" width="7.85546875" customWidth="1"/>
    <col min="1026" max="1026" width="15.140625" customWidth="1"/>
    <col min="1027" max="1027" width="10.28515625" customWidth="1"/>
    <col min="1028" max="1030" width="15.42578125" customWidth="1"/>
    <col min="1031" max="1031" width="30.7109375" customWidth="1"/>
    <col min="1032" max="1032" width="13" customWidth="1"/>
    <col min="1033" max="1034" width="12.85546875" customWidth="1"/>
    <col min="1281" max="1281" width="7.85546875" customWidth="1"/>
    <col min="1282" max="1282" width="15.140625" customWidth="1"/>
    <col min="1283" max="1283" width="10.28515625" customWidth="1"/>
    <col min="1284" max="1286" width="15.42578125" customWidth="1"/>
    <col min="1287" max="1287" width="30.7109375" customWidth="1"/>
    <col min="1288" max="1288" width="13" customWidth="1"/>
    <col min="1289" max="1290" width="12.85546875" customWidth="1"/>
    <col min="1537" max="1537" width="7.85546875" customWidth="1"/>
    <col min="1538" max="1538" width="15.140625" customWidth="1"/>
    <col min="1539" max="1539" width="10.28515625" customWidth="1"/>
    <col min="1540" max="1542" width="15.42578125" customWidth="1"/>
    <col min="1543" max="1543" width="30.7109375" customWidth="1"/>
    <col min="1544" max="1544" width="13" customWidth="1"/>
    <col min="1545" max="1546" width="12.85546875" customWidth="1"/>
    <col min="1793" max="1793" width="7.85546875" customWidth="1"/>
    <col min="1794" max="1794" width="15.140625" customWidth="1"/>
    <col min="1795" max="1795" width="10.28515625" customWidth="1"/>
    <col min="1796" max="1798" width="15.42578125" customWidth="1"/>
    <col min="1799" max="1799" width="30.7109375" customWidth="1"/>
    <col min="1800" max="1800" width="13" customWidth="1"/>
    <col min="1801" max="1802" width="12.85546875" customWidth="1"/>
    <col min="2049" max="2049" width="7.85546875" customWidth="1"/>
    <col min="2050" max="2050" width="15.140625" customWidth="1"/>
    <col min="2051" max="2051" width="10.28515625" customWidth="1"/>
    <col min="2052" max="2054" width="15.42578125" customWidth="1"/>
    <col min="2055" max="2055" width="30.7109375" customWidth="1"/>
    <col min="2056" max="2056" width="13" customWidth="1"/>
    <col min="2057" max="2058" width="12.85546875" customWidth="1"/>
    <col min="2305" max="2305" width="7.85546875" customWidth="1"/>
    <col min="2306" max="2306" width="15.140625" customWidth="1"/>
    <col min="2307" max="2307" width="10.28515625" customWidth="1"/>
    <col min="2308" max="2310" width="15.42578125" customWidth="1"/>
    <col min="2311" max="2311" width="30.7109375" customWidth="1"/>
    <col min="2312" max="2312" width="13" customWidth="1"/>
    <col min="2313" max="2314" width="12.85546875" customWidth="1"/>
    <col min="2561" max="2561" width="7.85546875" customWidth="1"/>
    <col min="2562" max="2562" width="15.140625" customWidth="1"/>
    <col min="2563" max="2563" width="10.28515625" customWidth="1"/>
    <col min="2564" max="2566" width="15.42578125" customWidth="1"/>
    <col min="2567" max="2567" width="30.7109375" customWidth="1"/>
    <col min="2568" max="2568" width="13" customWidth="1"/>
    <col min="2569" max="2570" width="12.85546875" customWidth="1"/>
    <col min="2817" max="2817" width="7.85546875" customWidth="1"/>
    <col min="2818" max="2818" width="15.140625" customWidth="1"/>
    <col min="2819" max="2819" width="10.28515625" customWidth="1"/>
    <col min="2820" max="2822" width="15.42578125" customWidth="1"/>
    <col min="2823" max="2823" width="30.7109375" customWidth="1"/>
    <col min="2824" max="2824" width="13" customWidth="1"/>
    <col min="2825" max="2826" width="12.85546875" customWidth="1"/>
    <col min="3073" max="3073" width="7.85546875" customWidth="1"/>
    <col min="3074" max="3074" width="15.140625" customWidth="1"/>
    <col min="3075" max="3075" width="10.28515625" customWidth="1"/>
    <col min="3076" max="3078" width="15.42578125" customWidth="1"/>
    <col min="3079" max="3079" width="30.7109375" customWidth="1"/>
    <col min="3080" max="3080" width="13" customWidth="1"/>
    <col min="3081" max="3082" width="12.85546875" customWidth="1"/>
    <col min="3329" max="3329" width="7.85546875" customWidth="1"/>
    <col min="3330" max="3330" width="15.140625" customWidth="1"/>
    <col min="3331" max="3331" width="10.28515625" customWidth="1"/>
    <col min="3332" max="3334" width="15.42578125" customWidth="1"/>
    <col min="3335" max="3335" width="30.7109375" customWidth="1"/>
    <col min="3336" max="3336" width="13" customWidth="1"/>
    <col min="3337" max="3338" width="12.85546875" customWidth="1"/>
    <col min="3585" max="3585" width="7.85546875" customWidth="1"/>
    <col min="3586" max="3586" width="15.140625" customWidth="1"/>
    <col min="3587" max="3587" width="10.28515625" customWidth="1"/>
    <col min="3588" max="3590" width="15.42578125" customWidth="1"/>
    <col min="3591" max="3591" width="30.7109375" customWidth="1"/>
    <col min="3592" max="3592" width="13" customWidth="1"/>
    <col min="3593" max="3594" width="12.85546875" customWidth="1"/>
    <col min="3841" max="3841" width="7.85546875" customWidth="1"/>
    <col min="3842" max="3842" width="15.140625" customWidth="1"/>
    <col min="3843" max="3843" width="10.28515625" customWidth="1"/>
    <col min="3844" max="3846" width="15.42578125" customWidth="1"/>
    <col min="3847" max="3847" width="30.7109375" customWidth="1"/>
    <col min="3848" max="3848" width="13" customWidth="1"/>
    <col min="3849" max="3850" width="12.85546875" customWidth="1"/>
    <col min="4097" max="4097" width="7.85546875" customWidth="1"/>
    <col min="4098" max="4098" width="15.140625" customWidth="1"/>
    <col min="4099" max="4099" width="10.28515625" customWidth="1"/>
    <col min="4100" max="4102" width="15.42578125" customWidth="1"/>
    <col min="4103" max="4103" width="30.7109375" customWidth="1"/>
    <col min="4104" max="4104" width="13" customWidth="1"/>
    <col min="4105" max="4106" width="12.85546875" customWidth="1"/>
    <col min="4353" max="4353" width="7.85546875" customWidth="1"/>
    <col min="4354" max="4354" width="15.140625" customWidth="1"/>
    <col min="4355" max="4355" width="10.28515625" customWidth="1"/>
    <col min="4356" max="4358" width="15.42578125" customWidth="1"/>
    <col min="4359" max="4359" width="30.7109375" customWidth="1"/>
    <col min="4360" max="4360" width="13" customWidth="1"/>
    <col min="4361" max="4362" width="12.85546875" customWidth="1"/>
    <col min="4609" max="4609" width="7.85546875" customWidth="1"/>
    <col min="4610" max="4610" width="15.140625" customWidth="1"/>
    <col min="4611" max="4611" width="10.28515625" customWidth="1"/>
    <col min="4612" max="4614" width="15.42578125" customWidth="1"/>
    <col min="4615" max="4615" width="30.7109375" customWidth="1"/>
    <col min="4616" max="4616" width="13" customWidth="1"/>
    <col min="4617" max="4618" width="12.85546875" customWidth="1"/>
    <col min="4865" max="4865" width="7.85546875" customWidth="1"/>
    <col min="4866" max="4866" width="15.140625" customWidth="1"/>
    <col min="4867" max="4867" width="10.28515625" customWidth="1"/>
    <col min="4868" max="4870" width="15.42578125" customWidth="1"/>
    <col min="4871" max="4871" width="30.7109375" customWidth="1"/>
    <col min="4872" max="4872" width="13" customWidth="1"/>
    <col min="4873" max="4874" width="12.85546875" customWidth="1"/>
    <col min="5121" max="5121" width="7.85546875" customWidth="1"/>
    <col min="5122" max="5122" width="15.140625" customWidth="1"/>
    <col min="5123" max="5123" width="10.28515625" customWidth="1"/>
    <col min="5124" max="5126" width="15.42578125" customWidth="1"/>
    <col min="5127" max="5127" width="30.7109375" customWidth="1"/>
    <col min="5128" max="5128" width="13" customWidth="1"/>
    <col min="5129" max="5130" width="12.85546875" customWidth="1"/>
    <col min="5377" max="5377" width="7.85546875" customWidth="1"/>
    <col min="5378" max="5378" width="15.140625" customWidth="1"/>
    <col min="5379" max="5379" width="10.28515625" customWidth="1"/>
    <col min="5380" max="5382" width="15.42578125" customWidth="1"/>
    <col min="5383" max="5383" width="30.7109375" customWidth="1"/>
    <col min="5384" max="5384" width="13" customWidth="1"/>
    <col min="5385" max="5386" width="12.85546875" customWidth="1"/>
    <col min="5633" max="5633" width="7.85546875" customWidth="1"/>
    <col min="5634" max="5634" width="15.140625" customWidth="1"/>
    <col min="5635" max="5635" width="10.28515625" customWidth="1"/>
    <col min="5636" max="5638" width="15.42578125" customWidth="1"/>
    <col min="5639" max="5639" width="30.7109375" customWidth="1"/>
    <col min="5640" max="5640" width="13" customWidth="1"/>
    <col min="5641" max="5642" width="12.85546875" customWidth="1"/>
    <col min="5889" max="5889" width="7.85546875" customWidth="1"/>
    <col min="5890" max="5890" width="15.140625" customWidth="1"/>
    <col min="5891" max="5891" width="10.28515625" customWidth="1"/>
    <col min="5892" max="5894" width="15.42578125" customWidth="1"/>
    <col min="5895" max="5895" width="30.7109375" customWidth="1"/>
    <col min="5896" max="5896" width="13" customWidth="1"/>
    <col min="5897" max="5898" width="12.85546875" customWidth="1"/>
    <col min="6145" max="6145" width="7.85546875" customWidth="1"/>
    <col min="6146" max="6146" width="15.140625" customWidth="1"/>
    <col min="6147" max="6147" width="10.28515625" customWidth="1"/>
    <col min="6148" max="6150" width="15.42578125" customWidth="1"/>
    <col min="6151" max="6151" width="30.7109375" customWidth="1"/>
    <col min="6152" max="6152" width="13" customWidth="1"/>
    <col min="6153" max="6154" width="12.85546875" customWidth="1"/>
    <col min="6401" max="6401" width="7.85546875" customWidth="1"/>
    <col min="6402" max="6402" width="15.140625" customWidth="1"/>
    <col min="6403" max="6403" width="10.28515625" customWidth="1"/>
    <col min="6404" max="6406" width="15.42578125" customWidth="1"/>
    <col min="6407" max="6407" width="30.7109375" customWidth="1"/>
    <col min="6408" max="6408" width="13" customWidth="1"/>
    <col min="6409" max="6410" width="12.85546875" customWidth="1"/>
    <col min="6657" max="6657" width="7.85546875" customWidth="1"/>
    <col min="6658" max="6658" width="15.140625" customWidth="1"/>
    <col min="6659" max="6659" width="10.28515625" customWidth="1"/>
    <col min="6660" max="6662" width="15.42578125" customWidth="1"/>
    <col min="6663" max="6663" width="30.7109375" customWidth="1"/>
    <col min="6664" max="6664" width="13" customWidth="1"/>
    <col min="6665" max="6666" width="12.85546875" customWidth="1"/>
    <col min="6913" max="6913" width="7.85546875" customWidth="1"/>
    <col min="6914" max="6914" width="15.140625" customWidth="1"/>
    <col min="6915" max="6915" width="10.28515625" customWidth="1"/>
    <col min="6916" max="6918" width="15.42578125" customWidth="1"/>
    <col min="6919" max="6919" width="30.7109375" customWidth="1"/>
    <col min="6920" max="6920" width="13" customWidth="1"/>
    <col min="6921" max="6922" width="12.85546875" customWidth="1"/>
    <col min="7169" max="7169" width="7.85546875" customWidth="1"/>
    <col min="7170" max="7170" width="15.140625" customWidth="1"/>
    <col min="7171" max="7171" width="10.28515625" customWidth="1"/>
    <col min="7172" max="7174" width="15.42578125" customWidth="1"/>
    <col min="7175" max="7175" width="30.7109375" customWidth="1"/>
    <col min="7176" max="7176" width="13" customWidth="1"/>
    <col min="7177" max="7178" width="12.85546875" customWidth="1"/>
    <col min="7425" max="7425" width="7.85546875" customWidth="1"/>
    <col min="7426" max="7426" width="15.140625" customWidth="1"/>
    <col min="7427" max="7427" width="10.28515625" customWidth="1"/>
    <col min="7428" max="7430" width="15.42578125" customWidth="1"/>
    <col min="7431" max="7431" width="30.7109375" customWidth="1"/>
    <col min="7432" max="7432" width="13" customWidth="1"/>
    <col min="7433" max="7434" width="12.85546875" customWidth="1"/>
    <col min="7681" max="7681" width="7.85546875" customWidth="1"/>
    <col min="7682" max="7682" width="15.140625" customWidth="1"/>
    <col min="7683" max="7683" width="10.28515625" customWidth="1"/>
    <col min="7684" max="7686" width="15.42578125" customWidth="1"/>
    <col min="7687" max="7687" width="30.7109375" customWidth="1"/>
    <col min="7688" max="7688" width="13" customWidth="1"/>
    <col min="7689" max="7690" width="12.85546875" customWidth="1"/>
    <col min="7937" max="7937" width="7.85546875" customWidth="1"/>
    <col min="7938" max="7938" width="15.140625" customWidth="1"/>
    <col min="7939" max="7939" width="10.28515625" customWidth="1"/>
    <col min="7940" max="7942" width="15.42578125" customWidth="1"/>
    <col min="7943" max="7943" width="30.7109375" customWidth="1"/>
    <col min="7944" max="7944" width="13" customWidth="1"/>
    <col min="7945" max="7946" width="12.85546875" customWidth="1"/>
    <col min="8193" max="8193" width="7.85546875" customWidth="1"/>
    <col min="8194" max="8194" width="15.140625" customWidth="1"/>
    <col min="8195" max="8195" width="10.28515625" customWidth="1"/>
    <col min="8196" max="8198" width="15.42578125" customWidth="1"/>
    <col min="8199" max="8199" width="30.7109375" customWidth="1"/>
    <col min="8200" max="8200" width="13" customWidth="1"/>
    <col min="8201" max="8202" width="12.85546875" customWidth="1"/>
    <col min="8449" max="8449" width="7.85546875" customWidth="1"/>
    <col min="8450" max="8450" width="15.140625" customWidth="1"/>
    <col min="8451" max="8451" width="10.28515625" customWidth="1"/>
    <col min="8452" max="8454" width="15.42578125" customWidth="1"/>
    <col min="8455" max="8455" width="30.7109375" customWidth="1"/>
    <col min="8456" max="8456" width="13" customWidth="1"/>
    <col min="8457" max="8458" width="12.85546875" customWidth="1"/>
    <col min="8705" max="8705" width="7.85546875" customWidth="1"/>
    <col min="8706" max="8706" width="15.140625" customWidth="1"/>
    <col min="8707" max="8707" width="10.28515625" customWidth="1"/>
    <col min="8708" max="8710" width="15.42578125" customWidth="1"/>
    <col min="8711" max="8711" width="30.7109375" customWidth="1"/>
    <col min="8712" max="8712" width="13" customWidth="1"/>
    <col min="8713" max="8714" width="12.85546875" customWidth="1"/>
    <col min="8961" max="8961" width="7.85546875" customWidth="1"/>
    <col min="8962" max="8962" width="15.140625" customWidth="1"/>
    <col min="8963" max="8963" width="10.28515625" customWidth="1"/>
    <col min="8964" max="8966" width="15.42578125" customWidth="1"/>
    <col min="8967" max="8967" width="30.7109375" customWidth="1"/>
    <col min="8968" max="8968" width="13" customWidth="1"/>
    <col min="8969" max="8970" width="12.85546875" customWidth="1"/>
    <col min="9217" max="9217" width="7.85546875" customWidth="1"/>
    <col min="9218" max="9218" width="15.140625" customWidth="1"/>
    <col min="9219" max="9219" width="10.28515625" customWidth="1"/>
    <col min="9220" max="9222" width="15.42578125" customWidth="1"/>
    <col min="9223" max="9223" width="30.7109375" customWidth="1"/>
    <col min="9224" max="9224" width="13" customWidth="1"/>
    <col min="9225" max="9226" width="12.85546875" customWidth="1"/>
    <col min="9473" max="9473" width="7.85546875" customWidth="1"/>
    <col min="9474" max="9474" width="15.140625" customWidth="1"/>
    <col min="9475" max="9475" width="10.28515625" customWidth="1"/>
    <col min="9476" max="9478" width="15.42578125" customWidth="1"/>
    <col min="9479" max="9479" width="30.7109375" customWidth="1"/>
    <col min="9480" max="9480" width="13" customWidth="1"/>
    <col min="9481" max="9482" width="12.85546875" customWidth="1"/>
    <col min="9729" max="9729" width="7.85546875" customWidth="1"/>
    <col min="9730" max="9730" width="15.140625" customWidth="1"/>
    <col min="9731" max="9731" width="10.28515625" customWidth="1"/>
    <col min="9732" max="9734" width="15.42578125" customWidth="1"/>
    <col min="9735" max="9735" width="30.7109375" customWidth="1"/>
    <col min="9736" max="9736" width="13" customWidth="1"/>
    <col min="9737" max="9738" width="12.85546875" customWidth="1"/>
    <col min="9985" max="9985" width="7.85546875" customWidth="1"/>
    <col min="9986" max="9986" width="15.140625" customWidth="1"/>
    <col min="9987" max="9987" width="10.28515625" customWidth="1"/>
    <col min="9988" max="9990" width="15.42578125" customWidth="1"/>
    <col min="9991" max="9991" width="30.7109375" customWidth="1"/>
    <col min="9992" max="9992" width="13" customWidth="1"/>
    <col min="9993" max="9994" width="12.85546875" customWidth="1"/>
    <col min="10241" max="10241" width="7.85546875" customWidth="1"/>
    <col min="10242" max="10242" width="15.140625" customWidth="1"/>
    <col min="10243" max="10243" width="10.28515625" customWidth="1"/>
    <col min="10244" max="10246" width="15.42578125" customWidth="1"/>
    <col min="10247" max="10247" width="30.7109375" customWidth="1"/>
    <col min="10248" max="10248" width="13" customWidth="1"/>
    <col min="10249" max="10250" width="12.85546875" customWidth="1"/>
    <col min="10497" max="10497" width="7.85546875" customWidth="1"/>
    <col min="10498" max="10498" width="15.140625" customWidth="1"/>
    <col min="10499" max="10499" width="10.28515625" customWidth="1"/>
    <col min="10500" max="10502" width="15.42578125" customWidth="1"/>
    <col min="10503" max="10503" width="30.7109375" customWidth="1"/>
    <col min="10504" max="10504" width="13" customWidth="1"/>
    <col min="10505" max="10506" width="12.85546875" customWidth="1"/>
    <col min="10753" max="10753" width="7.85546875" customWidth="1"/>
    <col min="10754" max="10754" width="15.140625" customWidth="1"/>
    <col min="10755" max="10755" width="10.28515625" customWidth="1"/>
    <col min="10756" max="10758" width="15.42578125" customWidth="1"/>
    <col min="10759" max="10759" width="30.7109375" customWidth="1"/>
    <col min="10760" max="10760" width="13" customWidth="1"/>
    <col min="10761" max="10762" width="12.85546875" customWidth="1"/>
    <col min="11009" max="11009" width="7.85546875" customWidth="1"/>
    <col min="11010" max="11010" width="15.140625" customWidth="1"/>
    <col min="11011" max="11011" width="10.28515625" customWidth="1"/>
    <col min="11012" max="11014" width="15.42578125" customWidth="1"/>
    <col min="11015" max="11015" width="30.7109375" customWidth="1"/>
    <col min="11016" max="11016" width="13" customWidth="1"/>
    <col min="11017" max="11018" width="12.85546875" customWidth="1"/>
    <col min="11265" max="11265" width="7.85546875" customWidth="1"/>
    <col min="11266" max="11266" width="15.140625" customWidth="1"/>
    <col min="11267" max="11267" width="10.28515625" customWidth="1"/>
    <col min="11268" max="11270" width="15.42578125" customWidth="1"/>
    <col min="11271" max="11271" width="30.7109375" customWidth="1"/>
    <col min="11272" max="11272" width="13" customWidth="1"/>
    <col min="11273" max="11274" width="12.85546875" customWidth="1"/>
    <col min="11521" max="11521" width="7.85546875" customWidth="1"/>
    <col min="11522" max="11522" width="15.140625" customWidth="1"/>
    <col min="11523" max="11523" width="10.28515625" customWidth="1"/>
    <col min="11524" max="11526" width="15.42578125" customWidth="1"/>
    <col min="11527" max="11527" width="30.7109375" customWidth="1"/>
    <col min="11528" max="11528" width="13" customWidth="1"/>
    <col min="11529" max="11530" width="12.85546875" customWidth="1"/>
    <col min="11777" max="11777" width="7.85546875" customWidth="1"/>
    <col min="11778" max="11778" width="15.140625" customWidth="1"/>
    <col min="11779" max="11779" width="10.28515625" customWidth="1"/>
    <col min="11780" max="11782" width="15.42578125" customWidth="1"/>
    <col min="11783" max="11783" width="30.7109375" customWidth="1"/>
    <col min="11784" max="11784" width="13" customWidth="1"/>
    <col min="11785" max="11786" width="12.85546875" customWidth="1"/>
    <col min="12033" max="12033" width="7.85546875" customWidth="1"/>
    <col min="12034" max="12034" width="15.140625" customWidth="1"/>
    <col min="12035" max="12035" width="10.28515625" customWidth="1"/>
    <col min="12036" max="12038" width="15.42578125" customWidth="1"/>
    <col min="12039" max="12039" width="30.7109375" customWidth="1"/>
    <col min="12040" max="12040" width="13" customWidth="1"/>
    <col min="12041" max="12042" width="12.85546875" customWidth="1"/>
    <col min="12289" max="12289" width="7.85546875" customWidth="1"/>
    <col min="12290" max="12290" width="15.140625" customWidth="1"/>
    <col min="12291" max="12291" width="10.28515625" customWidth="1"/>
    <col min="12292" max="12294" width="15.42578125" customWidth="1"/>
    <col min="12295" max="12295" width="30.7109375" customWidth="1"/>
    <col min="12296" max="12296" width="13" customWidth="1"/>
    <col min="12297" max="12298" width="12.85546875" customWidth="1"/>
    <col min="12545" max="12545" width="7.85546875" customWidth="1"/>
    <col min="12546" max="12546" width="15.140625" customWidth="1"/>
    <col min="12547" max="12547" width="10.28515625" customWidth="1"/>
    <col min="12548" max="12550" width="15.42578125" customWidth="1"/>
    <col min="12551" max="12551" width="30.7109375" customWidth="1"/>
    <col min="12552" max="12552" width="13" customWidth="1"/>
    <col min="12553" max="12554" width="12.85546875" customWidth="1"/>
    <col min="12801" max="12801" width="7.85546875" customWidth="1"/>
    <col min="12802" max="12802" width="15.140625" customWidth="1"/>
    <col min="12803" max="12803" width="10.28515625" customWidth="1"/>
    <col min="12804" max="12806" width="15.42578125" customWidth="1"/>
    <col min="12807" max="12807" width="30.7109375" customWidth="1"/>
    <col min="12808" max="12808" width="13" customWidth="1"/>
    <col min="12809" max="12810" width="12.85546875" customWidth="1"/>
    <col min="13057" max="13057" width="7.85546875" customWidth="1"/>
    <col min="13058" max="13058" width="15.140625" customWidth="1"/>
    <col min="13059" max="13059" width="10.28515625" customWidth="1"/>
    <col min="13060" max="13062" width="15.42578125" customWidth="1"/>
    <col min="13063" max="13063" width="30.7109375" customWidth="1"/>
    <col min="13064" max="13064" width="13" customWidth="1"/>
    <col min="13065" max="13066" width="12.85546875" customWidth="1"/>
    <col min="13313" max="13313" width="7.85546875" customWidth="1"/>
    <col min="13314" max="13314" width="15.140625" customWidth="1"/>
    <col min="13315" max="13315" width="10.28515625" customWidth="1"/>
    <col min="13316" max="13318" width="15.42578125" customWidth="1"/>
    <col min="13319" max="13319" width="30.7109375" customWidth="1"/>
    <col min="13320" max="13320" width="13" customWidth="1"/>
    <col min="13321" max="13322" width="12.85546875" customWidth="1"/>
    <col min="13569" max="13569" width="7.85546875" customWidth="1"/>
    <col min="13570" max="13570" width="15.140625" customWidth="1"/>
    <col min="13571" max="13571" width="10.28515625" customWidth="1"/>
    <col min="13572" max="13574" width="15.42578125" customWidth="1"/>
    <col min="13575" max="13575" width="30.7109375" customWidth="1"/>
    <col min="13576" max="13576" width="13" customWidth="1"/>
    <col min="13577" max="13578" width="12.85546875" customWidth="1"/>
    <col min="13825" max="13825" width="7.85546875" customWidth="1"/>
    <col min="13826" max="13826" width="15.140625" customWidth="1"/>
    <col min="13827" max="13827" width="10.28515625" customWidth="1"/>
    <col min="13828" max="13830" width="15.42578125" customWidth="1"/>
    <col min="13831" max="13831" width="30.7109375" customWidth="1"/>
    <col min="13832" max="13832" width="13" customWidth="1"/>
    <col min="13833" max="13834" width="12.85546875" customWidth="1"/>
    <col min="14081" max="14081" width="7.85546875" customWidth="1"/>
    <col min="14082" max="14082" width="15.140625" customWidth="1"/>
    <col min="14083" max="14083" width="10.28515625" customWidth="1"/>
    <col min="14084" max="14086" width="15.42578125" customWidth="1"/>
    <col min="14087" max="14087" width="30.7109375" customWidth="1"/>
    <col min="14088" max="14088" width="13" customWidth="1"/>
    <col min="14089" max="14090" width="12.85546875" customWidth="1"/>
    <col min="14337" max="14337" width="7.85546875" customWidth="1"/>
    <col min="14338" max="14338" width="15.140625" customWidth="1"/>
    <col min="14339" max="14339" width="10.28515625" customWidth="1"/>
    <col min="14340" max="14342" width="15.42578125" customWidth="1"/>
    <col min="14343" max="14343" width="30.7109375" customWidth="1"/>
    <col min="14344" max="14344" width="13" customWidth="1"/>
    <col min="14345" max="14346" width="12.85546875" customWidth="1"/>
    <col min="14593" max="14593" width="7.85546875" customWidth="1"/>
    <col min="14594" max="14594" width="15.140625" customWidth="1"/>
    <col min="14595" max="14595" width="10.28515625" customWidth="1"/>
    <col min="14596" max="14598" width="15.42578125" customWidth="1"/>
    <col min="14599" max="14599" width="30.7109375" customWidth="1"/>
    <col min="14600" max="14600" width="13" customWidth="1"/>
    <col min="14601" max="14602" width="12.85546875" customWidth="1"/>
    <col min="14849" max="14849" width="7.85546875" customWidth="1"/>
    <col min="14850" max="14850" width="15.140625" customWidth="1"/>
    <col min="14851" max="14851" width="10.28515625" customWidth="1"/>
    <col min="14852" max="14854" width="15.42578125" customWidth="1"/>
    <col min="14855" max="14855" width="30.7109375" customWidth="1"/>
    <col min="14856" max="14856" width="13" customWidth="1"/>
    <col min="14857" max="14858" width="12.85546875" customWidth="1"/>
    <col min="15105" max="15105" width="7.85546875" customWidth="1"/>
    <col min="15106" max="15106" width="15.140625" customWidth="1"/>
    <col min="15107" max="15107" width="10.28515625" customWidth="1"/>
    <col min="15108" max="15110" width="15.42578125" customWidth="1"/>
    <col min="15111" max="15111" width="30.7109375" customWidth="1"/>
    <col min="15112" max="15112" width="13" customWidth="1"/>
    <col min="15113" max="15114" width="12.85546875" customWidth="1"/>
    <col min="15361" max="15361" width="7.85546875" customWidth="1"/>
    <col min="15362" max="15362" width="15.140625" customWidth="1"/>
    <col min="15363" max="15363" width="10.28515625" customWidth="1"/>
    <col min="15364" max="15366" width="15.42578125" customWidth="1"/>
    <col min="15367" max="15367" width="30.7109375" customWidth="1"/>
    <col min="15368" max="15368" width="13" customWidth="1"/>
    <col min="15369" max="15370" width="12.85546875" customWidth="1"/>
    <col min="15617" max="15617" width="7.85546875" customWidth="1"/>
    <col min="15618" max="15618" width="15.140625" customWidth="1"/>
    <col min="15619" max="15619" width="10.28515625" customWidth="1"/>
    <col min="15620" max="15622" width="15.42578125" customWidth="1"/>
    <col min="15623" max="15623" width="30.7109375" customWidth="1"/>
    <col min="15624" max="15624" width="13" customWidth="1"/>
    <col min="15625" max="15626" width="12.85546875" customWidth="1"/>
    <col min="15873" max="15873" width="7.85546875" customWidth="1"/>
    <col min="15874" max="15874" width="15.140625" customWidth="1"/>
    <col min="15875" max="15875" width="10.28515625" customWidth="1"/>
    <col min="15876" max="15878" width="15.42578125" customWidth="1"/>
    <col min="15879" max="15879" width="30.7109375" customWidth="1"/>
    <col min="15880" max="15880" width="13" customWidth="1"/>
    <col min="15881" max="15882" width="12.85546875" customWidth="1"/>
    <col min="16129" max="16129" width="7.85546875" customWidth="1"/>
    <col min="16130" max="16130" width="15.140625" customWidth="1"/>
    <col min="16131" max="16131" width="10.28515625" customWidth="1"/>
    <col min="16132" max="16134" width="15.42578125" customWidth="1"/>
    <col min="16135" max="16135" width="30.7109375" customWidth="1"/>
    <col min="16136" max="16136" width="13" customWidth="1"/>
    <col min="16137" max="16138" width="12.85546875" customWidth="1"/>
  </cols>
  <sheetData>
    <row r="1" spans="1:10" x14ac:dyDescent="0.25">
      <c r="A1" s="106" t="s">
        <v>187</v>
      </c>
      <c r="B1" s="106"/>
      <c r="C1" s="106"/>
      <c r="D1" s="106"/>
      <c r="E1" s="106"/>
      <c r="F1" s="106"/>
      <c r="G1" s="31"/>
      <c r="H1" s="31"/>
      <c r="I1" s="31"/>
      <c r="J1" s="31"/>
    </row>
    <row r="2" spans="1:10" x14ac:dyDescent="0.25">
      <c r="A2" s="32" t="s">
        <v>188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33"/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3" t="s">
        <v>189</v>
      </c>
      <c r="B4" s="34"/>
      <c r="C4" s="34"/>
      <c r="D4" s="34"/>
      <c r="E4" s="35"/>
      <c r="F4" s="34"/>
      <c r="G4" s="35"/>
      <c r="H4" s="35"/>
      <c r="I4" s="34"/>
      <c r="J4" s="34"/>
    </row>
    <row r="5" spans="1:10" x14ac:dyDescent="0.25">
      <c r="A5" s="31" t="s">
        <v>190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x14ac:dyDescent="0.25">
      <c r="A6" s="107"/>
      <c r="B6" s="108"/>
      <c r="C6" s="108"/>
      <c r="D6" s="108"/>
      <c r="E6" s="108"/>
      <c r="F6" s="108"/>
      <c r="G6" s="108"/>
      <c r="H6" s="108"/>
      <c r="I6" s="36"/>
      <c r="J6" s="36"/>
    </row>
    <row r="7" spans="1:10" x14ac:dyDescent="0.25">
      <c r="A7" s="107" t="s">
        <v>191</v>
      </c>
      <c r="B7" s="108"/>
      <c r="C7" s="108"/>
      <c r="D7" s="108"/>
      <c r="E7" s="108"/>
      <c r="F7" s="108"/>
      <c r="G7" s="108"/>
    </row>
    <row r="8" spans="1:10" x14ac:dyDescent="0.25">
      <c r="A8" s="107" t="s">
        <v>192</v>
      </c>
      <c r="B8" s="108"/>
      <c r="C8" s="108"/>
      <c r="D8" s="108"/>
      <c r="E8" s="108"/>
      <c r="F8" s="108"/>
      <c r="G8" s="108"/>
    </row>
    <row r="9" spans="1:10" x14ac:dyDescent="0.25">
      <c r="A9" s="107" t="s">
        <v>193</v>
      </c>
      <c r="B9" s="108"/>
      <c r="C9" s="108"/>
      <c r="D9" s="108"/>
      <c r="E9" s="108"/>
      <c r="F9" s="108"/>
      <c r="G9" s="108"/>
    </row>
    <row r="10" spans="1:10" x14ac:dyDescent="0.25">
      <c r="A10" s="107"/>
      <c r="B10" s="108"/>
      <c r="C10" s="108"/>
      <c r="D10" s="108"/>
      <c r="E10" s="108"/>
      <c r="F10" s="108"/>
      <c r="G10" s="108"/>
    </row>
    <row r="11" spans="1:10" x14ac:dyDescent="0.25">
      <c r="A11" s="37" t="s">
        <v>194</v>
      </c>
      <c r="B11" s="37"/>
      <c r="C11" s="37"/>
      <c r="D11" s="37"/>
      <c r="E11" s="37"/>
      <c r="F11" s="37"/>
      <c r="G11" s="37"/>
      <c r="H11" s="37"/>
      <c r="I11" s="31"/>
      <c r="J11" s="31"/>
    </row>
    <row r="12" spans="1:10" ht="21" x14ac:dyDescent="0.25">
      <c r="A12" s="38" t="s">
        <v>195</v>
      </c>
      <c r="B12" s="38" t="s">
        <v>196</v>
      </c>
      <c r="C12" s="38" t="s">
        <v>197</v>
      </c>
      <c r="D12" s="38" t="s">
        <v>198</v>
      </c>
      <c r="E12" s="38" t="s">
        <v>199</v>
      </c>
      <c r="F12" s="38" t="s">
        <v>200</v>
      </c>
      <c r="G12" s="38" t="s">
        <v>201</v>
      </c>
    </row>
    <row r="13" spans="1:10" ht="67.5" hidden="1" x14ac:dyDescent="0.25">
      <c r="A13" s="39" t="s">
        <v>124</v>
      </c>
      <c r="B13" s="39" t="s">
        <v>130</v>
      </c>
      <c r="C13" s="39" t="s">
        <v>156</v>
      </c>
      <c r="D13" s="40">
        <v>100541600</v>
      </c>
      <c r="E13" s="40">
        <v>100541600</v>
      </c>
      <c r="F13" s="40">
        <v>56165169.68</v>
      </c>
      <c r="G13" s="41" t="s">
        <v>202</v>
      </c>
    </row>
    <row r="14" spans="1:10" ht="22.5" hidden="1" x14ac:dyDescent="0.25">
      <c r="A14" s="39" t="s">
        <v>124</v>
      </c>
      <c r="B14" s="39" t="s">
        <v>203</v>
      </c>
      <c r="C14" s="39" t="s">
        <v>156</v>
      </c>
      <c r="D14" s="40">
        <v>86326544.230000004</v>
      </c>
      <c r="E14" s="40">
        <v>86326544.230000004</v>
      </c>
      <c r="F14" s="40">
        <v>41133971.409999996</v>
      </c>
      <c r="G14" s="41" t="s">
        <v>125</v>
      </c>
    </row>
    <row r="15" spans="1:10" ht="22.5" hidden="1" x14ac:dyDescent="0.25">
      <c r="A15" s="39" t="s">
        <v>124</v>
      </c>
      <c r="B15" s="39" t="s">
        <v>134</v>
      </c>
      <c r="C15" s="39" t="s">
        <v>133</v>
      </c>
      <c r="D15" s="40">
        <v>213478.88</v>
      </c>
      <c r="E15" s="40">
        <v>213478.88</v>
      </c>
      <c r="F15" s="40">
        <v>213478.88</v>
      </c>
      <c r="G15" s="41" t="s">
        <v>125</v>
      </c>
    </row>
    <row r="16" spans="1:10" ht="22.5" hidden="1" x14ac:dyDescent="0.25">
      <c r="A16" s="39" t="s">
        <v>127</v>
      </c>
      <c r="B16" s="39" t="s">
        <v>204</v>
      </c>
      <c r="C16" s="39" t="s">
        <v>156</v>
      </c>
      <c r="D16" s="40">
        <v>171800</v>
      </c>
      <c r="E16" s="40">
        <v>171800</v>
      </c>
      <c r="F16" s="40">
        <v>74030.42</v>
      </c>
      <c r="G16" s="41" t="s">
        <v>205</v>
      </c>
    </row>
    <row r="17" spans="1:10" ht="101.25" hidden="1" x14ac:dyDescent="0.25">
      <c r="A17" s="39" t="s">
        <v>127</v>
      </c>
      <c r="B17" s="39" t="s">
        <v>128</v>
      </c>
      <c r="C17" s="39" t="s">
        <v>129</v>
      </c>
      <c r="D17" s="40">
        <v>6348800</v>
      </c>
      <c r="E17" s="40">
        <v>6348800</v>
      </c>
      <c r="F17" s="40">
        <v>1421105.48</v>
      </c>
      <c r="G17" s="41" t="s">
        <v>206</v>
      </c>
    </row>
    <row r="18" spans="1:10" ht="123.75" hidden="1" x14ac:dyDescent="0.25">
      <c r="A18" s="39" t="s">
        <v>127</v>
      </c>
      <c r="B18" s="39" t="s">
        <v>126</v>
      </c>
      <c r="C18" s="39" t="s">
        <v>156</v>
      </c>
      <c r="D18" s="40">
        <v>1253200</v>
      </c>
      <c r="E18" s="40">
        <v>1253200</v>
      </c>
      <c r="F18" s="40">
        <v>1064854.8999999999</v>
      </c>
      <c r="G18" s="42" t="s">
        <v>207</v>
      </c>
    </row>
    <row r="19" spans="1:10" x14ac:dyDescent="0.25">
      <c r="A19" s="39"/>
      <c r="B19" s="39"/>
      <c r="C19" s="39"/>
      <c r="D19" s="43">
        <f>SUM(D13:D18)</f>
        <v>194855423.11000001</v>
      </c>
      <c r="E19" s="43">
        <f t="shared" ref="E19:F19" si="0">SUM(E13:E18)</f>
        <v>194855423.11000001</v>
      </c>
      <c r="F19" s="43">
        <f t="shared" si="0"/>
        <v>100072610.77000001</v>
      </c>
      <c r="G19" s="42"/>
    </row>
    <row r="20" spans="1:10" hidden="1" x14ac:dyDescent="0.25">
      <c r="A20" s="39" t="s">
        <v>136</v>
      </c>
      <c r="B20" s="39" t="s">
        <v>208</v>
      </c>
      <c r="C20" s="39" t="s">
        <v>209</v>
      </c>
      <c r="D20" s="40">
        <v>423931.2</v>
      </c>
      <c r="E20" s="40">
        <v>423931.2</v>
      </c>
      <c r="F20" s="40">
        <v>312989.59999999998</v>
      </c>
      <c r="G20" s="41" t="s">
        <v>210</v>
      </c>
    </row>
    <row r="21" spans="1:10" hidden="1" x14ac:dyDescent="0.25">
      <c r="A21" s="39" t="s">
        <v>136</v>
      </c>
      <c r="B21" s="39" t="s">
        <v>211</v>
      </c>
      <c r="C21" s="39" t="s">
        <v>150</v>
      </c>
      <c r="D21" s="40">
        <v>22972537.300000001</v>
      </c>
      <c r="E21" s="40">
        <v>22972537.300000001</v>
      </c>
      <c r="F21" s="40">
        <v>6811381.1299999999</v>
      </c>
      <c r="G21" s="41" t="s">
        <v>210</v>
      </c>
    </row>
    <row r="22" spans="1:10" s="47" customFormat="1" ht="22.5" hidden="1" x14ac:dyDescent="0.25">
      <c r="A22" s="44" t="s">
        <v>136</v>
      </c>
      <c r="B22" s="44" t="s">
        <v>212</v>
      </c>
      <c r="C22" s="44" t="s">
        <v>150</v>
      </c>
      <c r="D22" s="45">
        <v>50500</v>
      </c>
      <c r="E22" s="45">
        <v>50500</v>
      </c>
      <c r="F22" s="45">
        <v>27085.3</v>
      </c>
      <c r="G22" s="46" t="s">
        <v>213</v>
      </c>
    </row>
    <row r="23" spans="1:10" s="47" customFormat="1" ht="22.5" hidden="1" x14ac:dyDescent="0.25">
      <c r="A23" s="44" t="s">
        <v>136</v>
      </c>
      <c r="B23" s="44" t="s">
        <v>212</v>
      </c>
      <c r="C23" s="44" t="s">
        <v>214</v>
      </c>
      <c r="D23" s="45">
        <v>171882</v>
      </c>
      <c r="E23" s="45">
        <v>171882</v>
      </c>
      <c r="F23" s="45">
        <v>168882</v>
      </c>
      <c r="G23" s="46" t="s">
        <v>213</v>
      </c>
    </row>
    <row r="24" spans="1:10" s="60" customFormat="1" ht="123.75" hidden="1" x14ac:dyDescent="0.25">
      <c r="A24" s="57" t="s">
        <v>136</v>
      </c>
      <c r="B24" s="57" t="s">
        <v>215</v>
      </c>
      <c r="C24" s="57" t="s">
        <v>156</v>
      </c>
      <c r="D24" s="58">
        <v>12742100</v>
      </c>
      <c r="E24" s="58">
        <v>12742100</v>
      </c>
      <c r="F24" s="58">
        <v>4383900</v>
      </c>
      <c r="G24" s="59" t="s">
        <v>216</v>
      </c>
    </row>
    <row r="25" spans="1:10" ht="101.25" hidden="1" x14ac:dyDescent="0.25">
      <c r="A25" s="39" t="s">
        <v>136</v>
      </c>
      <c r="B25" s="39" t="s">
        <v>137</v>
      </c>
      <c r="C25" s="39" t="s">
        <v>156</v>
      </c>
      <c r="D25" s="40">
        <v>310144700</v>
      </c>
      <c r="E25" s="40">
        <v>310144700</v>
      </c>
      <c r="F25" s="40">
        <v>196291826.00999999</v>
      </c>
      <c r="G25" s="42" t="s">
        <v>217</v>
      </c>
    </row>
    <row r="26" spans="1:10" s="47" customFormat="1" hidden="1" x14ac:dyDescent="0.25">
      <c r="A26" s="44" t="s">
        <v>136</v>
      </c>
      <c r="B26" s="44" t="s">
        <v>139</v>
      </c>
      <c r="C26" s="44" t="s">
        <v>156</v>
      </c>
      <c r="D26" s="45">
        <v>151858044.72</v>
      </c>
      <c r="E26" s="45">
        <v>151858044.72</v>
      </c>
      <c r="F26" s="45">
        <v>75934415.659999996</v>
      </c>
      <c r="G26" s="46" t="s">
        <v>138</v>
      </c>
    </row>
    <row r="27" spans="1:10" s="47" customFormat="1" hidden="1" x14ac:dyDescent="0.25">
      <c r="A27" s="44" t="s">
        <v>127</v>
      </c>
      <c r="B27" s="44" t="s">
        <v>139</v>
      </c>
      <c r="C27" s="44" t="s">
        <v>156</v>
      </c>
      <c r="D27" s="45">
        <v>4461.6000000000004</v>
      </c>
      <c r="E27" s="45">
        <v>4461.6000000000004</v>
      </c>
      <c r="F27" s="45">
        <v>4461.6000000000004</v>
      </c>
      <c r="G27" s="46" t="s">
        <v>138</v>
      </c>
    </row>
    <row r="28" spans="1:10" s="65" customFormat="1" ht="33.75" hidden="1" x14ac:dyDescent="0.25">
      <c r="A28" s="62" t="s">
        <v>136</v>
      </c>
      <c r="B28" s="62" t="s">
        <v>218</v>
      </c>
      <c r="C28" s="62" t="s">
        <v>156</v>
      </c>
      <c r="D28" s="63">
        <v>4760514.8499999996</v>
      </c>
      <c r="E28" s="63">
        <v>4760514.8499999996</v>
      </c>
      <c r="F28" s="63">
        <v>1327450</v>
      </c>
      <c r="G28" s="64" t="s">
        <v>219</v>
      </c>
    </row>
    <row r="29" spans="1:10" ht="123.75" hidden="1" x14ac:dyDescent="0.25">
      <c r="A29" s="39" t="s">
        <v>136</v>
      </c>
      <c r="B29" s="39" t="s">
        <v>155</v>
      </c>
      <c r="C29" s="39" t="s">
        <v>156</v>
      </c>
      <c r="D29" s="40">
        <v>30544928</v>
      </c>
      <c r="E29" s="40">
        <v>30544928</v>
      </c>
      <c r="F29" s="40">
        <v>20288584</v>
      </c>
      <c r="G29" s="42" t="s">
        <v>220</v>
      </c>
    </row>
    <row r="30" spans="1:10" ht="123.75" hidden="1" x14ac:dyDescent="0.25">
      <c r="A30" s="39" t="s">
        <v>136</v>
      </c>
      <c r="B30" s="39" t="s">
        <v>221</v>
      </c>
      <c r="C30" s="39" t="s">
        <v>222</v>
      </c>
      <c r="D30" s="40">
        <v>276000</v>
      </c>
      <c r="E30" s="40">
        <v>276000</v>
      </c>
      <c r="F30" s="40">
        <v>276000</v>
      </c>
      <c r="G30" s="42" t="s">
        <v>220</v>
      </c>
    </row>
    <row r="31" spans="1:10" ht="123.75" hidden="1" x14ac:dyDescent="0.25">
      <c r="A31" s="39" t="s">
        <v>136</v>
      </c>
      <c r="B31" s="39" t="s">
        <v>221</v>
      </c>
      <c r="C31" s="39" t="s">
        <v>223</v>
      </c>
      <c r="D31" s="40">
        <v>83352</v>
      </c>
      <c r="E31" s="40">
        <v>83352</v>
      </c>
      <c r="F31" s="40">
        <v>83352</v>
      </c>
      <c r="G31" s="42" t="s">
        <v>220</v>
      </c>
      <c r="H31" s="26">
        <f>D29+D30+D31</f>
        <v>30904280</v>
      </c>
      <c r="I31" s="26">
        <f t="shared" ref="I31:J31" si="1">E29+E30+E31</f>
        <v>30904280</v>
      </c>
      <c r="J31" s="26">
        <f t="shared" si="1"/>
        <v>20647936</v>
      </c>
    </row>
    <row r="32" spans="1:10" ht="56.25" hidden="1" x14ac:dyDescent="0.25">
      <c r="A32" s="39" t="s">
        <v>136</v>
      </c>
      <c r="B32" s="39" t="s">
        <v>224</v>
      </c>
      <c r="C32" s="39" t="s">
        <v>156</v>
      </c>
      <c r="D32" s="40">
        <v>30009633.170000002</v>
      </c>
      <c r="E32" s="40">
        <v>30009633.170000002</v>
      </c>
      <c r="F32" s="40">
        <v>17878861.829999998</v>
      </c>
      <c r="G32" s="41" t="s">
        <v>225</v>
      </c>
      <c r="H32" s="26">
        <f>D32+D33+D34+D35</f>
        <v>30078300.000000004</v>
      </c>
      <c r="I32" s="26">
        <f t="shared" ref="I32:J32" si="2">E32+E33+E34+E35</f>
        <v>30078300.000000004</v>
      </c>
      <c r="J32" s="26">
        <f t="shared" si="2"/>
        <v>17947528.66</v>
      </c>
    </row>
    <row r="33" spans="1:10" ht="56.25" hidden="1" x14ac:dyDescent="0.25">
      <c r="A33" s="39" t="s">
        <v>136</v>
      </c>
      <c r="B33" s="39" t="s">
        <v>226</v>
      </c>
      <c r="C33" s="39" t="s">
        <v>222</v>
      </c>
      <c r="D33" s="40">
        <v>14703.3</v>
      </c>
      <c r="E33" s="40">
        <v>14703.3</v>
      </c>
      <c r="F33" s="40">
        <v>14703.3</v>
      </c>
      <c r="G33" s="41" t="s">
        <v>227</v>
      </c>
    </row>
    <row r="34" spans="1:10" ht="56.25" hidden="1" x14ac:dyDescent="0.25">
      <c r="A34" s="39" t="s">
        <v>136</v>
      </c>
      <c r="B34" s="39" t="s">
        <v>226</v>
      </c>
      <c r="C34" s="39" t="s">
        <v>223</v>
      </c>
      <c r="D34" s="40">
        <v>4609.87</v>
      </c>
      <c r="E34" s="40">
        <v>4609.87</v>
      </c>
      <c r="F34" s="40">
        <v>4609.87</v>
      </c>
      <c r="G34" s="41" t="s">
        <v>227</v>
      </c>
    </row>
    <row r="35" spans="1:10" ht="56.25" hidden="1" x14ac:dyDescent="0.25">
      <c r="A35" s="39" t="s">
        <v>136</v>
      </c>
      <c r="B35" s="39" t="s">
        <v>226</v>
      </c>
      <c r="C35" s="39" t="s">
        <v>150</v>
      </c>
      <c r="D35" s="40">
        <v>49353.66</v>
      </c>
      <c r="E35" s="40">
        <v>49353.66</v>
      </c>
      <c r="F35" s="40">
        <v>49353.66</v>
      </c>
      <c r="G35" s="41" t="s">
        <v>227</v>
      </c>
    </row>
    <row r="36" spans="1:10" ht="56.25" hidden="1" x14ac:dyDescent="0.25">
      <c r="A36" s="39" t="s">
        <v>136</v>
      </c>
      <c r="B36" s="39" t="s">
        <v>146</v>
      </c>
      <c r="C36" s="39" t="s">
        <v>156</v>
      </c>
      <c r="D36" s="40">
        <v>8320900</v>
      </c>
      <c r="E36" s="40">
        <v>8320900</v>
      </c>
      <c r="F36" s="40">
        <v>4928175.8</v>
      </c>
      <c r="G36" s="41" t="s">
        <v>228</v>
      </c>
    </row>
    <row r="37" spans="1:10" ht="67.5" hidden="1" x14ac:dyDescent="0.25">
      <c r="A37" s="39" t="s">
        <v>136</v>
      </c>
      <c r="B37" s="39" t="s">
        <v>229</v>
      </c>
      <c r="C37" s="39" t="s">
        <v>156</v>
      </c>
      <c r="D37" s="40">
        <v>4300400</v>
      </c>
      <c r="E37" s="40">
        <v>4300400</v>
      </c>
      <c r="F37" s="40">
        <v>4300400</v>
      </c>
      <c r="G37" s="41" t="s">
        <v>230</v>
      </c>
    </row>
    <row r="38" spans="1:10" hidden="1" x14ac:dyDescent="0.25">
      <c r="A38" s="39" t="s">
        <v>136</v>
      </c>
      <c r="B38" s="39" t="s">
        <v>143</v>
      </c>
      <c r="C38" s="39" t="s">
        <v>133</v>
      </c>
      <c r="D38" s="40">
        <v>470000</v>
      </c>
      <c r="E38" s="40">
        <v>470000</v>
      </c>
      <c r="F38" s="40">
        <v>369700</v>
      </c>
      <c r="G38" s="41" t="s">
        <v>138</v>
      </c>
    </row>
    <row r="39" spans="1:10" ht="22.5" hidden="1" x14ac:dyDescent="0.25">
      <c r="A39" s="39" t="s">
        <v>136</v>
      </c>
      <c r="B39" s="39" t="s">
        <v>231</v>
      </c>
      <c r="C39" s="39" t="s">
        <v>133</v>
      </c>
      <c r="D39" s="40">
        <v>23939.200000000001</v>
      </c>
      <c r="E39" s="40">
        <v>23939.200000000001</v>
      </c>
      <c r="F39" s="40">
        <v>23939.200000000001</v>
      </c>
      <c r="G39" s="41" t="s">
        <v>232</v>
      </c>
    </row>
    <row r="40" spans="1:10" ht="22.5" hidden="1" x14ac:dyDescent="0.25">
      <c r="A40" s="39" t="s">
        <v>136</v>
      </c>
      <c r="B40" s="39" t="s">
        <v>233</v>
      </c>
      <c r="C40" s="39" t="s">
        <v>150</v>
      </c>
      <c r="D40" s="40">
        <v>105678.8</v>
      </c>
      <c r="E40" s="40">
        <v>105678.8</v>
      </c>
      <c r="F40" s="40">
        <v>2500</v>
      </c>
      <c r="G40" s="41" t="s">
        <v>232</v>
      </c>
    </row>
    <row r="41" spans="1:10" s="60" customFormat="1" ht="123.75" hidden="1" x14ac:dyDescent="0.25">
      <c r="A41" s="57" t="s">
        <v>136</v>
      </c>
      <c r="B41" s="57" t="s">
        <v>140</v>
      </c>
      <c r="C41" s="57" t="s">
        <v>222</v>
      </c>
      <c r="D41" s="58">
        <v>3241989.69</v>
      </c>
      <c r="E41" s="58">
        <v>3241989.69</v>
      </c>
      <c r="F41" s="58">
        <v>3241989.69</v>
      </c>
      <c r="G41" s="59" t="s">
        <v>216</v>
      </c>
      <c r="H41" s="61">
        <f>D41+D42+D43</f>
        <v>4581300</v>
      </c>
      <c r="I41" s="61">
        <f t="shared" ref="I41:J41" si="3">E41+E42+E43</f>
        <v>4581300</v>
      </c>
      <c r="J41" s="61">
        <f t="shared" si="3"/>
        <v>4581300</v>
      </c>
    </row>
    <row r="42" spans="1:10" s="60" customFormat="1" ht="123.75" hidden="1" x14ac:dyDescent="0.25">
      <c r="A42" s="57" t="s">
        <v>136</v>
      </c>
      <c r="B42" s="57" t="s">
        <v>140</v>
      </c>
      <c r="C42" s="57" t="s">
        <v>223</v>
      </c>
      <c r="D42" s="58">
        <v>957701.4</v>
      </c>
      <c r="E42" s="58">
        <v>957701.4</v>
      </c>
      <c r="F42" s="58">
        <v>957701.4</v>
      </c>
      <c r="G42" s="59" t="s">
        <v>216</v>
      </c>
    </row>
    <row r="43" spans="1:10" s="60" customFormat="1" ht="123.75" hidden="1" x14ac:dyDescent="0.25">
      <c r="A43" s="57" t="s">
        <v>136</v>
      </c>
      <c r="B43" s="57" t="s">
        <v>140</v>
      </c>
      <c r="C43" s="57" t="s">
        <v>150</v>
      </c>
      <c r="D43" s="58">
        <v>381608.91</v>
      </c>
      <c r="E43" s="58">
        <v>381608.91</v>
      </c>
      <c r="F43" s="58">
        <v>381608.91</v>
      </c>
      <c r="G43" s="59" t="s">
        <v>216</v>
      </c>
    </row>
    <row r="44" spans="1:10" s="65" customFormat="1" ht="33.75" hidden="1" x14ac:dyDescent="0.25">
      <c r="A44" s="62" t="s">
        <v>136</v>
      </c>
      <c r="B44" s="62" t="s">
        <v>234</v>
      </c>
      <c r="C44" s="62" t="s">
        <v>222</v>
      </c>
      <c r="D44" s="63">
        <v>844778.81</v>
      </c>
      <c r="E44" s="63">
        <v>844778.81</v>
      </c>
      <c r="F44" s="63">
        <v>844778.81</v>
      </c>
      <c r="G44" s="64" t="s">
        <v>219</v>
      </c>
      <c r="H44" s="66">
        <f>D44+D45+D46+D47+D48+D49+D50</f>
        <v>2122737.56</v>
      </c>
      <c r="I44" s="66">
        <f t="shared" ref="I44:J44" si="4">E44+E45+E46+E47+E48+E49+E50</f>
        <v>2122737.56</v>
      </c>
      <c r="J44" s="66">
        <f t="shared" si="4"/>
        <v>2122737.56</v>
      </c>
    </row>
    <row r="45" spans="1:10" s="65" customFormat="1" ht="33.75" hidden="1" x14ac:dyDescent="0.25">
      <c r="A45" s="62" t="s">
        <v>136</v>
      </c>
      <c r="B45" s="62" t="s">
        <v>234</v>
      </c>
      <c r="C45" s="62" t="s">
        <v>235</v>
      </c>
      <c r="D45" s="63">
        <v>3600</v>
      </c>
      <c r="E45" s="63">
        <v>3600</v>
      </c>
      <c r="F45" s="63">
        <v>3600</v>
      </c>
      <c r="G45" s="64" t="s">
        <v>219</v>
      </c>
    </row>
    <row r="46" spans="1:10" s="65" customFormat="1" ht="33.75" hidden="1" x14ac:dyDescent="0.25">
      <c r="A46" s="62" t="s">
        <v>136</v>
      </c>
      <c r="B46" s="62" t="s">
        <v>234</v>
      </c>
      <c r="C46" s="62" t="s">
        <v>223</v>
      </c>
      <c r="D46" s="63">
        <v>230915.67</v>
      </c>
      <c r="E46" s="63">
        <v>230915.67</v>
      </c>
      <c r="F46" s="63">
        <v>230915.67</v>
      </c>
      <c r="G46" s="64" t="s">
        <v>219</v>
      </c>
    </row>
    <row r="47" spans="1:10" s="65" customFormat="1" ht="33.75" hidden="1" x14ac:dyDescent="0.25">
      <c r="A47" s="62" t="s">
        <v>136</v>
      </c>
      <c r="B47" s="62" t="s">
        <v>234</v>
      </c>
      <c r="C47" s="62" t="s">
        <v>236</v>
      </c>
      <c r="D47" s="63">
        <v>38640</v>
      </c>
      <c r="E47" s="63">
        <v>38640</v>
      </c>
      <c r="F47" s="63">
        <v>38640</v>
      </c>
      <c r="G47" s="64" t="s">
        <v>219</v>
      </c>
    </row>
    <row r="48" spans="1:10" s="65" customFormat="1" ht="33.75" hidden="1" x14ac:dyDescent="0.25">
      <c r="A48" s="62" t="s">
        <v>136</v>
      </c>
      <c r="B48" s="62" t="s">
        <v>234</v>
      </c>
      <c r="C48" s="62" t="s">
        <v>150</v>
      </c>
      <c r="D48" s="63">
        <v>180620.67</v>
      </c>
      <c r="E48" s="63">
        <v>180620.67</v>
      </c>
      <c r="F48" s="63">
        <v>180620.67</v>
      </c>
      <c r="G48" s="64" t="s">
        <v>219</v>
      </c>
    </row>
    <row r="49" spans="1:10" s="65" customFormat="1" ht="33.75" hidden="1" x14ac:dyDescent="0.25">
      <c r="A49" s="62" t="s">
        <v>136</v>
      </c>
      <c r="B49" s="62" t="s">
        <v>234</v>
      </c>
      <c r="C49" s="62" t="s">
        <v>237</v>
      </c>
      <c r="D49" s="63">
        <v>809182.41</v>
      </c>
      <c r="E49" s="63">
        <v>809182.41</v>
      </c>
      <c r="F49" s="63">
        <v>809182.41</v>
      </c>
      <c r="G49" s="64" t="s">
        <v>219</v>
      </c>
    </row>
    <row r="50" spans="1:10" s="65" customFormat="1" ht="33.75" hidden="1" x14ac:dyDescent="0.25">
      <c r="A50" s="62" t="s">
        <v>136</v>
      </c>
      <c r="B50" s="62" t="s">
        <v>234</v>
      </c>
      <c r="C50" s="62" t="s">
        <v>238</v>
      </c>
      <c r="D50" s="63">
        <v>15000</v>
      </c>
      <c r="E50" s="63">
        <v>15000</v>
      </c>
      <c r="F50" s="63">
        <v>15000</v>
      </c>
      <c r="G50" s="64" t="s">
        <v>219</v>
      </c>
    </row>
    <row r="51" spans="1:10" ht="56.25" hidden="1" x14ac:dyDescent="0.25">
      <c r="A51" s="39" t="s">
        <v>136</v>
      </c>
      <c r="B51" s="39" t="s">
        <v>239</v>
      </c>
      <c r="C51" s="39" t="s">
        <v>133</v>
      </c>
      <c r="D51" s="40">
        <v>293200</v>
      </c>
      <c r="E51" s="40">
        <v>293200</v>
      </c>
      <c r="F51" s="40">
        <v>293200</v>
      </c>
      <c r="G51" s="41" t="s">
        <v>240</v>
      </c>
    </row>
    <row r="52" spans="1:10" ht="78.75" hidden="1" x14ac:dyDescent="0.25">
      <c r="A52" s="39" t="s">
        <v>136</v>
      </c>
      <c r="B52" s="39" t="s">
        <v>241</v>
      </c>
      <c r="C52" s="39" t="s">
        <v>133</v>
      </c>
      <c r="D52" s="40">
        <v>1668800</v>
      </c>
      <c r="E52" s="40">
        <v>1668800</v>
      </c>
      <c r="F52" s="40">
        <v>0</v>
      </c>
      <c r="G52" s="41" t="s">
        <v>242</v>
      </c>
    </row>
    <row r="53" spans="1:10" x14ac:dyDescent="0.25">
      <c r="A53" s="39"/>
      <c r="B53" s="39"/>
      <c r="C53" s="39"/>
      <c r="D53" s="43">
        <f>SUM(D20:D52)</f>
        <v>585998207.22999978</v>
      </c>
      <c r="E53" s="43">
        <f t="shared" ref="E53:F53" si="5">SUM(E20:E52)</f>
        <v>585998207.22999978</v>
      </c>
      <c r="F53" s="43">
        <f t="shared" si="5"/>
        <v>340479808.5200001</v>
      </c>
      <c r="G53" s="41"/>
    </row>
    <row r="54" spans="1:10" ht="22.5" hidden="1" x14ac:dyDescent="0.25">
      <c r="A54" s="39" t="s">
        <v>159</v>
      </c>
      <c r="B54" s="39" t="s">
        <v>243</v>
      </c>
      <c r="C54" s="39" t="s">
        <v>156</v>
      </c>
      <c r="D54" s="40">
        <v>25745236.530000001</v>
      </c>
      <c r="E54" s="40">
        <v>25745236.530000001</v>
      </c>
      <c r="F54" s="40">
        <v>14814307</v>
      </c>
      <c r="G54" s="41" t="s">
        <v>158</v>
      </c>
    </row>
    <row r="55" spans="1:10" ht="22.5" hidden="1" x14ac:dyDescent="0.25">
      <c r="A55" s="39" t="s">
        <v>159</v>
      </c>
      <c r="B55" s="39" t="s">
        <v>160</v>
      </c>
      <c r="C55" s="39" t="s">
        <v>133</v>
      </c>
      <c r="D55" s="40">
        <v>716217.75</v>
      </c>
      <c r="E55" s="40">
        <v>716217.75</v>
      </c>
      <c r="F55" s="40">
        <v>339717.75</v>
      </c>
      <c r="G55" s="41" t="s">
        <v>158</v>
      </c>
    </row>
    <row r="56" spans="1:10" x14ac:dyDescent="0.25">
      <c r="A56" s="39"/>
      <c r="B56" s="39"/>
      <c r="C56" s="39"/>
      <c r="D56" s="43">
        <f>D54+D55</f>
        <v>26461454.280000001</v>
      </c>
      <c r="E56" s="43">
        <f t="shared" ref="E56:F56" si="6">E54+E55</f>
        <v>26461454.280000001</v>
      </c>
      <c r="F56" s="43">
        <f t="shared" si="6"/>
        <v>15154024.75</v>
      </c>
      <c r="G56" s="41"/>
    </row>
    <row r="57" spans="1:10" ht="22.5" hidden="1" x14ac:dyDescent="0.25">
      <c r="A57" s="39" t="s">
        <v>163</v>
      </c>
      <c r="B57" s="39" t="s">
        <v>244</v>
      </c>
      <c r="C57" s="39" t="s">
        <v>156</v>
      </c>
      <c r="D57" s="40">
        <v>2544880</v>
      </c>
      <c r="E57" s="40">
        <v>2544880</v>
      </c>
      <c r="F57" s="40">
        <v>975968</v>
      </c>
      <c r="G57" s="41" t="s">
        <v>245</v>
      </c>
    </row>
    <row r="58" spans="1:10" ht="22.5" hidden="1" x14ac:dyDescent="0.25">
      <c r="A58" s="39" t="s">
        <v>163</v>
      </c>
      <c r="B58" s="39" t="s">
        <v>246</v>
      </c>
      <c r="C58" s="39" t="s">
        <v>156</v>
      </c>
      <c r="D58" s="40">
        <v>1327100</v>
      </c>
      <c r="E58" s="40">
        <v>1327100</v>
      </c>
      <c r="F58" s="40">
        <v>0</v>
      </c>
      <c r="G58" s="41" t="s">
        <v>247</v>
      </c>
    </row>
    <row r="59" spans="1:10" s="47" customFormat="1" ht="22.5" hidden="1" x14ac:dyDescent="0.25">
      <c r="A59" s="44" t="s">
        <v>163</v>
      </c>
      <c r="B59" s="44" t="s">
        <v>164</v>
      </c>
      <c r="C59" s="44" t="s">
        <v>156</v>
      </c>
      <c r="D59" s="45">
        <v>3408400</v>
      </c>
      <c r="E59" s="45">
        <v>3408400</v>
      </c>
      <c r="F59" s="45">
        <v>3408400</v>
      </c>
      <c r="G59" s="46" t="s">
        <v>248</v>
      </c>
      <c r="H59" s="48">
        <f>D59+D60</f>
        <v>5650900</v>
      </c>
      <c r="I59" s="48">
        <f t="shared" ref="I59:J59" si="7">E59+E60</f>
        <v>5650900</v>
      </c>
      <c r="J59" s="48">
        <f t="shared" si="7"/>
        <v>5650900</v>
      </c>
    </row>
    <row r="60" spans="1:10" s="47" customFormat="1" ht="22.5" hidden="1" x14ac:dyDescent="0.25">
      <c r="A60" s="44" t="s">
        <v>163</v>
      </c>
      <c r="B60" s="44" t="s">
        <v>165</v>
      </c>
      <c r="C60" s="44" t="s">
        <v>133</v>
      </c>
      <c r="D60" s="45">
        <v>2242500</v>
      </c>
      <c r="E60" s="45">
        <v>2242500</v>
      </c>
      <c r="F60" s="45">
        <v>2242500</v>
      </c>
      <c r="G60" s="46" t="s">
        <v>248</v>
      </c>
    </row>
    <row r="61" spans="1:10" ht="22.5" hidden="1" x14ac:dyDescent="0.25">
      <c r="A61" s="39" t="s">
        <v>163</v>
      </c>
      <c r="B61" s="39" t="s">
        <v>249</v>
      </c>
      <c r="C61" s="39" t="s">
        <v>133</v>
      </c>
      <c r="D61" s="40">
        <v>400000</v>
      </c>
      <c r="E61" s="40">
        <v>391624.05</v>
      </c>
      <c r="F61" s="40">
        <v>234943.35999999999</v>
      </c>
      <c r="G61" s="41" t="s">
        <v>245</v>
      </c>
    </row>
    <row r="62" spans="1:10" ht="22.5" hidden="1" x14ac:dyDescent="0.25">
      <c r="A62" s="39" t="s">
        <v>163</v>
      </c>
      <c r="B62" s="39" t="s">
        <v>250</v>
      </c>
      <c r="C62" s="39" t="s">
        <v>133</v>
      </c>
      <c r="D62" s="40">
        <v>1258900</v>
      </c>
      <c r="E62" s="40">
        <v>1258084</v>
      </c>
      <c r="F62" s="40">
        <v>1258084</v>
      </c>
      <c r="G62" s="41" t="s">
        <v>251</v>
      </c>
    </row>
    <row r="63" spans="1:10" ht="22.5" hidden="1" x14ac:dyDescent="0.25">
      <c r="A63" s="39" t="s">
        <v>163</v>
      </c>
      <c r="B63" s="39" t="s">
        <v>252</v>
      </c>
      <c r="C63" s="39" t="s">
        <v>133</v>
      </c>
      <c r="D63" s="40">
        <v>380000</v>
      </c>
      <c r="E63" s="40">
        <v>380000</v>
      </c>
      <c r="F63" s="40">
        <v>300732.83</v>
      </c>
      <c r="G63" s="41" t="s">
        <v>253</v>
      </c>
    </row>
    <row r="64" spans="1:10" x14ac:dyDescent="0.25">
      <c r="A64" s="39"/>
      <c r="B64" s="39"/>
      <c r="C64" s="39"/>
      <c r="D64" s="43">
        <f>D57+D58+D59+D60+D61+D62+D63</f>
        <v>11561780</v>
      </c>
      <c r="E64" s="43">
        <f t="shared" ref="E64:F64" si="8">E57+E58+E59+E60+E61+E62+E63</f>
        <v>11552588.050000001</v>
      </c>
      <c r="F64" s="43">
        <f t="shared" si="8"/>
        <v>8420628.1899999995</v>
      </c>
      <c r="G64" s="41"/>
    </row>
    <row r="65" spans="1:10" s="47" customFormat="1" ht="22.5" hidden="1" x14ac:dyDescent="0.25">
      <c r="A65" s="44" t="s">
        <v>168</v>
      </c>
      <c r="B65" s="44" t="s">
        <v>169</v>
      </c>
      <c r="C65" s="44" t="s">
        <v>254</v>
      </c>
      <c r="D65" s="45">
        <v>1426100</v>
      </c>
      <c r="E65" s="45">
        <v>1426100</v>
      </c>
      <c r="F65" s="45">
        <v>596373.80000000005</v>
      </c>
      <c r="G65" s="46" t="s">
        <v>255</v>
      </c>
      <c r="H65" s="48">
        <f>D65+D66</f>
        <v>1856800</v>
      </c>
      <c r="I65" s="48">
        <f t="shared" ref="I65:J65" si="9">E65+E66</f>
        <v>1856800</v>
      </c>
      <c r="J65" s="48">
        <f t="shared" si="9"/>
        <v>744837.78</v>
      </c>
    </row>
    <row r="66" spans="1:10" s="47" customFormat="1" ht="22.5" hidden="1" x14ac:dyDescent="0.25">
      <c r="A66" s="44" t="s">
        <v>168</v>
      </c>
      <c r="B66" s="44" t="s">
        <v>169</v>
      </c>
      <c r="C66" s="44" t="s">
        <v>256</v>
      </c>
      <c r="D66" s="45">
        <v>430700</v>
      </c>
      <c r="E66" s="45">
        <v>430700</v>
      </c>
      <c r="F66" s="45">
        <v>148463.98000000001</v>
      </c>
      <c r="G66" s="46" t="s">
        <v>255</v>
      </c>
    </row>
    <row r="67" spans="1:10" ht="22.5" hidden="1" x14ac:dyDescent="0.25">
      <c r="A67" s="39" t="s">
        <v>168</v>
      </c>
      <c r="B67" s="39" t="s">
        <v>257</v>
      </c>
      <c r="C67" s="39" t="s">
        <v>222</v>
      </c>
      <c r="D67" s="40">
        <v>15098823.67</v>
      </c>
      <c r="E67" s="40">
        <v>15098823.67</v>
      </c>
      <c r="F67" s="40">
        <v>6400381.6299999999</v>
      </c>
      <c r="G67" s="41" t="s">
        <v>258</v>
      </c>
      <c r="H67" s="26">
        <f>D67+D68+D69+D70+D71+D72</f>
        <v>23609069.639999997</v>
      </c>
      <c r="I67" s="26">
        <f t="shared" ref="I67:J67" si="10">E67+E68+E69+E70+E71+E72</f>
        <v>23609069.639999997</v>
      </c>
      <c r="J67" s="26">
        <f t="shared" si="10"/>
        <v>10417863.460000001</v>
      </c>
    </row>
    <row r="68" spans="1:10" ht="22.5" hidden="1" x14ac:dyDescent="0.25">
      <c r="A68" s="39" t="s">
        <v>168</v>
      </c>
      <c r="B68" s="39" t="s">
        <v>257</v>
      </c>
      <c r="C68" s="39" t="s">
        <v>235</v>
      </c>
      <c r="D68" s="40">
        <v>3076.33</v>
      </c>
      <c r="E68" s="40">
        <v>3076.33</v>
      </c>
      <c r="F68" s="40">
        <v>2376.33</v>
      </c>
      <c r="G68" s="41" t="s">
        <v>258</v>
      </c>
    </row>
    <row r="69" spans="1:10" ht="22.5" hidden="1" x14ac:dyDescent="0.25">
      <c r="A69" s="39" t="s">
        <v>168</v>
      </c>
      <c r="B69" s="39" t="s">
        <v>257</v>
      </c>
      <c r="C69" s="39" t="s">
        <v>223</v>
      </c>
      <c r="D69" s="40">
        <v>4559900</v>
      </c>
      <c r="E69" s="40">
        <v>4559900</v>
      </c>
      <c r="F69" s="40">
        <v>1742643.99</v>
      </c>
      <c r="G69" s="41" t="s">
        <v>258</v>
      </c>
    </row>
    <row r="70" spans="1:10" ht="22.5" hidden="1" x14ac:dyDescent="0.25">
      <c r="A70" s="39" t="s">
        <v>168</v>
      </c>
      <c r="B70" s="39" t="s">
        <v>257</v>
      </c>
      <c r="C70" s="39" t="s">
        <v>236</v>
      </c>
      <c r="D70" s="40">
        <v>1995107.99</v>
      </c>
      <c r="E70" s="40">
        <v>1995107.99</v>
      </c>
      <c r="F70" s="40">
        <v>904793.35</v>
      </c>
      <c r="G70" s="41" t="s">
        <v>258</v>
      </c>
    </row>
    <row r="71" spans="1:10" ht="22.5" hidden="1" x14ac:dyDescent="0.25">
      <c r="A71" s="39" t="s">
        <v>168</v>
      </c>
      <c r="B71" s="39" t="s">
        <v>257</v>
      </c>
      <c r="C71" s="39" t="s">
        <v>150</v>
      </c>
      <c r="D71" s="40">
        <v>1732161.65</v>
      </c>
      <c r="E71" s="40">
        <v>1732161.65</v>
      </c>
      <c r="F71" s="40">
        <v>1319482.1599999999</v>
      </c>
      <c r="G71" s="41" t="s">
        <v>258</v>
      </c>
    </row>
    <row r="72" spans="1:10" ht="22.5" hidden="1" x14ac:dyDescent="0.25">
      <c r="A72" s="39" t="s">
        <v>168</v>
      </c>
      <c r="B72" s="39" t="s">
        <v>257</v>
      </c>
      <c r="C72" s="39" t="s">
        <v>259</v>
      </c>
      <c r="D72" s="40">
        <v>220000</v>
      </c>
      <c r="E72" s="40">
        <v>220000</v>
      </c>
      <c r="F72" s="40">
        <v>48186</v>
      </c>
      <c r="G72" s="41" t="s">
        <v>258</v>
      </c>
    </row>
    <row r="73" spans="1:10" ht="67.5" hidden="1" x14ac:dyDescent="0.25">
      <c r="A73" s="39" t="s">
        <v>144</v>
      </c>
      <c r="B73" s="39" t="s">
        <v>145</v>
      </c>
      <c r="C73" s="39" t="s">
        <v>129</v>
      </c>
      <c r="D73" s="40">
        <v>13616700</v>
      </c>
      <c r="E73" s="40">
        <v>13616700</v>
      </c>
      <c r="F73" s="40">
        <v>6414128.3899999997</v>
      </c>
      <c r="G73" s="41" t="s">
        <v>260</v>
      </c>
    </row>
    <row r="74" spans="1:10" x14ac:dyDescent="0.25">
      <c r="A74" s="39"/>
      <c r="B74" s="39"/>
      <c r="C74" s="39"/>
      <c r="D74" s="43">
        <f>D65+D66+D67+D68+D69+D70+D71+D72+D73</f>
        <v>39082569.640000001</v>
      </c>
      <c r="E74" s="43">
        <f t="shared" ref="E74:F74" si="11">E65+E66+E67+E68+E69+E70+E71+E72+E73</f>
        <v>39082569.640000001</v>
      </c>
      <c r="F74" s="43">
        <f t="shared" si="11"/>
        <v>17576829.629999999</v>
      </c>
      <c r="G74" s="41"/>
    </row>
    <row r="75" spans="1:10" s="47" customFormat="1" ht="22.5" hidden="1" x14ac:dyDescent="0.25">
      <c r="A75" s="44" t="s">
        <v>124</v>
      </c>
      <c r="B75" s="44" t="s">
        <v>261</v>
      </c>
      <c r="C75" s="44" t="s">
        <v>133</v>
      </c>
      <c r="D75" s="45">
        <v>3039626</v>
      </c>
      <c r="E75" s="45">
        <v>3039626</v>
      </c>
      <c r="F75" s="45">
        <v>2518565</v>
      </c>
      <c r="G75" s="46" t="s">
        <v>262</v>
      </c>
    </row>
    <row r="76" spans="1:10" s="47" customFormat="1" ht="22.5" hidden="1" x14ac:dyDescent="0.25">
      <c r="A76" s="44" t="s">
        <v>136</v>
      </c>
      <c r="B76" s="44" t="s">
        <v>261</v>
      </c>
      <c r="C76" s="44" t="s">
        <v>133</v>
      </c>
      <c r="D76" s="45">
        <v>11103467.359999999</v>
      </c>
      <c r="E76" s="45">
        <v>11103467.359999999</v>
      </c>
      <c r="F76" s="45">
        <v>7202547.8700000001</v>
      </c>
      <c r="G76" s="46" t="s">
        <v>262</v>
      </c>
    </row>
    <row r="77" spans="1:10" s="47" customFormat="1" ht="22.5" hidden="1" x14ac:dyDescent="0.25">
      <c r="A77" s="44" t="s">
        <v>159</v>
      </c>
      <c r="B77" s="44" t="s">
        <v>261</v>
      </c>
      <c r="C77" s="44" t="s">
        <v>133</v>
      </c>
      <c r="D77" s="45">
        <v>85456.48</v>
      </c>
      <c r="E77" s="45">
        <v>85456.48</v>
      </c>
      <c r="F77" s="45">
        <v>85456.48</v>
      </c>
      <c r="G77" s="46" t="s">
        <v>262</v>
      </c>
    </row>
    <row r="78" spans="1:10" s="47" customFormat="1" x14ac:dyDescent="0.25">
      <c r="A78" s="44"/>
      <c r="B78" s="44"/>
      <c r="C78" s="44"/>
      <c r="D78" s="49">
        <f>D75+D76+D77</f>
        <v>14228549.84</v>
      </c>
      <c r="E78" s="49">
        <f t="shared" ref="E78:F78" si="12">E75+E76+E77</f>
        <v>14228549.84</v>
      </c>
      <c r="F78" s="49">
        <f t="shared" si="12"/>
        <v>9806569.3500000015</v>
      </c>
      <c r="G78" s="46"/>
    </row>
    <row r="79" spans="1:10" ht="12.75" customHeight="1" x14ac:dyDescent="0.25">
      <c r="D79" s="26">
        <f>D19+D53+D56+D64+D74+D78</f>
        <v>872187984.09999979</v>
      </c>
      <c r="E79" s="26">
        <f t="shared" ref="E79:F79" si="13">E19+E53+E56+E64+E74+E78</f>
        <v>872178792.14999974</v>
      </c>
      <c r="F79" s="26">
        <f t="shared" si="13"/>
        <v>491510471.2100001</v>
      </c>
    </row>
    <row r="80" spans="1:1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</sheetData>
  <autoFilter ref="A12:J78">
    <filterColumn colId="0">
      <filters blank="1"/>
    </filterColumn>
  </autoFilter>
  <mergeCells count="6">
    <mergeCell ref="A10:G10"/>
    <mergeCell ref="A1:F1"/>
    <mergeCell ref="A6:H6"/>
    <mergeCell ref="A7:G7"/>
    <mergeCell ref="A8:G8"/>
    <mergeCell ref="A9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Титульный</vt:lpstr>
      <vt:lpstr>Таблица 8</vt:lpstr>
      <vt:lpstr>Таблица 9</vt:lpstr>
      <vt:lpstr>Таблица 10</vt:lpstr>
      <vt:lpstr>Лист1</vt:lpstr>
      <vt:lpstr>'Таблица 10'!Заголовки_для_печати</vt:lpstr>
      <vt:lpstr>'Таблица 8'!Заголовки_для_печати</vt:lpstr>
      <vt:lpstr>'Таблица 9'!Заголовки_для_печати</vt:lpstr>
      <vt:lpstr>'Таблица 10'!Область_печати</vt:lpstr>
      <vt:lpstr>Титульный!Область_печати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12-12-18</dc:creator>
  <cp:lastModifiedBy>Бух</cp:lastModifiedBy>
  <cp:lastPrinted>2021-08-24T09:35:23Z</cp:lastPrinted>
  <dcterms:created xsi:type="dcterms:W3CDTF">2021-02-13T16:16:25Z</dcterms:created>
  <dcterms:modified xsi:type="dcterms:W3CDTF">2021-08-24T09:35:41Z</dcterms:modified>
</cp:coreProperties>
</file>