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2\Desktop\А_2022-2023, 2023-2024\2023-2024\Анализ за 2023 год\"/>
    </mc:Choice>
  </mc:AlternateContent>
  <bookViews>
    <workbookView xWindow="0" yWindow="0" windowWidth="19200" windowHeight="11490" tabRatio="920" firstSheet="1" activeTab="7"/>
  </bookViews>
  <sheets>
    <sheet name="Титульный" sheetId="10" state="hidden" r:id="rId1"/>
    <sheet name="Таблица 7" sheetId="12" r:id="rId2"/>
    <sheet name="Таблица 8" sheetId="2" r:id="rId3"/>
    <sheet name="Таблица 9" sheetId="3" r:id="rId4"/>
    <sheet name="Таблица 11" sheetId="13" r:id="rId5"/>
    <sheet name="Таблица 10" sheetId="4" r:id="rId6"/>
    <sheet name="Таблица 12" sheetId="14" r:id="rId7"/>
    <sheet name="Оценка эффективности" sheetId="11" r:id="rId8"/>
  </sheets>
  <definedNames>
    <definedName name="_xlnm._FilterDatabase" localSheetId="7" hidden="1">'Оценка эффективности'!$A$6:$I$88</definedName>
    <definedName name="_xlnm._FilterDatabase" localSheetId="5" hidden="1">'Таблица 10'!$B$6:$F$311</definedName>
    <definedName name="_xlnm._FilterDatabase" localSheetId="2" hidden="1">'Таблица 8'!#REF!</definedName>
    <definedName name="_xlnm._FilterDatabase" localSheetId="3" hidden="1">'Таблица 9'!$B$7:$J$213</definedName>
    <definedName name="_xlnm.Print_Titles" localSheetId="7">'Оценка эффективности'!$3:$5</definedName>
    <definedName name="_xlnm.Print_Titles" localSheetId="5">'Таблица 10'!$4:$6</definedName>
    <definedName name="_xlnm.Print_Titles" localSheetId="4">'Таблица 11'!$4:$7</definedName>
    <definedName name="_xlnm.Print_Titles" localSheetId="1">'Таблица 7'!$8:$11</definedName>
    <definedName name="_xlnm.Print_Titles" localSheetId="2">'Таблица 8'!$4:$6</definedName>
    <definedName name="_xlnm.Print_Titles" localSheetId="3">'Таблица 9'!$4:$7</definedName>
    <definedName name="_xlnm.Print_Area" localSheetId="5">'Таблица 10'!$A$1:$E$311</definedName>
    <definedName name="_xlnm.Print_Area" localSheetId="1">'Таблица 7'!$A$1:$G$88</definedName>
    <definedName name="_xlnm.Print_Area" localSheetId="2">'Таблица 8'!$A$1:$J$91</definedName>
    <definedName name="_xlnm.Print_Area" localSheetId="3">'Таблица 9'!$A$1:$J$213</definedName>
    <definedName name="_xlnm.Print_Area" localSheetId="0">Титульный!$A$1:$I$42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6" i="3" l="1"/>
  <c r="G7" i="4" l="1"/>
  <c r="G9" i="4"/>
  <c r="G10" i="4"/>
  <c r="G11" i="4"/>
  <c r="G8" i="4"/>
  <c r="F11" i="4"/>
  <c r="F10" i="4"/>
  <c r="F9" i="4"/>
  <c r="F8" i="4"/>
  <c r="E89" i="11" l="1"/>
  <c r="D89" i="11"/>
  <c r="G57" i="11"/>
  <c r="F57" i="11"/>
  <c r="H54" i="11"/>
  <c r="H52" i="11"/>
  <c r="H53" i="11"/>
  <c r="E47" i="11"/>
  <c r="D47" i="11"/>
  <c r="E46" i="11"/>
  <c r="D46" i="11"/>
  <c r="H45" i="11"/>
  <c r="H29" i="11"/>
  <c r="D30" i="11"/>
  <c r="E30" i="11"/>
  <c r="H14" i="11"/>
  <c r="E17" i="11"/>
  <c r="D17" i="11"/>
  <c r="H16" i="11"/>
  <c r="G26" i="13" l="1"/>
  <c r="H26" i="13"/>
  <c r="F26" i="13"/>
  <c r="E88" i="4" l="1"/>
  <c r="E307" i="4"/>
  <c r="E302" i="4"/>
  <c r="E297" i="4"/>
  <c r="E292" i="4"/>
  <c r="E287" i="4"/>
  <c r="E282" i="4"/>
  <c r="E281" i="4"/>
  <c r="E280" i="4"/>
  <c r="E279" i="4"/>
  <c r="E278" i="4"/>
  <c r="E272" i="4"/>
  <c r="E267" i="4"/>
  <c r="E262" i="4"/>
  <c r="E257" i="4"/>
  <c r="E252" i="4"/>
  <c r="E251" i="4"/>
  <c r="E250" i="4"/>
  <c r="E249" i="4"/>
  <c r="E248" i="4"/>
  <c r="E242" i="4"/>
  <c r="E237" i="4"/>
  <c r="E232" i="4"/>
  <c r="E227" i="4"/>
  <c r="E222" i="4"/>
  <c r="E217" i="4"/>
  <c r="E212" i="4"/>
  <c r="E207" i="4"/>
  <c r="E202" i="4"/>
  <c r="E201" i="4"/>
  <c r="E200" i="4"/>
  <c r="E199" i="4"/>
  <c r="E198" i="4"/>
  <c r="E192" i="4"/>
  <c r="E187" i="4"/>
  <c r="E182" i="4"/>
  <c r="E177" i="4"/>
  <c r="E176" i="4"/>
  <c r="E175" i="4"/>
  <c r="E174" i="4"/>
  <c r="E173" i="4"/>
  <c r="E167" i="4"/>
  <c r="E162" i="4"/>
  <c r="E157" i="4"/>
  <c r="E152" i="4"/>
  <c r="E147" i="4"/>
  <c r="E142" i="4"/>
  <c r="E137" i="4"/>
  <c r="E132" i="4"/>
  <c r="E127" i="4"/>
  <c r="E122" i="4"/>
  <c r="E117" i="4"/>
  <c r="E112" i="4"/>
  <c r="E107" i="4"/>
  <c r="E102" i="4"/>
  <c r="E97" i="4"/>
  <c r="E92" i="4"/>
  <c r="E87" i="4"/>
  <c r="E82" i="4"/>
  <c r="E77" i="4"/>
  <c r="E72" i="4"/>
  <c r="E67" i="4"/>
  <c r="E62" i="4"/>
  <c r="E61" i="4"/>
  <c r="E60" i="4"/>
  <c r="E59" i="4"/>
  <c r="E58" i="4"/>
  <c r="E52" i="4"/>
  <c r="E47" i="4"/>
  <c r="E42" i="4"/>
  <c r="E37" i="4"/>
  <c r="E32" i="4"/>
  <c r="E27" i="4"/>
  <c r="E22" i="4"/>
  <c r="E17" i="4"/>
  <c r="E16" i="4"/>
  <c r="E15" i="4"/>
  <c r="E14" i="4"/>
  <c r="E13" i="4"/>
  <c r="E9" i="4"/>
  <c r="J18" i="3"/>
  <c r="E11" i="4" l="1"/>
  <c r="E197" i="4"/>
  <c r="E10" i="4"/>
  <c r="E277" i="4"/>
  <c r="E247" i="4"/>
  <c r="E172" i="4"/>
  <c r="E57" i="4"/>
  <c r="E8" i="4"/>
  <c r="E12" i="4"/>
  <c r="E7" i="4" l="1"/>
  <c r="D307" i="4" l="1"/>
  <c r="D302" i="4"/>
  <c r="D297" i="4"/>
  <c r="D292" i="4"/>
  <c r="D287" i="4"/>
  <c r="D282" i="4"/>
  <c r="D281" i="4"/>
  <c r="D280" i="4"/>
  <c r="D279" i="4"/>
  <c r="D278" i="4"/>
  <c r="D272" i="4"/>
  <c r="D267" i="4"/>
  <c r="D262" i="4"/>
  <c r="D257" i="4"/>
  <c r="D252" i="4"/>
  <c r="D251" i="4"/>
  <c r="D250" i="4"/>
  <c r="D249" i="4"/>
  <c r="D248" i="4"/>
  <c r="D242" i="4"/>
  <c r="D237" i="4"/>
  <c r="D232" i="4"/>
  <c r="D227" i="4"/>
  <c r="D222" i="4"/>
  <c r="D217" i="4"/>
  <c r="D212" i="4"/>
  <c r="D207" i="4"/>
  <c r="D202" i="4"/>
  <c r="D201" i="4"/>
  <c r="D200" i="4"/>
  <c r="D199" i="4"/>
  <c r="D198" i="4"/>
  <c r="D192" i="4"/>
  <c r="D187" i="4"/>
  <c r="D182" i="4"/>
  <c r="D177" i="4"/>
  <c r="D176" i="4"/>
  <c r="D175" i="4"/>
  <c r="D174" i="4"/>
  <c r="D173" i="4"/>
  <c r="D167" i="4"/>
  <c r="D162" i="4"/>
  <c r="D157" i="4"/>
  <c r="D152" i="4"/>
  <c r="D147" i="4"/>
  <c r="D142" i="4"/>
  <c r="D137" i="4"/>
  <c r="D132" i="4"/>
  <c r="D127" i="4"/>
  <c r="D122" i="4"/>
  <c r="D117" i="4"/>
  <c r="D112" i="4"/>
  <c r="D107" i="4"/>
  <c r="D102" i="4"/>
  <c r="D97" i="4"/>
  <c r="D92" i="4"/>
  <c r="D87" i="4"/>
  <c r="D82" i="4"/>
  <c r="D77" i="4"/>
  <c r="D72" i="4"/>
  <c r="D67" i="4"/>
  <c r="D62" i="4"/>
  <c r="D61" i="4"/>
  <c r="D60" i="4"/>
  <c r="D59" i="4"/>
  <c r="D58" i="4"/>
  <c r="D52" i="4"/>
  <c r="D47" i="4"/>
  <c r="D42" i="4"/>
  <c r="D37" i="4"/>
  <c r="D32" i="4"/>
  <c r="D27" i="4"/>
  <c r="D22" i="4"/>
  <c r="D17" i="4"/>
  <c r="D16" i="4"/>
  <c r="D15" i="4"/>
  <c r="D14" i="4"/>
  <c r="D13" i="4"/>
  <c r="J186" i="3"/>
  <c r="J185" i="3" s="1"/>
  <c r="I186" i="3"/>
  <c r="I185" i="3" s="1"/>
  <c r="H185" i="3"/>
  <c r="H120" i="3"/>
  <c r="H123" i="3"/>
  <c r="D277" i="4" l="1"/>
  <c r="D8" i="4"/>
  <c r="D10" i="4"/>
  <c r="D57" i="4"/>
  <c r="D172" i="4"/>
  <c r="D9" i="4"/>
  <c r="D247" i="4"/>
  <c r="D11" i="4"/>
  <c r="D197" i="4"/>
  <c r="D12" i="4"/>
  <c r="J212" i="3"/>
  <c r="J211" i="3" s="1"/>
  <c r="I212" i="3"/>
  <c r="I211" i="3" s="1"/>
  <c r="J209" i="3"/>
  <c r="J208" i="3" s="1"/>
  <c r="I209" i="3"/>
  <c r="I208" i="3" s="1"/>
  <c r="J206" i="3"/>
  <c r="J205" i="3" s="1"/>
  <c r="I206" i="3"/>
  <c r="I205" i="3" s="1"/>
  <c r="J203" i="3"/>
  <c r="J202" i="3" s="1"/>
  <c r="I203" i="3"/>
  <c r="I202" i="3"/>
  <c r="J200" i="3"/>
  <c r="J199" i="3" s="1"/>
  <c r="I200" i="3"/>
  <c r="I199" i="3" s="1"/>
  <c r="J193" i="3"/>
  <c r="J192" i="3" s="1"/>
  <c r="J191" i="3" s="1"/>
  <c r="I193" i="3"/>
  <c r="I192" i="3" s="1"/>
  <c r="I191" i="3" s="1"/>
  <c r="J182" i="3"/>
  <c r="I182" i="3"/>
  <c r="J180" i="3"/>
  <c r="J179" i="3" s="1"/>
  <c r="I180" i="3"/>
  <c r="I179" i="3" s="1"/>
  <c r="J176" i="3"/>
  <c r="I176" i="3"/>
  <c r="J173" i="3"/>
  <c r="I173" i="3"/>
  <c r="J172" i="3"/>
  <c r="I172" i="3"/>
  <c r="J171" i="3"/>
  <c r="J168" i="3"/>
  <c r="J167" i="3" s="1"/>
  <c r="I168" i="3"/>
  <c r="I167" i="3" s="1"/>
  <c r="J165" i="3"/>
  <c r="J164" i="3" s="1"/>
  <c r="I165" i="3"/>
  <c r="I164" i="3" s="1"/>
  <c r="J162" i="3"/>
  <c r="J161" i="3" s="1"/>
  <c r="I162" i="3"/>
  <c r="I161" i="3" s="1"/>
  <c r="J159" i="3"/>
  <c r="J158" i="3" s="1"/>
  <c r="I159" i="3"/>
  <c r="I158" i="3" s="1"/>
  <c r="J156" i="3"/>
  <c r="J155" i="3" s="1"/>
  <c r="I156" i="3"/>
  <c r="I155" i="3" s="1"/>
  <c r="J153" i="3"/>
  <c r="J152" i="3" s="1"/>
  <c r="I153" i="3"/>
  <c r="I152" i="3" s="1"/>
  <c r="J150" i="3"/>
  <c r="J149" i="3" s="1"/>
  <c r="I150" i="3"/>
  <c r="I149" i="3" s="1"/>
  <c r="J147" i="3"/>
  <c r="J146" i="3" s="1"/>
  <c r="I147" i="3"/>
  <c r="I146" i="3" s="1"/>
  <c r="J144" i="3"/>
  <c r="J143" i="3" s="1"/>
  <c r="I144" i="3"/>
  <c r="I143" i="3" s="1"/>
  <c r="J142" i="3"/>
  <c r="I142" i="3"/>
  <c r="J138" i="3"/>
  <c r="J137" i="3" s="1"/>
  <c r="I138" i="3"/>
  <c r="I137" i="3" s="1"/>
  <c r="J135" i="3"/>
  <c r="J134" i="3" s="1"/>
  <c r="I135" i="3"/>
  <c r="I134" i="3" s="1"/>
  <c r="J132" i="3"/>
  <c r="J131" i="3" s="1"/>
  <c r="I132" i="3"/>
  <c r="I131" i="3" s="1"/>
  <c r="J129" i="3"/>
  <c r="J128" i="3" s="1"/>
  <c r="I129" i="3"/>
  <c r="I128" i="3" s="1"/>
  <c r="J126" i="3"/>
  <c r="J125" i="3" s="1"/>
  <c r="I126" i="3"/>
  <c r="I125" i="3" s="1"/>
  <c r="J123" i="3"/>
  <c r="J122" i="3" s="1"/>
  <c r="I123" i="3"/>
  <c r="I122" i="3" s="1"/>
  <c r="J120" i="3"/>
  <c r="J119" i="3" s="1"/>
  <c r="I120" i="3"/>
  <c r="I119" i="3" s="1"/>
  <c r="J117" i="3"/>
  <c r="I117" i="3"/>
  <c r="I116" i="3" s="1"/>
  <c r="J116" i="3"/>
  <c r="J115" i="3"/>
  <c r="I115" i="3"/>
  <c r="J111" i="3"/>
  <c r="J110" i="3" s="1"/>
  <c r="I111" i="3"/>
  <c r="I110" i="3" s="1"/>
  <c r="J108" i="3"/>
  <c r="J107" i="3" s="1"/>
  <c r="I108" i="3"/>
  <c r="I107" i="3" s="1"/>
  <c r="J104" i="3"/>
  <c r="I104" i="3"/>
  <c r="J102" i="3"/>
  <c r="J101" i="3" s="1"/>
  <c r="I102" i="3"/>
  <c r="I101" i="3" s="1"/>
  <c r="J99" i="3"/>
  <c r="J98" i="3" s="1"/>
  <c r="I99" i="3"/>
  <c r="I98" i="3"/>
  <c r="J95" i="3"/>
  <c r="I95" i="3"/>
  <c r="J92" i="3"/>
  <c r="I92" i="3"/>
  <c r="J89" i="3"/>
  <c r="I89" i="3"/>
  <c r="J86" i="3"/>
  <c r="I86" i="3"/>
  <c r="J84" i="3"/>
  <c r="J83" i="3" s="1"/>
  <c r="I84" i="3"/>
  <c r="I83" i="3"/>
  <c r="J81" i="3"/>
  <c r="J80" i="3" s="1"/>
  <c r="I81" i="3"/>
  <c r="I80" i="3"/>
  <c r="J78" i="3"/>
  <c r="J77" i="3" s="1"/>
  <c r="I78" i="3"/>
  <c r="I77" i="3" s="1"/>
  <c r="J75" i="3"/>
  <c r="J74" i="3" s="1"/>
  <c r="I75" i="3"/>
  <c r="I74" i="3"/>
  <c r="J72" i="3"/>
  <c r="J71" i="3" s="1"/>
  <c r="I72" i="3"/>
  <c r="I71" i="3" s="1"/>
  <c r="J69" i="3"/>
  <c r="J68" i="3" s="1"/>
  <c r="I69" i="3"/>
  <c r="I68" i="3" s="1"/>
  <c r="J66" i="3"/>
  <c r="J65" i="3" s="1"/>
  <c r="I66" i="3"/>
  <c r="I65" i="3" s="1"/>
  <c r="J63" i="3"/>
  <c r="J62" i="3" s="1"/>
  <c r="I63" i="3"/>
  <c r="I62" i="3" s="1"/>
  <c r="J60" i="3"/>
  <c r="J59" i="3" s="1"/>
  <c r="I60" i="3"/>
  <c r="I59" i="3" s="1"/>
  <c r="J57" i="3"/>
  <c r="J56" i="3" s="1"/>
  <c r="I57" i="3"/>
  <c r="I56" i="3" s="1"/>
  <c r="J54" i="3"/>
  <c r="J53" i="3" s="1"/>
  <c r="I54" i="3"/>
  <c r="I53" i="3" s="1"/>
  <c r="J51" i="3"/>
  <c r="J50" i="3" s="1"/>
  <c r="I51" i="3"/>
  <c r="I50" i="3" s="1"/>
  <c r="J48" i="3"/>
  <c r="J47" i="3" s="1"/>
  <c r="I48" i="3"/>
  <c r="I47" i="3" s="1"/>
  <c r="J45" i="3"/>
  <c r="J44" i="3" s="1"/>
  <c r="I45" i="3"/>
  <c r="I44" i="3" s="1"/>
  <c r="J42" i="3"/>
  <c r="J41" i="3" s="1"/>
  <c r="I42" i="3"/>
  <c r="J40" i="3"/>
  <c r="I40" i="3"/>
  <c r="J36" i="3"/>
  <c r="J35" i="3" s="1"/>
  <c r="I36" i="3"/>
  <c r="I35" i="3" s="1"/>
  <c r="J33" i="3"/>
  <c r="J32" i="3" s="1"/>
  <c r="I33" i="3"/>
  <c r="I32" i="3" s="1"/>
  <c r="J30" i="3"/>
  <c r="J29" i="3" s="1"/>
  <c r="I30" i="3"/>
  <c r="I29" i="3" s="1"/>
  <c r="J27" i="3"/>
  <c r="J26" i="3" s="1"/>
  <c r="I27" i="3"/>
  <c r="I26" i="3" s="1"/>
  <c r="J23" i="3"/>
  <c r="I23" i="3"/>
  <c r="J21" i="3"/>
  <c r="J20" i="3" s="1"/>
  <c r="I21" i="3"/>
  <c r="I20" i="3" s="1"/>
  <c r="I18" i="3"/>
  <c r="I17" i="3" s="1"/>
  <c r="J17" i="3"/>
  <c r="J15" i="3"/>
  <c r="J14" i="3" s="1"/>
  <c r="I15" i="3"/>
  <c r="I14" i="3" s="1"/>
  <c r="J13" i="3"/>
  <c r="I13" i="3"/>
  <c r="H212" i="3"/>
  <c r="H211" i="3" s="1"/>
  <c r="H209" i="3"/>
  <c r="H208" i="3" s="1"/>
  <c r="H206" i="3"/>
  <c r="H205" i="3" s="1"/>
  <c r="H203" i="3"/>
  <c r="H202" i="3"/>
  <c r="H200" i="3"/>
  <c r="H199" i="3" s="1"/>
  <c r="H193" i="3"/>
  <c r="H190" i="3" s="1"/>
  <c r="H182" i="3"/>
  <c r="H180" i="3"/>
  <c r="H179" i="3" s="1"/>
  <c r="H176" i="3"/>
  <c r="H173" i="3"/>
  <c r="H172" i="3"/>
  <c r="H168" i="3"/>
  <c r="H167" i="3" s="1"/>
  <c r="H165" i="3"/>
  <c r="H164" i="3" s="1"/>
  <c r="H162" i="3"/>
  <c r="H161" i="3" s="1"/>
  <c r="H159" i="3"/>
  <c r="H158" i="3" s="1"/>
  <c r="H156" i="3"/>
  <c r="H155" i="3" s="1"/>
  <c r="H153" i="3"/>
  <c r="H152" i="3" s="1"/>
  <c r="H150" i="3"/>
  <c r="H149" i="3" s="1"/>
  <c r="H147" i="3"/>
  <c r="H146" i="3" s="1"/>
  <c r="H144" i="3"/>
  <c r="H143" i="3" s="1"/>
  <c r="H142" i="3"/>
  <c r="H138" i="3"/>
  <c r="H137" i="3" s="1"/>
  <c r="H135" i="3"/>
  <c r="H134" i="3" s="1"/>
  <c r="H132" i="3"/>
  <c r="H131" i="3" s="1"/>
  <c r="H129" i="3"/>
  <c r="H128" i="3" s="1"/>
  <c r="H126" i="3"/>
  <c r="H125" i="3" s="1"/>
  <c r="H122" i="3"/>
  <c r="H119" i="3"/>
  <c r="H117" i="3"/>
  <c r="H116" i="3" s="1"/>
  <c r="H115" i="3"/>
  <c r="H111" i="3"/>
  <c r="H110" i="3" s="1"/>
  <c r="H108" i="3"/>
  <c r="H107" i="3" s="1"/>
  <c r="H104" i="3"/>
  <c r="H102" i="3"/>
  <c r="H99" i="3"/>
  <c r="H98" i="3" s="1"/>
  <c r="H95" i="3"/>
  <c r="H89" i="3"/>
  <c r="H86" i="3"/>
  <c r="H84" i="3"/>
  <c r="H83" i="3" s="1"/>
  <c r="H81" i="3"/>
  <c r="H80" i="3" s="1"/>
  <c r="H78" i="3"/>
  <c r="H75" i="3"/>
  <c r="H74" i="3" s="1"/>
  <c r="H72" i="3"/>
  <c r="H71" i="3" s="1"/>
  <c r="H69" i="3"/>
  <c r="H68" i="3" s="1"/>
  <c r="H66" i="3"/>
  <c r="H65" i="3" s="1"/>
  <c r="H63" i="3"/>
  <c r="H62" i="3" s="1"/>
  <c r="H60" i="3"/>
  <c r="H59" i="3" s="1"/>
  <c r="H57" i="3"/>
  <c r="H56" i="3" s="1"/>
  <c r="H54" i="3"/>
  <c r="H53" i="3" s="1"/>
  <c r="H51" i="3"/>
  <c r="H50" i="3" s="1"/>
  <c r="H48" i="3"/>
  <c r="H47" i="3" s="1"/>
  <c r="H45" i="3"/>
  <c r="H44" i="3" s="1"/>
  <c r="H42" i="3"/>
  <c r="H40" i="3"/>
  <c r="H36" i="3"/>
  <c r="H35" i="3" s="1"/>
  <c r="H33" i="3"/>
  <c r="H32" i="3" s="1"/>
  <c r="H30" i="3"/>
  <c r="H29" i="3" s="1"/>
  <c r="H27" i="3"/>
  <c r="H23" i="3"/>
  <c r="H21" i="3"/>
  <c r="H20" i="3" s="1"/>
  <c r="H18" i="3"/>
  <c r="H15" i="3"/>
  <c r="H14" i="3" s="1"/>
  <c r="H13" i="3"/>
  <c r="K80" i="3" l="1"/>
  <c r="K98" i="3"/>
  <c r="K53" i="3"/>
  <c r="K71" i="3"/>
  <c r="K86" i="3"/>
  <c r="K92" i="3"/>
  <c r="K56" i="3"/>
  <c r="K62" i="3"/>
  <c r="K95" i="3"/>
  <c r="I140" i="3"/>
  <c r="D7" i="4"/>
  <c r="H192" i="3"/>
  <c r="H191" i="3" s="1"/>
  <c r="I114" i="3"/>
  <c r="I39" i="3"/>
  <c r="I190" i="3"/>
  <c r="I10" i="3" s="1"/>
  <c r="I113" i="3"/>
  <c r="I12" i="3"/>
  <c r="I41" i="3"/>
  <c r="I38" i="3" s="1"/>
  <c r="J12" i="3"/>
  <c r="I171" i="3"/>
  <c r="I170" i="3"/>
  <c r="J190" i="3"/>
  <c r="J10" i="3" s="1"/>
  <c r="J170" i="3"/>
  <c r="J11" i="3"/>
  <c r="J140" i="3"/>
  <c r="J114" i="3"/>
  <c r="J113" i="3"/>
  <c r="J38" i="3"/>
  <c r="K41" i="3" s="1"/>
  <c r="H39" i="3"/>
  <c r="H10" i="3"/>
  <c r="I11" i="3"/>
  <c r="I141" i="3"/>
  <c r="I189" i="3"/>
  <c r="I188" i="3" s="1"/>
  <c r="J39" i="3"/>
  <c r="J141" i="3"/>
  <c r="J189" i="3"/>
  <c r="J188" i="3" s="1"/>
  <c r="H171" i="3"/>
  <c r="H17" i="3"/>
  <c r="H77" i="3"/>
  <c r="H101" i="3"/>
  <c r="H113" i="3"/>
  <c r="H114" i="3"/>
  <c r="H140" i="3"/>
  <c r="H141" i="3"/>
  <c r="H170" i="3"/>
  <c r="H26" i="3"/>
  <c r="H41" i="3"/>
  <c r="H12" i="3"/>
  <c r="H189" i="3"/>
  <c r="K89" i="3" l="1"/>
  <c r="K50" i="3"/>
  <c r="K77" i="3"/>
  <c r="K47" i="3"/>
  <c r="K65" i="3"/>
  <c r="K74" i="3"/>
  <c r="K44" i="3"/>
  <c r="K101" i="3"/>
  <c r="K110" i="3"/>
  <c r="K16" i="3"/>
  <c r="K28" i="3"/>
  <c r="I8" i="3"/>
  <c r="J9" i="3"/>
  <c r="J8" i="3"/>
  <c r="I9" i="3"/>
  <c r="H9" i="3"/>
  <c r="H188" i="3"/>
  <c r="H38" i="3"/>
  <c r="H11" i="3"/>
  <c r="H8" i="3" l="1"/>
  <c r="G82" i="11" l="1"/>
  <c r="F82" i="11"/>
  <c r="H88" i="11"/>
  <c r="H85" i="11"/>
  <c r="H83" i="11"/>
  <c r="E87" i="11"/>
  <c r="D87" i="11"/>
  <c r="E86" i="11"/>
  <c r="D86" i="11"/>
  <c r="E84" i="11"/>
  <c r="D84" i="11"/>
  <c r="G74" i="11"/>
  <c r="F74" i="11"/>
  <c r="E81" i="11"/>
  <c r="D81" i="11"/>
  <c r="E79" i="11"/>
  <c r="D79" i="11"/>
  <c r="E77" i="11"/>
  <c r="D77" i="11"/>
  <c r="H80" i="11"/>
  <c r="H78" i="11"/>
  <c r="H76" i="11"/>
  <c r="H75" i="11"/>
  <c r="D71" i="11"/>
  <c r="E71" i="11"/>
  <c r="E73" i="11"/>
  <c r="D73" i="11"/>
  <c r="E69" i="11"/>
  <c r="D69" i="11"/>
  <c r="E65" i="11"/>
  <c r="D65" i="11"/>
  <c r="E67" i="11"/>
  <c r="D67" i="11"/>
  <c r="E64" i="11"/>
  <c r="D64" i="11"/>
  <c r="E61" i="11"/>
  <c r="D61" i="11"/>
  <c r="H72" i="11"/>
  <c r="H70" i="11"/>
  <c r="H68" i="11"/>
  <c r="H66" i="11"/>
  <c r="H63" i="11"/>
  <c r="H62" i="11"/>
  <c r="H60" i="11"/>
  <c r="H58" i="11"/>
  <c r="H59" i="11"/>
  <c r="G50" i="11"/>
  <c r="F50" i="11"/>
  <c r="D56" i="11"/>
  <c r="E55" i="11"/>
  <c r="D55" i="11"/>
  <c r="E56" i="11"/>
  <c r="H51" i="11"/>
  <c r="H18" i="11"/>
  <c r="H13" i="11"/>
  <c r="H12" i="11"/>
  <c r="G7" i="11"/>
  <c r="H11" i="11"/>
  <c r="H8" i="11"/>
  <c r="G20" i="11"/>
  <c r="F20" i="11"/>
  <c r="H37" i="11"/>
  <c r="H35" i="11"/>
  <c r="E42" i="11"/>
  <c r="D42" i="11"/>
  <c r="H41" i="11"/>
  <c r="H43" i="11"/>
  <c r="H48" i="11"/>
  <c r="H39" i="11"/>
  <c r="H33" i="11"/>
  <c r="H31" i="11"/>
  <c r="H27" i="11"/>
  <c r="H28" i="11"/>
  <c r="H26" i="11"/>
  <c r="H23" i="11"/>
  <c r="H22" i="11"/>
  <c r="H21" i="11"/>
  <c r="E49" i="11"/>
  <c r="D49" i="11"/>
  <c r="E44" i="11"/>
  <c r="D44" i="11"/>
  <c r="E40" i="11"/>
  <c r="D40" i="11"/>
  <c r="E38" i="11"/>
  <c r="D38" i="11"/>
  <c r="E36" i="11"/>
  <c r="D36" i="11"/>
  <c r="E34" i="11"/>
  <c r="D34" i="11"/>
  <c r="E32" i="11"/>
  <c r="D32" i="11"/>
  <c r="E25" i="11"/>
  <c r="D25" i="11"/>
  <c r="E24" i="11"/>
  <c r="D24" i="11"/>
  <c r="D19" i="11"/>
  <c r="D15" i="11"/>
  <c r="D9" i="11"/>
  <c r="E19" i="11"/>
  <c r="E15" i="11"/>
  <c r="E9" i="11"/>
  <c r="H10" i="11" l="1"/>
  <c r="F7" i="11"/>
  <c r="G29" i="13" l="1"/>
  <c r="H29" i="13"/>
  <c r="G15" i="13"/>
  <c r="H15" i="13"/>
  <c r="F15" i="13"/>
  <c r="G10" i="13"/>
  <c r="H10" i="13"/>
  <c r="F10" i="13"/>
  <c r="H34" i="13" l="1"/>
  <c r="G34" i="13"/>
  <c r="F34" i="13"/>
  <c r="C6" i="11" l="1"/>
  <c r="B6" i="11"/>
  <c r="I9" i="14" l="1"/>
  <c r="H9" i="14"/>
  <c r="G9" i="14"/>
  <c r="F9" i="14"/>
  <c r="E9" i="14"/>
  <c r="D9" i="14"/>
  <c r="F29" i="13"/>
  <c r="E82" i="11"/>
  <c r="D82" i="11"/>
  <c r="E74" i="11"/>
  <c r="D74" i="11"/>
  <c r="E57" i="11"/>
  <c r="D57" i="11"/>
  <c r="E50" i="11"/>
  <c r="D50" i="11"/>
  <c r="E20" i="11"/>
  <c r="D20" i="11"/>
  <c r="E7" i="11"/>
  <c r="D7" i="11"/>
  <c r="F9" i="13" l="1"/>
  <c r="H9" i="13"/>
  <c r="G9" i="13"/>
  <c r="G6" i="11"/>
  <c r="F6" i="11"/>
  <c r="H82" i="11"/>
  <c r="I82" i="11" s="1"/>
  <c r="H74" i="11"/>
  <c r="I74" i="11" s="1"/>
  <c r="H57" i="11"/>
  <c r="I57" i="11" s="1"/>
  <c r="E6" i="11"/>
  <c r="H20" i="11"/>
  <c r="I20" i="11" s="1"/>
  <c r="H50" i="11"/>
  <c r="I50" i="11" s="1"/>
  <c r="H7" i="11"/>
  <c r="I7" i="11" s="1"/>
  <c r="D6" i="11"/>
  <c r="H6" i="11" l="1"/>
  <c r="I6" i="11" s="1"/>
</calcChain>
</file>

<file path=xl/sharedStrings.xml><?xml version="1.0" encoding="utf-8"?>
<sst xmlns="http://schemas.openxmlformats.org/spreadsheetml/2006/main" count="2032" uniqueCount="413">
  <si>
    <t>№</t>
  </si>
  <si>
    <t>п/п</t>
  </si>
  <si>
    <t>Наименование ведомственной целевой программы, основного мероприятия</t>
  </si>
  <si>
    <t>Ответственный исполнитель</t>
  </si>
  <si>
    <t>Плановый срок</t>
  </si>
  <si>
    <t>Фактический срок</t>
  </si>
  <si>
    <t>Результаты</t>
  </si>
  <si>
    <t>начала реали-зации</t>
  </si>
  <si>
    <t>оконча-ния реали-зации</t>
  </si>
  <si>
    <t>заплани-рованные</t>
  </si>
  <si>
    <t>достиг-нутые</t>
  </si>
  <si>
    <t>Таблица 8</t>
  </si>
  <si>
    <t>Проблемы, возникшие в ходе реализации мероприя-тия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</si>
  <si>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</si>
  <si>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</si>
  <si>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Расходы (тыс. рублей) по годам</t>
  </si>
  <si>
    <t>сводная бюджетная роспись, план</t>
  </si>
  <si>
    <t>на 1 января отчетного года</t>
  </si>
  <si>
    <t>кассовое исполнение</t>
  </si>
  <si>
    <t>всего</t>
  </si>
  <si>
    <t>Таблица 9</t>
  </si>
  <si>
    <t>сводная бюджетная роспись на отчетную дату</t>
  </si>
  <si>
    <t>Источники ресурсного обеспечения</t>
  </si>
  <si>
    <t>Оценка расходов</t>
  </si>
  <si>
    <t>(в соответствии с муниципальной программой)</t>
  </si>
  <si>
    <t>Фактические расходы (кассовые расходы источников ресурсного обеспечения)</t>
  </si>
  <si>
    <t>федеральный бюджет*</t>
  </si>
  <si>
    <t xml:space="preserve">областной бюджет* </t>
  </si>
  <si>
    <t>внебюджетные источники*</t>
  </si>
  <si>
    <t xml:space="preserve">Информация о расходах источников ресурсного обеспечения на реализацию целей муниципальной программы 
</t>
  </si>
  <si>
    <t>Таблица 10</t>
  </si>
  <si>
    <t>1.1</t>
  </si>
  <si>
    <t>1.2</t>
  </si>
  <si>
    <t>1.3</t>
  </si>
  <si>
    <t>1.4</t>
  </si>
  <si>
    <t>1.5</t>
  </si>
  <si>
    <t>1.6</t>
  </si>
  <si>
    <t>1.7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</si>
  <si>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</si>
  <si>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</si>
  <si>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</si>
  <si>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</si>
  <si>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</si>
  <si>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</si>
  <si>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</si>
  <si>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</si>
  <si>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</si>
  <si>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</si>
  <si>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</si>
  <si>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</si>
  <si>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</si>
  <si>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</si>
  <si>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</si>
  <si>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</si>
  <si>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</si>
  <si>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</si>
  <si>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</si>
  <si>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</t>
  </si>
  <si>
    <t>3.1</t>
  </si>
  <si>
    <t>3.2</t>
  </si>
  <si>
    <t>4</t>
  </si>
  <si>
    <t>4.1</t>
  </si>
  <si>
    <t>4.2</t>
  </si>
  <si>
    <t>4.3</t>
  </si>
  <si>
    <t>4.4</t>
  </si>
  <si>
    <t>4.5</t>
  </si>
  <si>
    <t>4.6</t>
  </si>
  <si>
    <t>4.7</t>
  </si>
  <si>
    <t>5</t>
  </si>
  <si>
    <t>5.1</t>
  </si>
  <si>
    <t xml:space="preserve">Обеспечение содержания деятельности Управления образования Аргаяшского муниципального района </t>
  </si>
  <si>
    <t>5.2</t>
  </si>
  <si>
    <t>5.3</t>
  </si>
  <si>
    <t>6</t>
  </si>
  <si>
    <t>6.1</t>
  </si>
  <si>
    <t>6.2</t>
  </si>
  <si>
    <t xml:space="preserve"> Муниципальная программа «Развитие образования Аргаяшского муниципального района» </t>
  </si>
  <si>
    <t xml:space="preserve"> Подпрограмма 1 «Развитие дошкольного образования Аргаяшского  муниципального района»                       </t>
  </si>
  <si>
    <t>Управление образования</t>
  </si>
  <si>
    <t xml:space="preserve">Подпрограмма 2 «Развитие общего образования Аргаяшского муниципального района»  </t>
  </si>
  <si>
    <t xml:space="preserve">Подпрограмма 3 «Развитие дополнительного образования Аргаяшского муниципального района»  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</si>
  <si>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</si>
  <si>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</si>
  <si>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Х</t>
  </si>
  <si>
    <t xml:space="preserve">Управление образования </t>
  </si>
  <si>
    <t>Образовательные организации</t>
  </si>
  <si>
    <t>0701</t>
  </si>
  <si>
    <t>Дошкольные образовательные организации</t>
  </si>
  <si>
    <t>53110S4060</t>
  </si>
  <si>
    <t>1004</t>
  </si>
  <si>
    <t>5310604050</t>
  </si>
  <si>
    <t>360</t>
  </si>
  <si>
    <t>5311004010</t>
  </si>
  <si>
    <t xml:space="preserve">Дошкольные образовательные организации </t>
  </si>
  <si>
    <t>612</t>
  </si>
  <si>
    <t>5312042030</t>
  </si>
  <si>
    <t xml:space="preserve">Подпрограмма 2 «Развитие общего образования Аргаяшского муниципального района»                        </t>
  </si>
  <si>
    <t>0702</t>
  </si>
  <si>
    <t>5321003120</t>
  </si>
  <si>
    <t>Общеобразовательные организации</t>
  </si>
  <si>
    <t>5321042130</t>
  </si>
  <si>
    <t>53207S3040</t>
  </si>
  <si>
    <t>5322042130</t>
  </si>
  <si>
    <t>5350603020</t>
  </si>
  <si>
    <t>53210S3030</t>
  </si>
  <si>
    <t>МОУ Аргаяшская СОШ № 1</t>
  </si>
  <si>
    <t>5321053035</t>
  </si>
  <si>
    <t>611</t>
  </si>
  <si>
    <t>Организации дополнительного образования</t>
  </si>
  <si>
    <t>0703</t>
  </si>
  <si>
    <t>5332042330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</si>
  <si>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</si>
  <si>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</si>
  <si>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>53410S3010</t>
  </si>
  <si>
    <t>53420S3010</t>
  </si>
  <si>
    <t xml:space="preserve">Подпрограмма 5 «Прочие мероприятия в области образования»                        </t>
  </si>
  <si>
    <t>0709</t>
  </si>
  <si>
    <t>5350420401</t>
  </si>
  <si>
    <t>"МУ ДО ""ЦДТ"" c. Аргаяш"</t>
  </si>
  <si>
    <t>Код бюджетной классификации</t>
  </si>
  <si>
    <t>ГРБС</t>
  </si>
  <si>
    <t>Рз ПР</t>
  </si>
  <si>
    <t>ЦСР</t>
  </si>
  <si>
    <t>ВР</t>
  </si>
  <si>
    <t xml:space="preserve">бюджет Аргаяшского  муниципального района </t>
  </si>
  <si>
    <t xml:space="preserve">Отчет об использовании бюджетных ассигнований местного бюджета на реализацию муниципальной программы </t>
  </si>
  <si>
    <t>(тыс. рублей)</t>
  </si>
  <si>
    <t>Организация подвоза учащихся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</si>
  <si>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</si>
  <si>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</si>
  <si>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</si>
  <si>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</si>
  <si>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</si>
  <si>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</si>
  <si>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</si>
  <si>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</si>
  <si>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</si>
  <si>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</si>
  <si>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</si>
  <si>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</si>
  <si>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</si>
  <si>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</si>
  <si>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</si>
  <si>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</si>
  <si>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</si>
  <si>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</si>
  <si>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</si>
  <si>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</si>
  <si>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</si>
  <si>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</si>
  <si>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</si>
  <si>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5.4</t>
  </si>
  <si>
    <t>Подпрограмма 6.  «Безопасность образовательных учреждений Аргаяшского   муниципального района»</t>
  </si>
  <si>
    <t>6.3</t>
  </si>
  <si>
    <t>6.4</t>
  </si>
  <si>
    <t>6.5</t>
  </si>
  <si>
    <t>6.6</t>
  </si>
  <si>
    <t>6.7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</si>
  <si>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</si>
  <si>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6.8</t>
  </si>
  <si>
    <t>6.9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</si>
  <si>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</si>
  <si>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</si>
  <si>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</si>
  <si>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</si>
  <si>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</si>
  <si>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</si>
  <si>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Подпрограмма 6.  «Безопасность образовательных учреждений Аргаяшского муниципального района»</t>
  </si>
  <si>
    <t>нет</t>
  </si>
  <si>
    <t>х</t>
  </si>
  <si>
    <t xml:space="preserve">Информация о результатах оценки эффективности реализации муниципальной программы                                </t>
  </si>
  <si>
    <t xml:space="preserve">Показатели </t>
  </si>
  <si>
    <t>Коэффициент достижения индикативного показателя   (гр. 3/ гр. 2)</t>
  </si>
  <si>
    <t xml:space="preserve">Использование бюджетных средств, тыс. рублей </t>
  </si>
  <si>
    <t>Коэффициент использования бюджетных средств (гр. 7/ гр. 6)</t>
  </si>
  <si>
    <t>Эффективность использования бюджетных средств (гр. 5/ гр. 8)</t>
  </si>
  <si>
    <t xml:space="preserve">план </t>
  </si>
  <si>
    <t xml:space="preserve">факт </t>
  </si>
  <si>
    <t>отклонение (+, -) (гр. 3 - гр. 2)</t>
  </si>
  <si>
    <t xml:space="preserve"> Подпрограмма 1 «Развитие дошкольного образования Аргаяшского  муниципального района»                  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</si>
  <si>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</si>
  <si>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</si>
  <si>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</si>
  <si>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</si>
  <si>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подвозом  до образовательных организаций</t>
  </si>
  <si>
    <t xml:space="preserve">Охват детей, обеспеченных бесплатным начальным общим, основным общим и средним общим образованием 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</si>
  <si>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</si>
  <si>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>Доля обучающихся, обеспеченных питанием, в общем количестве обучающихся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</si>
  <si>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</si>
  <si>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>Количество проведенных мероприятий в области образования для педагогических работников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</si>
  <si>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</si>
  <si>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</si>
  <si>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</si>
  <si>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 </t>
  </si>
  <si>
    <t xml:space="preserve"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</t>
  </si>
  <si>
    <t xml:space="preserve"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</t>
  </si>
  <si>
    <t>Готовность лагеря к летней оздоровительной компании</t>
  </si>
  <si>
    <t>Доля трудоустроенных подростков от 14 до 18 лет, по отношению к общей численности лиц указанной категории</t>
  </si>
  <si>
    <t>Количество проведенных мероприятий для детей и молодежи</t>
  </si>
  <si>
    <t>Подпрограмма 7.  «Безопасность образовательных учреждений Аргаяшского   муниципального района»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</si>
  <si>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</si>
  <si>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</si>
  <si>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</si>
  <si>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</si>
  <si>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>ПРИЛОЖЕНИЕ</t>
  </si>
  <si>
    <t>Таблица 7</t>
  </si>
  <si>
    <t>Сведения о достижении значений показателей (индикаторов)</t>
  </si>
  <si>
    <t xml:space="preserve">Наименование </t>
  </si>
  <si>
    <t>Единица измерения</t>
  </si>
  <si>
    <t>Значения показателей (индикаторов) муниципальной программы, подпрограммы</t>
  </si>
  <si>
    <t>Обоснование отклонений значений показателя (индикатора) на конец отчетного года (при наличии)</t>
  </si>
  <si>
    <t>показателя (индикатора)</t>
  </si>
  <si>
    <t>год, предшествующий отчетному</t>
  </si>
  <si>
    <t>отчетный год</t>
  </si>
  <si>
    <t>план</t>
  </si>
  <si>
    <t>факт</t>
  </si>
  <si>
    <t xml:space="preserve">Муниципальная программа «Развитие образования Аргаяшского муниципального района» </t>
  </si>
  <si>
    <t>Подпрограмма 1 «Развитие дошкольного образования Аргаяшского  муниципального района»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</si>
  <si>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</si>
  <si>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%</t>
  </si>
  <si>
    <t>ед.</t>
  </si>
  <si>
    <t>Подпрограмма 2 «Развитие общего образования Аргаяшского муниципального района»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</si>
  <si>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</si>
  <si>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 xml:space="preserve">Количество приобретенных транспортных средств для перевозки обучающихся 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</si>
  <si>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</t>
  </si>
  <si>
    <t>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</t>
  </si>
  <si>
    <t>Подпрограмма 3 «Развитие дополнительного образования Аргаяшского муниципального района»</t>
  </si>
  <si>
    <t>Подпрограмма 4 «Отдых, оздоровление, занятость детей и молодежи Аргаяшского муниципального района»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</si>
  <si>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</si>
  <si>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Подпрограмма 5 «Прочие мероприятия в области образования»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</si>
  <si>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</si>
  <si>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</si>
  <si>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</si>
  <si>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</si>
  <si>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>Таблица 11</t>
  </si>
  <si>
    <t xml:space="preserve">Отчет о выполнении сводных показателей муниципальных заданий на оказание муниципальных услуг муниципальными учреждениями по муниципальной программе </t>
  </si>
  <si>
    <t>Наименование услуги, подпрограммы, ведомственной целевой программы, основного мероприятия</t>
  </si>
  <si>
    <t xml:space="preserve">Единица измерения </t>
  </si>
  <si>
    <t>Значение показателя объема услуги</t>
  </si>
  <si>
    <t>Расходы местного бюджета</t>
  </si>
  <si>
    <t>на оказание муниципальной услуги (тыс. рублей)</t>
  </si>
  <si>
    <t>сводная бюджетная роспись на 1 января отчетного года</t>
  </si>
  <si>
    <t>сводная бюджетная роспись</t>
  </si>
  <si>
    <t>на 31 декабря отчетного года</t>
  </si>
  <si>
    <t>ЧЕЛ</t>
  </si>
  <si>
    <t xml:space="preserve">Подпрограмма 4 «Отдых, оздоровление, занятость детей и молодежи Аргаяшского муниципального района»        </t>
  </si>
  <si>
    <t>Таблица 12</t>
  </si>
  <si>
    <t xml:space="preserve">Основные показатели, характеризующие ход реализации муниципальных программ  
</t>
  </si>
  <si>
    <t>(приложение к сводному годовому докладу)</t>
  </si>
  <si>
    <t>№ п/п</t>
  </si>
  <si>
    <t>Наименование муниципальной программы</t>
  </si>
  <si>
    <t>Объем средств из всех источников финансирова-ния</t>
  </si>
  <si>
    <t>В том числе средства местного бюджета</t>
  </si>
  <si>
    <t>Количество показателей (индикаторов) муниципальной программы</t>
  </si>
  <si>
    <t>Оценка хода реализации муниципальной программы</t>
  </si>
  <si>
    <t>план на отчетный год</t>
  </si>
  <si>
    <t>факт отчетного года</t>
  </si>
  <si>
    <t>запланированных</t>
  </si>
  <si>
    <t>достигнутых</t>
  </si>
  <si>
    <t>высокая эффективность использования средств бюджета</t>
  </si>
  <si>
    <t>Подпрограмма 6 «Безопасность образовательных учреждений Аргаяшского   муниципального района»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</si>
  <si>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</si>
  <si>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</si>
  <si>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</si>
  <si>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</si>
  <si>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</si>
  <si>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</si>
  <si>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</si>
  <si>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</si>
  <si>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</si>
  <si>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</si>
  <si>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53120S4030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</si>
  <si>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</si>
  <si>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5321003090</t>
  </si>
  <si>
    <t>5322003120</t>
  </si>
  <si>
    <t>Предоставление субсидий общеобразовательным организациям для обучающихся с ограниченными возможностями здоровья</t>
  </si>
  <si>
    <t>5321042230</t>
  </si>
  <si>
    <t>53210L3040</t>
  </si>
  <si>
    <t>53210S3300</t>
  </si>
  <si>
    <t>521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</si>
  <si>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</si>
  <si>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</si>
  <si>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5341042611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</si>
  <si>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</si>
  <si>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53410S9010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</si>
  <si>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</si>
  <si>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</si>
  <si>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5351003070</t>
  </si>
  <si>
    <t>53620S3330</t>
  </si>
  <si>
    <t>53620S3320</t>
  </si>
  <si>
    <t>53620S4080</t>
  </si>
  <si>
    <t>53620S3310</t>
  </si>
  <si>
    <t>5342042606</t>
  </si>
  <si>
    <t>Предоставление субсидий на иные цели муниципальным бюджетным (автономным) учреждениям – общеобразовательным организациям на реализацию инициативных проектов</t>
  </si>
  <si>
    <t>5362099600</t>
  </si>
  <si>
    <t>99/99,5/100</t>
  </si>
  <si>
    <r>
      <t xml:space="preserve">Значение </t>
    </r>
    <r>
      <rPr>
        <b/>
        <sz val="12"/>
        <color theme="1"/>
        <rFont val="Times New Roman"/>
        <family val="1"/>
        <charset val="204"/>
      </rPr>
      <t>Омп = 1,01</t>
    </r>
    <r>
      <rPr>
        <sz val="12"/>
        <color theme="1"/>
        <rFont val="Times New Roman"/>
        <family val="1"/>
        <charset val="204"/>
      </rPr>
      <t xml:space="preserve"> - высокая эффективность использования средств бюджета (превышение целевого значения)
</t>
    </r>
  </si>
  <si>
    <t xml:space="preserve">Достижение индикативных показателей за 2022 год </t>
  </si>
  <si>
    <t>Цель: Предоставление равных возможностей для получения гражданами качественного образования всех видов и уровней.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</si>
  <si>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</si>
  <si>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</si>
  <si>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</si>
  <si>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Обеспечено функционирование системы патриотического воспитания граждан Российской Федерации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</si>
  <si>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</si>
  <si>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</si>
  <si>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</si>
  <si>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 xml:space="preserve">Задача 4.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</si>
  <si>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</si>
  <si>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Задача 5. Развитие востребованной системы оценки качества образования и образовательных результатов</t>
  </si>
  <si>
    <t>Задача 6. Выявление и поддержка талантливых учащихся, усиление воспитательной функции школы, формирование социально активной личности.</t>
  </si>
  <si>
    <t>Задача 7. Формирование эффективной системы выявления, поддержки и развития способностей и талантов у детей и молодежи, основанной на принципах справедливости, всеобщности и направленной на самоопределение и профессиональную ориентацию всех обучающихся.</t>
  </si>
  <si>
    <t>В общеобразовательных организациях обновлена материально-техническая база для занятий детей физической культурой и спортом</t>
  </si>
  <si>
    <t>Задача 8. Обеспечено функционирование системы патриотического воспитания в Аргаяшском муниципальном районе.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</si>
  <si>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</si>
  <si>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</si>
  <si>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>Задача 1. Содействие развитию дополнительного образования в Аргаяшском муниципальном районе</t>
  </si>
  <si>
    <t xml:space="preserve">Цель: Внедрение системы персонифицированного финансирования дополнительного образования детей в Аргаяшском муниципальном районе.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</si>
  <si>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</si>
  <si>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</si>
  <si>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</si>
  <si>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</si>
  <si>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</si>
  <si>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</si>
  <si>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 xml:space="preserve">Задача 2. Профилактика безнадзорности и правонарушений несовершеннолетних в Аргаяшском муниципальном районе 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</si>
  <si>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</si>
  <si>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</si>
  <si>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</si>
  <si>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>Цель:   Управление системой образования на территории Аргаяшского муниципального района в рамках своих полномочий.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</si>
  <si>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</si>
  <si>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</si>
  <si>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</si>
  <si>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</si>
  <si>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</si>
  <si>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 xml:space="preserve"> Приобретение транспортных средств 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</si>
  <si>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</si>
  <si>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</si>
  <si>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Предоставление субсидий на иные цели муниципальным бюджетным (автономным) учреждениям – общеобразовательным организациям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</si>
  <si>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Финансовое обеспечение муниципального задания на оказание муниципальных услуг (выполнение работ) общеобразовательными организациями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</si>
  <si>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</si>
  <si>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</si>
  <si>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 xml:space="preserve">Цель:  Внедрение системы персонифицированного финансирования дополнительного образования детей в Аргаяшском муниципальном районе. </t>
  </si>
  <si>
    <t>3.4, 3.4.1, 3.4.2, 3.4.3,3.4.43.4, 3.4.1, 3.4.2, 3.4.3,3.4.4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</si>
  <si>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</si>
  <si>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</si>
  <si>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Задача 2. Профилактика безнадзорности и правонарушений несовершеннолетних в Аргаяшском муниципальном районе.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</si>
  <si>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</si>
  <si>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4.8</t>
  </si>
  <si>
    <t>4.9</t>
  </si>
  <si>
    <t>Цель:  Управление системой образования на территории Аргаяшского муниципального района в рамках своих полномочий.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</si>
  <si>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</si>
  <si>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</si>
  <si>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</si>
  <si>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Предоставление субсидий на иные цели муниципальным бюджетным (автономным) учреждениям - на мероприятия по безопасности образовательных учреждений</t>
  </si>
  <si>
    <t>100/100</t>
  </si>
  <si>
    <t>37 /51</t>
  </si>
  <si>
    <t>37 /58,9</t>
  </si>
  <si>
    <t>44 /33</t>
  </si>
  <si>
    <t>36 /33</t>
  </si>
  <si>
    <t>к годовому отчету о ходе реализации муниципальной программы «Развитие образования Аргаяшского муниципального района» за 2023 год</t>
  </si>
  <si>
    <t xml:space="preserve">Сведения о степени выполнения ведомственных целевых программ  и основных мероприятий подпрограмм </t>
  </si>
  <si>
    <t>Предоставление субсидий на иные цели муниципальным бюджетным (автономным) учреждениям – на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ддетей дошкольного возраста</t>
  </si>
  <si>
    <t>5312004070</t>
  </si>
  <si>
    <t>2.2.1</t>
  </si>
  <si>
    <t>2.2.2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</si>
  <si>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</si>
  <si>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614</t>
  </si>
  <si>
    <t>2.2.3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</si>
  <si>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модели персонифицированного финансирования дополнительного образования детей</t>
  </si>
  <si>
    <t>5322003121</t>
  </si>
  <si>
    <t>2.3.1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</si>
  <si>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</si>
  <si>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>2.5.1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</si>
  <si>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</si>
  <si>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5322042230</t>
  </si>
  <si>
    <t>532E151721</t>
  </si>
  <si>
    <t>2.11.1</t>
  </si>
  <si>
    <t>532EB51790</t>
  </si>
  <si>
    <t>532E1S3050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</si>
  <si>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</si>
  <si>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532E250980</t>
  </si>
  <si>
    <t>5321003610</t>
  </si>
  <si>
    <t>3.3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</si>
  <si>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</si>
  <si>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3.4</t>
  </si>
  <si>
    <t>Обеспечение функционирования модели персонифицированного финансирования дополнительного образования детей</t>
  </si>
  <si>
    <t>5332042331</t>
  </si>
  <si>
    <t>3.4.1</t>
  </si>
  <si>
    <t>615</t>
  </si>
  <si>
    <t>3.4.2</t>
  </si>
  <si>
    <t>625</t>
  </si>
  <si>
    <t>3.4.3</t>
  </si>
  <si>
    <t>635</t>
  </si>
  <si>
    <t>3.4.4</t>
  </si>
  <si>
    <t>816</t>
  </si>
  <si>
    <t>5341042430</t>
  </si>
  <si>
    <t>5342042430</t>
  </si>
  <si>
    <t>5359942530</t>
  </si>
  <si>
    <t>5350603600</t>
  </si>
  <si>
    <r>
  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</si>
  <si>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-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</si>
  <si>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</si>
  <si>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</si>
  <si>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</si>
  <si>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</si>
  <si>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</si>
  <si>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МДОУ "Детский сад № 1" с. Аргаяш</t>
  </si>
  <si>
    <t>2.3, 2.3.1</t>
  </si>
  <si>
    <t>2.11, 2.11.1</t>
  </si>
  <si>
    <t>3.4, 3.4.1, 3.4.2, 3.4.3,3.4.4</t>
  </si>
  <si>
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</t>
  </si>
  <si>
    <t>4.4.</t>
  </si>
  <si>
    <t xml:space="preserve">  «Развитие образования Аргаяшского муниципального района» в 2023 году </t>
  </si>
  <si>
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</si>
</sst>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0" fontId="13" fillId="0" borderId="1" xfId="1" applyFont="1" applyBorder="1" applyAlignment="1">
      <alignment horizontal="left" vertical="center" wrapText="1" readingOrder="1"/>
    </xf>
    <xf numFmtId="0" fontId="13" fillId="0" borderId="1" xfId="1" applyFont="1" applyBorder="1" applyAlignment="1">
      <alignment horizontal="center" vertical="center" wrapText="1" readingOrder="1"/>
    </xf>
    <xf numFmtId="4" fontId="13" fillId="0" borderId="1" xfId="1" applyNumberFormat="1" applyFont="1" applyBorder="1" applyAlignment="1">
      <alignment horizontal="right" vertical="center" wrapText="1" readingOrder="1"/>
    </xf>
    <xf numFmtId="0" fontId="14" fillId="4" borderId="1" xfId="1" applyFont="1" applyFill="1" applyBorder="1" applyAlignment="1">
      <alignment horizontal="left" vertical="center" wrapText="1" readingOrder="1"/>
    </xf>
    <xf numFmtId="4" fontId="14" fillId="4" borderId="1" xfId="1" applyNumberFormat="1" applyFont="1" applyFill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1" fillId="0" borderId="1" xfId="1" applyFont="1" applyBorder="1" applyAlignment="1">
      <alignment vertical="center" wrapText="1" readingOrder="1"/>
    </xf>
    <xf numFmtId="164" fontId="6" fillId="3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4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2" fillId="0" borderId="0" xfId="0" applyNumberFormat="1" applyFont="1"/>
    <xf numFmtId="0" fontId="14" fillId="0" borderId="1" xfId="0" applyFont="1" applyBorder="1" applyAlignment="1">
      <alignment vertical="center" wrapText="1"/>
    </xf>
    <xf numFmtId="49" fontId="13" fillId="0" borderId="1" xfId="1" applyNumberFormat="1" applyFont="1" applyBorder="1" applyAlignment="1">
      <alignment horizontal="center" vertical="center" wrapText="1" readingOrder="1"/>
    </xf>
    <xf numFmtId="49" fontId="14" fillId="4" borderId="1" xfId="1" applyNumberFormat="1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0" fontId="2" fillId="0" borderId="0" xfId="0" applyNumberFormat="1" applyFont="1"/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49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0" xfId="0" applyFont="1"/>
    <xf numFmtId="0" fontId="28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0" fontId="2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0" xfId="0" applyFont="1"/>
    <xf numFmtId="0" fontId="17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1" fillId="2" borderId="0" xfId="0" applyFont="1" applyFill="1"/>
    <xf numFmtId="164" fontId="11" fillId="0" borderId="0" xfId="0" applyNumberFormat="1" applyFont="1"/>
    <xf numFmtId="0" fontId="30" fillId="0" borderId="0" xfId="0" applyFont="1"/>
    <xf numFmtId="0" fontId="31" fillId="0" borderId="0" xfId="0" applyFont="1"/>
    <xf numFmtId="49" fontId="33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right" vertical="center" wrapText="1"/>
    </xf>
    <xf numFmtId="0" fontId="34" fillId="0" borderId="0" xfId="0" applyFont="1"/>
    <xf numFmtId="164" fontId="0" fillId="0" borderId="0" xfId="0" applyNumberFormat="1"/>
    <xf numFmtId="0" fontId="13" fillId="0" borderId="1" xfId="1" applyFont="1" applyFill="1" applyBorder="1" applyAlignment="1">
      <alignment horizontal="center" vertical="center" wrapText="1" readingOrder="1"/>
    </xf>
    <xf numFmtId="10" fontId="0" fillId="0" borderId="0" xfId="0" applyNumberFormat="1"/>
    <xf numFmtId="10" fontId="11" fillId="2" borderId="0" xfId="0" applyNumberFormat="1" applyFont="1" applyFill="1"/>
    <xf numFmtId="10" fontId="11" fillId="0" borderId="0" xfId="0" applyNumberFormat="1" applyFont="1"/>
    <xf numFmtId="10" fontId="30" fillId="0" borderId="0" xfId="0" applyNumberFormat="1" applyFont="1"/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H17" sqref="H1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16" zoomScaleNormal="100" zoomScaleSheetLayoutView="100" workbookViewId="0">
      <selection activeCell="B2" sqref="B2"/>
    </sheetView>
  </sheetViews>
  <sheetFormatPr defaultRowHeight="15" x14ac:dyDescent="0.25"/>
  <cols>
    <col min="1" max="1" width="9.140625" style="2" customWidth="1"/>
    <col min="2" max="2" width="61.85546875" style="2" customWidth="1"/>
    <col min="3" max="3" width="16.5703125" style="2" customWidth="1"/>
    <col min="4" max="4" width="17.5703125" style="2" customWidth="1"/>
    <col min="5" max="5" width="13.7109375" style="2" customWidth="1"/>
    <col min="6" max="6" width="12.5703125" style="2" customWidth="1"/>
    <col min="7" max="7" width="23.85546875" style="2" customWidth="1"/>
    <col min="8" max="16384" width="9.140625" style="2"/>
  </cols>
  <sheetData>
    <row r="1" spans="1:7" ht="18.75" x14ac:dyDescent="0.25">
      <c r="E1" s="118" t="s">
        <v>204</v>
      </c>
      <c r="F1" s="118"/>
      <c r="G1" s="118"/>
    </row>
    <row r="2" spans="1:7" ht="82.5" customHeight="1" x14ac:dyDescent="0.25">
      <c r="E2" s="119" t="s">
        <v>358</v>
      </c>
      <c r="F2" s="119"/>
      <c r="G2" s="119"/>
    </row>
    <row r="3" spans="1:7" ht="18.75" x14ac:dyDescent="0.3">
      <c r="E3" s="27"/>
    </row>
    <row r="4" spans="1:7" ht="18.75" x14ac:dyDescent="0.3">
      <c r="E4" s="28"/>
    </row>
    <row r="5" spans="1:7" x14ac:dyDescent="0.25">
      <c r="G5" s="10" t="s">
        <v>205</v>
      </c>
    </row>
    <row r="6" spans="1:7" x14ac:dyDescent="0.25">
      <c r="A6" s="120" t="s">
        <v>206</v>
      </c>
      <c r="B6" s="120"/>
      <c r="C6" s="120"/>
      <c r="D6" s="120"/>
      <c r="E6" s="120"/>
      <c r="F6" s="120"/>
      <c r="G6" s="120"/>
    </row>
    <row r="8" spans="1:7" ht="41.25" customHeight="1" x14ac:dyDescent="0.25">
      <c r="A8" s="5" t="s">
        <v>0</v>
      </c>
      <c r="B8" s="5" t="s">
        <v>207</v>
      </c>
      <c r="C8" s="121" t="s">
        <v>208</v>
      </c>
      <c r="D8" s="121" t="s">
        <v>209</v>
      </c>
      <c r="E8" s="121"/>
      <c r="F8" s="121"/>
      <c r="G8" s="121" t="s">
        <v>210</v>
      </c>
    </row>
    <row r="9" spans="1:7" x14ac:dyDescent="0.25">
      <c r="A9" s="122" t="s">
        <v>1</v>
      </c>
      <c r="B9" s="122" t="s">
        <v>211</v>
      </c>
      <c r="C9" s="121"/>
      <c r="D9" s="124" t="s">
        <v>212</v>
      </c>
      <c r="E9" s="121" t="s">
        <v>213</v>
      </c>
      <c r="F9" s="121"/>
      <c r="G9" s="121"/>
    </row>
    <row r="10" spans="1:7" ht="29.25" customHeight="1" x14ac:dyDescent="0.25">
      <c r="A10" s="123"/>
      <c r="B10" s="123"/>
      <c r="C10" s="121"/>
      <c r="D10" s="124"/>
      <c r="E10" s="5" t="s">
        <v>214</v>
      </c>
      <c r="F10" s="5" t="s">
        <v>215</v>
      </c>
      <c r="G10" s="121"/>
    </row>
    <row r="11" spans="1:7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</row>
    <row r="12" spans="1:7" s="78" customFormat="1" ht="22.5" customHeight="1" x14ac:dyDescent="0.25">
      <c r="A12" s="117" t="s">
        <v>216</v>
      </c>
      <c r="B12" s="117"/>
      <c r="C12" s="117"/>
      <c r="D12" s="117"/>
      <c r="E12" s="117"/>
      <c r="F12" s="117"/>
      <c r="G12" s="117"/>
    </row>
    <row r="13" spans="1:7" s="78" customFormat="1" ht="22.5" customHeight="1" x14ac:dyDescent="0.25">
      <c r="A13" s="79">
        <v>1</v>
      </c>
      <c r="B13" s="117" t="s">
        <v>217</v>
      </c>
      <c r="C13" s="117"/>
      <c r="D13" s="117"/>
      <c r="E13" s="117"/>
      <c r="F13" s="117"/>
      <c r="G13" s="117"/>
    </row>
    <row r="14" spans="1:7" s="78" customFormat="1" ht="20.25" customHeight="1" x14ac:dyDescent="0.25">
      <c r="A14" s="116" t="s">
        <v>298</v>
      </c>
      <c r="B14" s="116"/>
      <c r="C14" s="116"/>
      <c r="D14" s="116"/>
      <c r="E14" s="116"/>
      <c r="F14" s="116"/>
      <c r="G14" s="116"/>
    </row>
    <row r="15" spans="1:7" s="78" customFormat="1" ht="39" customHeight="1" x14ac:dyDescent="0.25">
      <c r="A15" s="116" t="s">
        <v>263</v>
      </c>
      <c r="B15" s="116"/>
      <c r="C15" s="116"/>
      <c r="D15" s="116"/>
      <c r="E15" s="116"/>
      <c r="F15" s="116"/>
      <c r="G15" s="116"/>
    </row>
    <row r="16" spans="1:7" s="78" customFormat="1" ht="70.5" customHeight="1" x14ac:dyDescent="0.25">
      <c r="A16" s="81" t="s">
        <v>31</v>
      </c>
      <c r="B16" s="80" t="s">
        <v>181</v>
      </c>
      <c r="C16" s="82" t="s">
        <v>219</v>
      </c>
      <c r="D16" s="82">
        <v>100</v>
      </c>
      <c r="E16" s="82">
        <v>100</v>
      </c>
      <c r="F16" s="82">
        <v>100</v>
      </c>
      <c r="G16" s="77"/>
    </row>
    <row r="17" spans="1:7" s="78" customFormat="1" ht="33.75" customHeight="1" x14ac:dyDescent="0.25">
      <c r="A17" s="116" t="s">
        <v>264</v>
      </c>
      <c r="B17" s="116"/>
      <c r="C17" s="116"/>
      <c r="D17" s="116"/>
      <c r="E17" s="116"/>
      <c r="F17" s="116"/>
      <c r="G17" s="116"/>
    </row>
    <row r="18" spans="1:7" s="78" customFormat="1" ht="18" customHeight="1" x14ac:dyDescent="0.25">
      <c r="A18" s="81" t="s">
        <v>32</v>
      </c>
      <c r="B18" s="80" t="s">
        <v>180</v>
      </c>
      <c r="C18" s="82" t="s">
        <v>219</v>
      </c>
      <c r="D18" s="82">
        <v>58.2</v>
      </c>
      <c r="E18" s="82">
        <v>58.2</v>
      </c>
      <c r="F18" s="82">
        <v>58.2</v>
      </c>
      <c r="G18" s="77"/>
    </row>
    <row r="19" spans="1:7" s="78" customFormat="1" ht="120.75" customHeight="1" x14ac:dyDescent="0.25">
      <c r="A19" s="81" t="s">
        <v>33</v>
      </c>
      <c r="B19" s="80" t="s">
        <v>299</v>
      </c>
      <c r="C19" s="82" t="s">
        <v>219</v>
      </c>
      <c r="D19" s="82">
        <v>100</v>
      </c>
      <c r="E19" s="82">
        <v>100</v>
      </c>
      <c r="F19" s="82">
        <v>100</v>
      </c>
      <c r="G19" s="77"/>
    </row>
    <row r="20" spans="1:7" s="78" customFormat="1" ht="34.5" customHeight="1" x14ac:dyDescent="0.25">
      <c r="A20" s="116" t="s">
        <v>300</v>
      </c>
      <c r="B20" s="116"/>
      <c r="C20" s="116"/>
      <c r="D20" s="116"/>
      <c r="E20" s="116"/>
      <c r="F20" s="116"/>
      <c r="G20" s="116"/>
    </row>
    <row r="21" spans="1:7" s="78" customFormat="1" ht="87.75" customHeight="1" x14ac:dyDescent="0.25">
      <c r="A21" s="81" t="s">
        <v>34</v>
      </c>
      <c r="B21" s="80" t="s">
        <v>301</v>
      </c>
      <c r="C21" s="82" t="s">
        <v>219</v>
      </c>
      <c r="D21" s="82">
        <v>0</v>
      </c>
      <c r="E21" s="82">
        <v>8.6999999999999993</v>
      </c>
      <c r="F21" s="82">
        <v>8.6999999999999993</v>
      </c>
      <c r="G21" s="77"/>
    </row>
    <row r="22" spans="1:7" s="78" customFormat="1" ht="26.25" customHeight="1" x14ac:dyDescent="0.25">
      <c r="A22" s="79" t="s">
        <v>38</v>
      </c>
      <c r="B22" s="117" t="s">
        <v>221</v>
      </c>
      <c r="C22" s="117"/>
      <c r="D22" s="117"/>
      <c r="E22" s="117"/>
      <c r="F22" s="117"/>
      <c r="G22" s="117"/>
    </row>
    <row r="23" spans="1:7" s="78" customFormat="1" ht="36" customHeight="1" x14ac:dyDescent="0.25">
      <c r="A23" s="116" t="s">
        <v>222</v>
      </c>
      <c r="B23" s="116"/>
      <c r="C23" s="116"/>
      <c r="D23" s="116"/>
      <c r="E23" s="116"/>
      <c r="F23" s="116"/>
      <c r="G23" s="116"/>
    </row>
    <row r="24" spans="1:7" s="78" customFormat="1" ht="67.5" customHeight="1" x14ac:dyDescent="0.25">
      <c r="A24" s="116" t="s">
        <v>218</v>
      </c>
      <c r="B24" s="116"/>
      <c r="C24" s="116"/>
      <c r="D24" s="116"/>
      <c r="E24" s="116"/>
      <c r="F24" s="116"/>
      <c r="G24" s="116"/>
    </row>
    <row r="25" spans="1:7" s="78" customFormat="1" ht="21.75" customHeight="1" x14ac:dyDescent="0.25">
      <c r="A25" s="116" t="s">
        <v>302</v>
      </c>
      <c r="B25" s="116"/>
      <c r="C25" s="116"/>
      <c r="D25" s="116"/>
      <c r="E25" s="116"/>
      <c r="F25" s="116"/>
      <c r="G25" s="116"/>
    </row>
    <row r="26" spans="1:7" s="78" customFormat="1" ht="20.25" customHeight="1" x14ac:dyDescent="0.25">
      <c r="A26" s="116" t="s">
        <v>303</v>
      </c>
      <c r="B26" s="116"/>
      <c r="C26" s="116"/>
      <c r="D26" s="116"/>
      <c r="E26" s="116"/>
      <c r="F26" s="116"/>
      <c r="G26" s="116"/>
    </row>
    <row r="27" spans="1:7" s="78" customFormat="1" ht="94.5" x14ac:dyDescent="0.25">
      <c r="A27" s="81" t="s">
        <v>39</v>
      </c>
      <c r="B27" s="80" t="s">
        <v>182</v>
      </c>
      <c r="C27" s="82" t="s">
        <v>219</v>
      </c>
      <c r="D27" s="82">
        <v>99</v>
      </c>
      <c r="E27" s="82">
        <v>99</v>
      </c>
      <c r="F27" s="82">
        <v>99</v>
      </c>
      <c r="G27" s="77"/>
    </row>
    <row r="28" spans="1:7" s="78" customFormat="1" ht="94.5" x14ac:dyDescent="0.25">
      <c r="A28" s="81" t="s">
        <v>40</v>
      </c>
      <c r="B28" s="80" t="s">
        <v>183</v>
      </c>
      <c r="C28" s="82" t="s">
        <v>219</v>
      </c>
      <c r="D28" s="82">
        <v>99.5</v>
      </c>
      <c r="E28" s="82">
        <v>99.5</v>
      </c>
      <c r="F28" s="82">
        <v>99.5</v>
      </c>
      <c r="G28" s="77"/>
    </row>
    <row r="29" spans="1:7" s="78" customFormat="1" ht="39.75" customHeight="1" x14ac:dyDescent="0.25">
      <c r="A29" s="81" t="s">
        <v>41</v>
      </c>
      <c r="B29" s="80" t="s">
        <v>185</v>
      </c>
      <c r="C29" s="82" t="s">
        <v>219</v>
      </c>
      <c r="D29" s="82">
        <v>100</v>
      </c>
      <c r="E29" s="82">
        <v>100</v>
      </c>
      <c r="F29" s="82">
        <v>100</v>
      </c>
      <c r="G29" s="77"/>
    </row>
    <row r="30" spans="1:7" s="78" customFormat="1" ht="39" customHeight="1" x14ac:dyDescent="0.25">
      <c r="A30" s="81" t="s">
        <v>42</v>
      </c>
      <c r="B30" s="80" t="s">
        <v>184</v>
      </c>
      <c r="C30" s="82" t="s">
        <v>219</v>
      </c>
      <c r="D30" s="82">
        <v>100</v>
      </c>
      <c r="E30" s="82">
        <v>100</v>
      </c>
      <c r="F30" s="82">
        <v>100</v>
      </c>
      <c r="G30" s="77"/>
    </row>
    <row r="31" spans="1:7" s="78" customFormat="1" ht="36" customHeight="1" x14ac:dyDescent="0.25">
      <c r="A31" s="81" t="s">
        <v>43</v>
      </c>
      <c r="B31" s="80" t="s">
        <v>223</v>
      </c>
      <c r="C31" s="83" t="s">
        <v>220</v>
      </c>
      <c r="D31" s="82">
        <v>0</v>
      </c>
      <c r="E31" s="82">
        <v>0</v>
      </c>
      <c r="F31" s="82">
        <v>0</v>
      </c>
      <c r="G31" s="77"/>
    </row>
    <row r="32" spans="1:7" s="78" customFormat="1" ht="40.5" customHeight="1" x14ac:dyDescent="0.25">
      <c r="A32" s="125" t="s">
        <v>304</v>
      </c>
      <c r="B32" s="126"/>
      <c r="C32" s="126"/>
      <c r="D32" s="126"/>
      <c r="E32" s="126"/>
      <c r="F32" s="126"/>
      <c r="G32" s="127"/>
    </row>
    <row r="33" spans="1:7" s="88" customFormat="1" ht="99" customHeight="1" x14ac:dyDescent="0.25">
      <c r="A33" s="81" t="s">
        <v>44</v>
      </c>
      <c r="B33" s="84" t="s">
        <v>190</v>
      </c>
      <c r="C33" s="85" t="s">
        <v>219</v>
      </c>
      <c r="D33" s="86">
        <v>100</v>
      </c>
      <c r="E33" s="86">
        <v>100</v>
      </c>
      <c r="F33" s="86">
        <v>100</v>
      </c>
      <c r="G33" s="87"/>
    </row>
    <row r="34" spans="1:7" s="78" customFormat="1" ht="106.5" customHeight="1" x14ac:dyDescent="0.25">
      <c r="A34" s="81" t="s">
        <v>45</v>
      </c>
      <c r="B34" s="80" t="s">
        <v>188</v>
      </c>
      <c r="C34" s="82" t="s">
        <v>219</v>
      </c>
      <c r="D34" s="82">
        <v>100</v>
      </c>
      <c r="E34" s="82">
        <v>100</v>
      </c>
      <c r="F34" s="82">
        <v>100</v>
      </c>
      <c r="G34" s="77"/>
    </row>
    <row r="35" spans="1:7" s="78" customFormat="1" ht="31.5" x14ac:dyDescent="0.25">
      <c r="A35" s="81" t="s">
        <v>46</v>
      </c>
      <c r="B35" s="80" t="s">
        <v>187</v>
      </c>
      <c r="C35" s="82" t="s">
        <v>219</v>
      </c>
      <c r="D35" s="82">
        <v>100</v>
      </c>
      <c r="E35" s="82">
        <v>100</v>
      </c>
      <c r="F35" s="82">
        <v>100</v>
      </c>
      <c r="G35" s="77"/>
    </row>
    <row r="36" spans="1:7" s="78" customFormat="1" ht="87" customHeight="1" x14ac:dyDescent="0.25">
      <c r="A36" s="81" t="s">
        <v>47</v>
      </c>
      <c r="B36" s="80" t="s">
        <v>265</v>
      </c>
      <c r="C36" s="83" t="s">
        <v>219</v>
      </c>
      <c r="D36" s="83">
        <v>100</v>
      </c>
      <c r="E36" s="82">
        <v>100</v>
      </c>
      <c r="F36" s="83">
        <v>100</v>
      </c>
      <c r="G36" s="89"/>
    </row>
    <row r="37" spans="1:7" s="78" customFormat="1" ht="24" customHeight="1" x14ac:dyDescent="0.25">
      <c r="A37" s="116" t="s">
        <v>305</v>
      </c>
      <c r="B37" s="116"/>
      <c r="C37" s="116"/>
      <c r="D37" s="116"/>
      <c r="E37" s="116"/>
      <c r="F37" s="116"/>
      <c r="G37" s="116"/>
    </row>
    <row r="38" spans="1:7" s="78" customFormat="1" ht="39.75" customHeight="1" x14ac:dyDescent="0.25">
      <c r="A38" s="81" t="s">
        <v>48</v>
      </c>
      <c r="B38" s="80" t="s">
        <v>189</v>
      </c>
      <c r="C38" s="83" t="s">
        <v>220</v>
      </c>
      <c r="D38" s="82">
        <v>10</v>
      </c>
      <c r="E38" s="82">
        <v>10</v>
      </c>
      <c r="F38" s="82">
        <v>10</v>
      </c>
      <c r="G38" s="77"/>
    </row>
    <row r="39" spans="1:7" s="78" customFormat="1" ht="66.75" customHeight="1" x14ac:dyDescent="0.25">
      <c r="A39" s="116" t="s">
        <v>306</v>
      </c>
      <c r="B39" s="116"/>
      <c r="C39" s="116"/>
      <c r="D39" s="116"/>
      <c r="E39" s="116"/>
      <c r="F39" s="116"/>
      <c r="G39" s="116"/>
    </row>
    <row r="40" spans="1:7" s="88" customFormat="1" ht="70.5" customHeight="1" x14ac:dyDescent="0.25">
      <c r="A40" s="90" t="s">
        <v>49</v>
      </c>
      <c r="B40" s="84" t="s">
        <v>307</v>
      </c>
      <c r="C40" s="83" t="s">
        <v>220</v>
      </c>
      <c r="D40" s="86">
        <v>0</v>
      </c>
      <c r="E40" s="86">
        <v>0</v>
      </c>
      <c r="F40" s="86">
        <v>0</v>
      </c>
      <c r="G40" s="87"/>
    </row>
    <row r="41" spans="1:7" s="78" customFormat="1" ht="33" customHeight="1" x14ac:dyDescent="0.25">
      <c r="A41" s="116" t="s">
        <v>308</v>
      </c>
      <c r="B41" s="116"/>
      <c r="C41" s="116"/>
      <c r="D41" s="116"/>
      <c r="E41" s="116"/>
      <c r="F41" s="116"/>
      <c r="G41" s="116"/>
    </row>
    <row r="42" spans="1:7" s="88" customFormat="1" ht="70.5" customHeight="1" x14ac:dyDescent="0.25">
      <c r="A42" s="90" t="s">
        <v>50</v>
      </c>
      <c r="B42" s="84" t="s">
        <v>224</v>
      </c>
      <c r="C42" s="85" t="s">
        <v>219</v>
      </c>
      <c r="D42" s="86">
        <v>100</v>
      </c>
      <c r="E42" s="86">
        <v>100</v>
      </c>
      <c r="F42" s="86">
        <v>100</v>
      </c>
      <c r="G42" s="87"/>
    </row>
    <row r="43" spans="1:7" s="88" customFormat="1" ht="220.5" x14ac:dyDescent="0.25">
      <c r="A43" s="90" t="s">
        <v>51</v>
      </c>
      <c r="B43" s="84" t="s">
        <v>225</v>
      </c>
      <c r="C43" s="85" t="s">
        <v>219</v>
      </c>
      <c r="D43" s="86">
        <v>100</v>
      </c>
      <c r="E43" s="86">
        <v>100</v>
      </c>
      <c r="F43" s="86">
        <v>100</v>
      </c>
      <c r="G43" s="87"/>
    </row>
    <row r="44" spans="1:7" s="78" customFormat="1" ht="31.5" customHeight="1" x14ac:dyDescent="0.25">
      <c r="A44" s="116" t="s">
        <v>309</v>
      </c>
      <c r="B44" s="116"/>
      <c r="C44" s="116"/>
      <c r="D44" s="116"/>
      <c r="E44" s="116"/>
      <c r="F44" s="116"/>
      <c r="G44" s="116"/>
    </row>
    <row r="45" spans="1:7" s="78" customFormat="1" ht="31.5" customHeight="1" x14ac:dyDescent="0.25">
      <c r="A45" s="81" t="s">
        <v>52</v>
      </c>
      <c r="B45" s="80" t="s">
        <v>198</v>
      </c>
      <c r="C45" s="83" t="s">
        <v>220</v>
      </c>
      <c r="D45" s="82">
        <v>10</v>
      </c>
      <c r="E45" s="82">
        <v>10</v>
      </c>
      <c r="F45" s="82">
        <v>10</v>
      </c>
      <c r="G45" s="66"/>
    </row>
    <row r="46" spans="1:7" s="78" customFormat="1" ht="41.25" customHeight="1" x14ac:dyDescent="0.25">
      <c r="A46" s="116" t="s">
        <v>310</v>
      </c>
      <c r="B46" s="116"/>
      <c r="C46" s="116"/>
      <c r="D46" s="116"/>
      <c r="E46" s="116"/>
      <c r="F46" s="116"/>
      <c r="G46" s="116"/>
    </row>
    <row r="47" spans="1:7" s="78" customFormat="1" ht="47.25" x14ac:dyDescent="0.25">
      <c r="A47" s="81" t="s">
        <v>53</v>
      </c>
      <c r="B47" s="80" t="s">
        <v>311</v>
      </c>
      <c r="C47" s="83" t="s">
        <v>220</v>
      </c>
      <c r="D47" s="83">
        <v>0</v>
      </c>
      <c r="E47" s="83">
        <v>0</v>
      </c>
      <c r="F47" s="83">
        <v>0</v>
      </c>
      <c r="G47" s="89"/>
    </row>
    <row r="48" spans="1:7" s="78" customFormat="1" ht="22.5" customHeight="1" x14ac:dyDescent="0.25">
      <c r="A48" s="116" t="s">
        <v>312</v>
      </c>
      <c r="B48" s="116"/>
      <c r="C48" s="116"/>
      <c r="D48" s="116"/>
      <c r="E48" s="116"/>
      <c r="F48" s="116"/>
      <c r="G48" s="116"/>
    </row>
    <row r="49" spans="1:7" s="78" customFormat="1" ht="91.5" customHeight="1" x14ac:dyDescent="0.25">
      <c r="A49" s="81" t="s">
        <v>54</v>
      </c>
      <c r="B49" s="80" t="s">
        <v>313</v>
      </c>
      <c r="C49" s="83" t="s">
        <v>220</v>
      </c>
      <c r="D49" s="83">
        <v>17</v>
      </c>
      <c r="E49" s="82">
        <v>17</v>
      </c>
      <c r="F49" s="83">
        <v>17</v>
      </c>
      <c r="G49" s="89"/>
    </row>
    <row r="50" spans="1:7" s="78" customFormat="1" ht="30" customHeight="1" x14ac:dyDescent="0.25">
      <c r="A50" s="79" t="s">
        <v>57</v>
      </c>
      <c r="B50" s="117" t="s">
        <v>226</v>
      </c>
      <c r="C50" s="117"/>
      <c r="D50" s="117"/>
      <c r="E50" s="117"/>
      <c r="F50" s="117"/>
      <c r="G50" s="117"/>
    </row>
    <row r="51" spans="1:7" s="78" customFormat="1" ht="58.5" customHeight="1" x14ac:dyDescent="0.25">
      <c r="A51" s="116" t="s">
        <v>314</v>
      </c>
      <c r="B51" s="116"/>
      <c r="C51" s="116"/>
      <c r="D51" s="116"/>
      <c r="E51" s="116"/>
      <c r="F51" s="116"/>
      <c r="G51" s="116"/>
    </row>
    <row r="52" spans="1:7" s="78" customFormat="1" ht="27.75" customHeight="1" x14ac:dyDescent="0.25">
      <c r="A52" s="116" t="s">
        <v>315</v>
      </c>
      <c r="B52" s="116"/>
      <c r="C52" s="116"/>
      <c r="D52" s="116"/>
      <c r="E52" s="116"/>
      <c r="F52" s="116"/>
      <c r="G52" s="116"/>
    </row>
    <row r="53" spans="1:7" s="88" customFormat="1" ht="50.25" customHeight="1" x14ac:dyDescent="0.25">
      <c r="A53" s="90" t="s">
        <v>58</v>
      </c>
      <c r="B53" s="84" t="s">
        <v>191</v>
      </c>
      <c r="C53" s="86" t="s">
        <v>219</v>
      </c>
      <c r="D53" s="86">
        <v>76.5</v>
      </c>
      <c r="E53" s="86">
        <v>76.5</v>
      </c>
      <c r="F53" s="86">
        <v>60.78</v>
      </c>
      <c r="G53" s="87"/>
    </row>
    <row r="54" spans="1:7" s="78" customFormat="1" ht="18" customHeight="1" x14ac:dyDescent="0.25">
      <c r="A54" s="116" t="s">
        <v>316</v>
      </c>
      <c r="B54" s="116"/>
      <c r="C54" s="116"/>
      <c r="D54" s="116"/>
      <c r="E54" s="116"/>
      <c r="F54" s="116"/>
      <c r="G54" s="116"/>
    </row>
    <row r="55" spans="1:7" s="78" customFormat="1" ht="57" customHeight="1" x14ac:dyDescent="0.25">
      <c r="A55" s="116" t="s">
        <v>317</v>
      </c>
      <c r="B55" s="116"/>
      <c r="C55" s="116"/>
      <c r="D55" s="116"/>
      <c r="E55" s="116"/>
      <c r="F55" s="116"/>
      <c r="G55" s="116"/>
    </row>
    <row r="56" spans="1:7" s="88" customFormat="1" ht="70.5" customHeight="1" x14ac:dyDescent="0.25">
      <c r="A56" s="90" t="s">
        <v>59</v>
      </c>
      <c r="B56" s="84" t="s">
        <v>318</v>
      </c>
      <c r="C56" s="86" t="s">
        <v>219</v>
      </c>
      <c r="D56" s="86">
        <v>0</v>
      </c>
      <c r="E56" s="86">
        <v>25</v>
      </c>
      <c r="F56" s="86">
        <v>25</v>
      </c>
      <c r="G56" s="87"/>
    </row>
    <row r="57" spans="1:7" s="78" customFormat="1" ht="27.75" customHeight="1" x14ac:dyDescent="0.25">
      <c r="A57" s="79" t="s">
        <v>60</v>
      </c>
      <c r="B57" s="117" t="s">
        <v>227</v>
      </c>
      <c r="C57" s="117"/>
      <c r="D57" s="117"/>
      <c r="E57" s="117"/>
      <c r="F57" s="117"/>
      <c r="G57" s="117"/>
    </row>
    <row r="58" spans="1:7" s="78" customFormat="1" ht="42.75" customHeight="1" x14ac:dyDescent="0.25">
      <c r="A58" s="125" t="s">
        <v>319</v>
      </c>
      <c r="B58" s="126"/>
      <c r="C58" s="126"/>
      <c r="D58" s="126"/>
      <c r="E58" s="126"/>
      <c r="F58" s="126"/>
      <c r="G58" s="127"/>
    </row>
    <row r="59" spans="1:7" s="78" customFormat="1" ht="33" customHeight="1" x14ac:dyDescent="0.25">
      <c r="A59" s="116" t="s">
        <v>228</v>
      </c>
      <c r="B59" s="116"/>
      <c r="C59" s="116"/>
      <c r="D59" s="116"/>
      <c r="E59" s="116"/>
      <c r="F59" s="116"/>
      <c r="G59" s="116"/>
    </row>
    <row r="60" spans="1:7" s="78" customFormat="1" ht="73.5" customHeight="1" x14ac:dyDescent="0.25">
      <c r="A60" s="81" t="s">
        <v>61</v>
      </c>
      <c r="B60" s="80" t="s">
        <v>320</v>
      </c>
      <c r="C60" s="82" t="s">
        <v>219</v>
      </c>
      <c r="D60" s="82">
        <v>0.34</v>
      </c>
      <c r="E60" s="82">
        <v>0.34</v>
      </c>
      <c r="F60" s="82">
        <v>0.34</v>
      </c>
      <c r="G60" s="77"/>
    </row>
    <row r="61" spans="1:7" s="78" customFormat="1" ht="63.75" customHeight="1" x14ac:dyDescent="0.25">
      <c r="A61" s="81" t="s">
        <v>62</v>
      </c>
      <c r="B61" s="80" t="s">
        <v>321</v>
      </c>
      <c r="C61" s="82" t="s">
        <v>219</v>
      </c>
      <c r="D61" s="82">
        <v>0.9</v>
      </c>
      <c r="E61" s="91">
        <v>0.9</v>
      </c>
      <c r="F61" s="91">
        <v>0.9</v>
      </c>
      <c r="G61" s="92"/>
    </row>
    <row r="62" spans="1:7" s="78" customFormat="1" ht="60.75" customHeight="1" x14ac:dyDescent="0.25">
      <c r="A62" s="81" t="s">
        <v>63</v>
      </c>
      <c r="B62" s="80" t="s">
        <v>322</v>
      </c>
      <c r="C62" s="82" t="s">
        <v>219</v>
      </c>
      <c r="D62" s="82">
        <v>0.1</v>
      </c>
      <c r="E62" s="82">
        <v>0.1</v>
      </c>
      <c r="F62" s="82">
        <v>0.1</v>
      </c>
      <c r="G62" s="77"/>
    </row>
    <row r="63" spans="1:7" s="78" customFormat="1" ht="25.5" customHeight="1" x14ac:dyDescent="0.25">
      <c r="A63" s="116" t="s">
        <v>323</v>
      </c>
      <c r="B63" s="116"/>
      <c r="C63" s="116"/>
      <c r="D63" s="116"/>
      <c r="E63" s="116"/>
      <c r="F63" s="116"/>
      <c r="G63" s="116"/>
    </row>
    <row r="64" spans="1:7" s="78" customFormat="1" ht="102" customHeight="1" x14ac:dyDescent="0.25">
      <c r="A64" s="81" t="s">
        <v>64</v>
      </c>
      <c r="B64" s="80" t="s">
        <v>324</v>
      </c>
      <c r="C64" s="82" t="s">
        <v>219</v>
      </c>
      <c r="D64" s="82">
        <v>37</v>
      </c>
      <c r="E64" s="82">
        <v>37</v>
      </c>
      <c r="F64" s="82">
        <v>37</v>
      </c>
      <c r="G64" s="77"/>
    </row>
    <row r="65" spans="1:7" s="78" customFormat="1" ht="101.25" customHeight="1" x14ac:dyDescent="0.25">
      <c r="A65" s="81" t="s">
        <v>65</v>
      </c>
      <c r="B65" s="80" t="s">
        <v>266</v>
      </c>
      <c r="C65" s="82" t="s">
        <v>219</v>
      </c>
      <c r="D65" s="82" t="s">
        <v>267</v>
      </c>
      <c r="E65" s="82" t="s">
        <v>267</v>
      </c>
      <c r="F65" s="94">
        <v>0.58899999999999997</v>
      </c>
      <c r="G65" s="77"/>
    </row>
    <row r="66" spans="1:7" s="78" customFormat="1" ht="35.25" customHeight="1" x14ac:dyDescent="0.25">
      <c r="A66" s="116" t="s">
        <v>325</v>
      </c>
      <c r="B66" s="116"/>
      <c r="C66" s="116"/>
      <c r="D66" s="116"/>
      <c r="E66" s="116"/>
      <c r="F66" s="116"/>
      <c r="G66" s="116"/>
    </row>
    <row r="67" spans="1:7" s="78" customFormat="1" ht="28.5" customHeight="1" x14ac:dyDescent="0.25">
      <c r="A67" s="81" t="s">
        <v>66</v>
      </c>
      <c r="B67" s="80" t="s">
        <v>196</v>
      </c>
      <c r="C67" s="82" t="s">
        <v>219</v>
      </c>
      <c r="D67" s="82">
        <v>100</v>
      </c>
      <c r="E67" s="82">
        <v>100</v>
      </c>
      <c r="F67" s="82">
        <v>100</v>
      </c>
      <c r="G67" s="77"/>
    </row>
    <row r="68" spans="1:7" s="78" customFormat="1" ht="29.25" customHeight="1" x14ac:dyDescent="0.25">
      <c r="A68" s="116" t="s">
        <v>326</v>
      </c>
      <c r="B68" s="116"/>
      <c r="C68" s="116"/>
      <c r="D68" s="116"/>
      <c r="E68" s="116"/>
      <c r="F68" s="116"/>
      <c r="G68" s="116"/>
    </row>
    <row r="69" spans="1:7" s="78" customFormat="1" ht="39" customHeight="1" x14ac:dyDescent="0.25">
      <c r="A69" s="81" t="s">
        <v>67</v>
      </c>
      <c r="B69" s="80" t="s">
        <v>197</v>
      </c>
      <c r="C69" s="82" t="s">
        <v>219</v>
      </c>
      <c r="D69" s="82">
        <v>7</v>
      </c>
      <c r="E69" s="82">
        <v>7</v>
      </c>
      <c r="F69" s="82">
        <v>7</v>
      </c>
      <c r="G69" s="77"/>
    </row>
    <row r="70" spans="1:7" s="78" customFormat="1" ht="30.75" customHeight="1" x14ac:dyDescent="0.25">
      <c r="A70" s="79" t="s">
        <v>68</v>
      </c>
      <c r="B70" s="117" t="s">
        <v>229</v>
      </c>
      <c r="C70" s="117"/>
      <c r="D70" s="117"/>
      <c r="E70" s="117"/>
      <c r="F70" s="117"/>
      <c r="G70" s="117"/>
    </row>
    <row r="71" spans="1:7" s="78" customFormat="1" ht="36" customHeight="1" x14ac:dyDescent="0.25">
      <c r="A71" s="116" t="s">
        <v>327</v>
      </c>
      <c r="B71" s="116"/>
      <c r="C71" s="116"/>
      <c r="D71" s="116"/>
      <c r="E71" s="116"/>
      <c r="F71" s="116"/>
      <c r="G71" s="116"/>
    </row>
    <row r="72" spans="1:7" s="78" customFormat="1" ht="58.5" customHeight="1" x14ac:dyDescent="0.25">
      <c r="A72" s="116" t="s">
        <v>328</v>
      </c>
      <c r="B72" s="116"/>
      <c r="C72" s="116"/>
      <c r="D72" s="116"/>
      <c r="E72" s="116"/>
      <c r="F72" s="116"/>
      <c r="G72" s="116"/>
    </row>
    <row r="73" spans="1:7" s="78" customFormat="1" ht="29.25" customHeight="1" x14ac:dyDescent="0.25">
      <c r="A73" s="116" t="s">
        <v>230</v>
      </c>
      <c r="B73" s="116"/>
      <c r="C73" s="116"/>
      <c r="D73" s="116"/>
      <c r="E73" s="116"/>
      <c r="F73" s="116"/>
      <c r="G73" s="116"/>
    </row>
    <row r="74" spans="1:7" s="78" customFormat="1" ht="39.75" customHeight="1" x14ac:dyDescent="0.25">
      <c r="A74" s="81" t="s">
        <v>69</v>
      </c>
      <c r="B74" s="93" t="s">
        <v>70</v>
      </c>
      <c r="C74" s="82" t="s">
        <v>219</v>
      </c>
      <c r="D74" s="82">
        <v>100</v>
      </c>
      <c r="E74" s="82">
        <v>100</v>
      </c>
      <c r="F74" s="82">
        <v>100</v>
      </c>
      <c r="G74" s="77"/>
    </row>
    <row r="75" spans="1:7" s="78" customFormat="1" ht="66" customHeight="1" x14ac:dyDescent="0.25">
      <c r="A75" s="81" t="s">
        <v>71</v>
      </c>
      <c r="B75" s="93" t="s">
        <v>268</v>
      </c>
      <c r="C75" s="82" t="s">
        <v>219</v>
      </c>
      <c r="D75" s="82">
        <v>100</v>
      </c>
      <c r="E75" s="82">
        <v>100</v>
      </c>
      <c r="F75" s="82">
        <v>100</v>
      </c>
      <c r="G75" s="77"/>
    </row>
    <row r="76" spans="1:7" s="78" customFormat="1" ht="78.75" x14ac:dyDescent="0.25">
      <c r="A76" s="81" t="s">
        <v>72</v>
      </c>
      <c r="B76" s="80" t="s">
        <v>186</v>
      </c>
      <c r="C76" s="82" t="s">
        <v>219</v>
      </c>
      <c r="D76" s="82">
        <v>100</v>
      </c>
      <c r="E76" s="82">
        <v>100</v>
      </c>
      <c r="F76" s="82">
        <v>100</v>
      </c>
      <c r="G76" s="77"/>
    </row>
    <row r="77" spans="1:7" s="78" customFormat="1" ht="26.25" customHeight="1" x14ac:dyDescent="0.25">
      <c r="A77" s="79" t="s">
        <v>73</v>
      </c>
      <c r="B77" s="117" t="s">
        <v>260</v>
      </c>
      <c r="C77" s="117"/>
      <c r="D77" s="117"/>
      <c r="E77" s="117"/>
      <c r="F77" s="117"/>
      <c r="G77" s="117"/>
    </row>
    <row r="78" spans="1:7" s="78" customFormat="1" ht="33.75" customHeight="1" x14ac:dyDescent="0.25">
      <c r="A78" s="116" t="s">
        <v>329</v>
      </c>
      <c r="B78" s="116"/>
      <c r="C78" s="116"/>
      <c r="D78" s="116"/>
      <c r="E78" s="116"/>
      <c r="F78" s="116"/>
      <c r="G78" s="116"/>
    </row>
    <row r="79" spans="1:7" s="78" customFormat="1" ht="59.25" customHeight="1" x14ac:dyDescent="0.25">
      <c r="A79" s="116" t="s">
        <v>330</v>
      </c>
      <c r="B79" s="116"/>
      <c r="C79" s="116"/>
      <c r="D79" s="116"/>
      <c r="E79" s="116"/>
      <c r="F79" s="116"/>
      <c r="G79" s="116"/>
    </row>
    <row r="80" spans="1:7" s="78" customFormat="1" ht="47.25" x14ac:dyDescent="0.25">
      <c r="A80" s="81" t="s">
        <v>74</v>
      </c>
      <c r="B80" s="93" t="s">
        <v>331</v>
      </c>
      <c r="C80" s="82" t="s">
        <v>219</v>
      </c>
      <c r="D80" s="82">
        <v>100</v>
      </c>
      <c r="E80" s="82">
        <v>100</v>
      </c>
      <c r="F80" s="82">
        <v>100</v>
      </c>
      <c r="G80" s="77"/>
    </row>
    <row r="81" spans="1:7" s="78" customFormat="1" ht="47.25" x14ac:dyDescent="0.25">
      <c r="A81" s="81" t="s">
        <v>75</v>
      </c>
      <c r="B81" s="93" t="s">
        <v>200</v>
      </c>
      <c r="C81" s="83" t="s">
        <v>220</v>
      </c>
      <c r="D81" s="82">
        <v>31</v>
      </c>
      <c r="E81" s="82">
        <v>44</v>
      </c>
      <c r="F81" s="82">
        <v>36</v>
      </c>
      <c r="G81" s="77"/>
    </row>
    <row r="82" spans="1:7" s="78" customFormat="1" ht="110.25" x14ac:dyDescent="0.25">
      <c r="A82" s="81" t="s">
        <v>153</v>
      </c>
      <c r="B82" s="93" t="s">
        <v>201</v>
      </c>
      <c r="C82" s="82" t="s">
        <v>219</v>
      </c>
      <c r="D82" s="82">
        <v>4.8</v>
      </c>
      <c r="E82" s="82">
        <v>33</v>
      </c>
      <c r="F82" s="82">
        <v>33</v>
      </c>
      <c r="G82" s="77"/>
    </row>
    <row r="83" spans="1:7" s="78" customFormat="1" ht="78.75" x14ac:dyDescent="0.25">
      <c r="A83" s="81" t="s">
        <v>154</v>
      </c>
      <c r="B83" s="93" t="s">
        <v>231</v>
      </c>
      <c r="C83" s="82" t="s">
        <v>219</v>
      </c>
      <c r="D83" s="82">
        <v>0</v>
      </c>
      <c r="E83" s="82">
        <v>0</v>
      </c>
      <c r="F83" s="82">
        <v>0</v>
      </c>
      <c r="G83" s="77"/>
    </row>
    <row r="84" spans="1:7" s="78" customFormat="1" ht="78.75" x14ac:dyDescent="0.25">
      <c r="A84" s="81" t="s">
        <v>155</v>
      </c>
      <c r="B84" s="93" t="s">
        <v>232</v>
      </c>
      <c r="C84" s="82" t="s">
        <v>219</v>
      </c>
      <c r="D84" s="82">
        <v>0</v>
      </c>
      <c r="E84" s="82">
        <v>0</v>
      </c>
      <c r="F84" s="82">
        <v>0</v>
      </c>
      <c r="G84" s="77"/>
    </row>
    <row r="85" spans="1:7" s="78" customFormat="1" ht="78.75" x14ac:dyDescent="0.25">
      <c r="A85" s="81" t="s">
        <v>156</v>
      </c>
      <c r="B85" s="93" t="s">
        <v>233</v>
      </c>
      <c r="C85" s="82" t="s">
        <v>219</v>
      </c>
      <c r="D85" s="82">
        <v>0</v>
      </c>
      <c r="E85" s="82">
        <v>0</v>
      </c>
      <c r="F85" s="82">
        <v>0</v>
      </c>
      <c r="G85" s="77"/>
    </row>
    <row r="86" spans="1:7" s="78" customFormat="1" ht="78.75" x14ac:dyDescent="0.25">
      <c r="A86" s="81" t="s">
        <v>157</v>
      </c>
      <c r="B86" s="93" t="s">
        <v>202</v>
      </c>
      <c r="C86" s="82" t="s">
        <v>219</v>
      </c>
      <c r="D86" s="82">
        <v>0</v>
      </c>
      <c r="E86" s="82">
        <v>0</v>
      </c>
      <c r="F86" s="82">
        <v>0</v>
      </c>
      <c r="G86" s="77"/>
    </row>
    <row r="87" spans="1:7" s="78" customFormat="1" ht="63" x14ac:dyDescent="0.25">
      <c r="A87" s="81" t="s">
        <v>159</v>
      </c>
      <c r="B87" s="93" t="s">
        <v>203</v>
      </c>
      <c r="C87" s="82" t="s">
        <v>219</v>
      </c>
      <c r="D87" s="82">
        <v>0</v>
      </c>
      <c r="E87" s="82">
        <v>0</v>
      </c>
      <c r="F87" s="82">
        <v>0</v>
      </c>
      <c r="G87" s="77"/>
    </row>
    <row r="88" spans="1:7" s="78" customFormat="1" ht="15.75" x14ac:dyDescent="0.25">
      <c r="A88" s="81" t="s">
        <v>160</v>
      </c>
      <c r="B88" s="93" t="s">
        <v>332</v>
      </c>
      <c r="C88" s="82" t="s">
        <v>220</v>
      </c>
      <c r="D88" s="82">
        <v>1</v>
      </c>
      <c r="E88" s="82">
        <v>4</v>
      </c>
      <c r="F88" s="82">
        <v>4</v>
      </c>
      <c r="G88" s="77"/>
    </row>
  </sheetData>
  <mergeCells count="46">
    <mergeCell ref="A26:G26"/>
    <mergeCell ref="A32:G32"/>
    <mergeCell ref="A37:G37"/>
    <mergeCell ref="A24:G24"/>
    <mergeCell ref="A20:G20"/>
    <mergeCell ref="B22:G22"/>
    <mergeCell ref="A23:G23"/>
    <mergeCell ref="A25:G25"/>
    <mergeCell ref="A79:G79"/>
    <mergeCell ref="A72:G72"/>
    <mergeCell ref="A71:G71"/>
    <mergeCell ref="A44:G44"/>
    <mergeCell ref="A52:G52"/>
    <mergeCell ref="A54:G54"/>
    <mergeCell ref="A51:G51"/>
    <mergeCell ref="A55:G55"/>
    <mergeCell ref="A78:G78"/>
    <mergeCell ref="A58:G58"/>
    <mergeCell ref="B57:G57"/>
    <mergeCell ref="A59:G59"/>
    <mergeCell ref="A63:G63"/>
    <mergeCell ref="A66:G66"/>
    <mergeCell ref="A68:G68"/>
    <mergeCell ref="B70:G70"/>
    <mergeCell ref="A17:G17"/>
    <mergeCell ref="E1:G1"/>
    <mergeCell ref="E2:G2"/>
    <mergeCell ref="A6:G6"/>
    <mergeCell ref="C8:C10"/>
    <mergeCell ref="D8:F8"/>
    <mergeCell ref="G8:G10"/>
    <mergeCell ref="A9:A10"/>
    <mergeCell ref="B9:B10"/>
    <mergeCell ref="D9:D10"/>
    <mergeCell ref="E9:F9"/>
    <mergeCell ref="A12:G12"/>
    <mergeCell ref="B13:G13"/>
    <mergeCell ref="A14:G14"/>
    <mergeCell ref="A15:G15"/>
    <mergeCell ref="A73:G73"/>
    <mergeCell ref="B77:G77"/>
    <mergeCell ref="A39:G39"/>
    <mergeCell ref="A41:G41"/>
    <mergeCell ref="A46:G46"/>
    <mergeCell ref="A48:G48"/>
    <mergeCell ref="B50:G50"/>
  </mergeCells>
  <hyperlinks>
    <hyperlink ref="D9" location="sub_1151" display="sub_1151"/>
  </hyperlinks>
  <pageMargins left="0.25" right="0.25" top="0.75" bottom="0.32" header="0.3" footer="0.3"/>
  <pageSetup paperSize="9" scale="91" fitToHeight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view="pageBreakPreview" topLeftCell="A52" zoomScale="90" zoomScaleNormal="100" zoomScaleSheetLayoutView="90" workbookViewId="0">
      <selection activeCell="A56" sqref="A56:J56"/>
    </sheetView>
  </sheetViews>
  <sheetFormatPr defaultRowHeight="15" x14ac:dyDescent="0.25"/>
  <cols>
    <col min="1" max="1" width="9.140625" style="2"/>
    <col min="2" max="2" width="59.140625" style="2" customWidth="1"/>
    <col min="3" max="3" width="15.5703125" style="2" customWidth="1"/>
    <col min="4" max="9" width="9.140625" style="2"/>
    <col min="10" max="10" width="11.7109375" style="2" customWidth="1"/>
    <col min="11" max="11" width="11.5703125" style="2" customWidth="1"/>
    <col min="12" max="12" width="21.140625" style="2" customWidth="1"/>
    <col min="13" max="16384" width="9.140625" style="2"/>
  </cols>
  <sheetData>
    <row r="1" spans="1:12" ht="18.75" x14ac:dyDescent="0.3">
      <c r="A1" s="12"/>
      <c r="B1" s="12"/>
      <c r="C1" s="12"/>
      <c r="D1" s="12"/>
      <c r="E1" s="12"/>
      <c r="F1" s="12"/>
      <c r="G1" s="12"/>
      <c r="H1" s="12"/>
      <c r="I1" s="12"/>
      <c r="J1" s="13" t="s">
        <v>11</v>
      </c>
      <c r="K1" s="12"/>
    </row>
    <row r="2" spans="1:12" ht="28.5" customHeight="1" x14ac:dyDescent="0.3">
      <c r="A2" s="132" t="s">
        <v>359</v>
      </c>
      <c r="B2" s="132"/>
      <c r="C2" s="132"/>
      <c r="D2" s="132"/>
      <c r="E2" s="132"/>
      <c r="F2" s="132"/>
      <c r="G2" s="132"/>
      <c r="H2" s="132"/>
      <c r="I2" s="132"/>
      <c r="J2" s="132"/>
      <c r="K2" s="99"/>
      <c r="L2" s="99"/>
    </row>
    <row r="4" spans="1:12" ht="56.25" customHeight="1" x14ac:dyDescent="0.25">
      <c r="A4" s="1" t="s">
        <v>0</v>
      </c>
      <c r="B4" s="134" t="s">
        <v>2</v>
      </c>
      <c r="C4" s="134" t="s">
        <v>3</v>
      </c>
      <c r="D4" s="134" t="s">
        <v>4</v>
      </c>
      <c r="E4" s="134"/>
      <c r="F4" s="134" t="s">
        <v>5</v>
      </c>
      <c r="G4" s="134"/>
      <c r="H4" s="134" t="s">
        <v>6</v>
      </c>
      <c r="I4" s="134"/>
      <c r="J4" s="134" t="s">
        <v>12</v>
      </c>
    </row>
    <row r="5" spans="1:12" ht="66" customHeight="1" x14ac:dyDescent="0.25">
      <c r="A5" s="1" t="s">
        <v>1</v>
      </c>
      <c r="B5" s="134"/>
      <c r="C5" s="134"/>
      <c r="D5" s="1" t="s">
        <v>7</v>
      </c>
      <c r="E5" s="1" t="s">
        <v>8</v>
      </c>
      <c r="F5" s="1" t="s">
        <v>7</v>
      </c>
      <c r="G5" s="1" t="s">
        <v>8</v>
      </c>
      <c r="H5" s="1" t="s">
        <v>9</v>
      </c>
      <c r="I5" s="1" t="s">
        <v>10</v>
      </c>
      <c r="J5" s="134"/>
    </row>
    <row r="6" spans="1:12" ht="15.7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4</v>
      </c>
      <c r="G6" s="1">
        <v>5</v>
      </c>
      <c r="H6" s="1">
        <v>8</v>
      </c>
      <c r="I6" s="1">
        <v>9</v>
      </c>
      <c r="J6" s="1">
        <v>10</v>
      </c>
    </row>
    <row r="7" spans="1:12" ht="26.25" customHeight="1" x14ac:dyDescent="0.25">
      <c r="A7" s="135" t="s">
        <v>76</v>
      </c>
      <c r="B7" s="135"/>
      <c r="C7" s="135"/>
      <c r="D7" s="135"/>
      <c r="E7" s="135"/>
      <c r="F7" s="135"/>
      <c r="G7" s="135"/>
      <c r="H7" s="135"/>
      <c r="I7" s="135"/>
      <c r="J7" s="135"/>
    </row>
    <row r="8" spans="1:12" ht="26.25" customHeight="1" x14ac:dyDescent="0.25">
      <c r="A8" s="3">
        <v>1</v>
      </c>
      <c r="B8" s="128" t="s">
        <v>77</v>
      </c>
      <c r="C8" s="129"/>
      <c r="D8" s="129"/>
      <c r="E8" s="129"/>
      <c r="F8" s="129"/>
      <c r="G8" s="129"/>
      <c r="H8" s="129"/>
      <c r="I8" s="129"/>
      <c r="J8" s="130"/>
    </row>
    <row r="9" spans="1:12" ht="22.5" customHeight="1" x14ac:dyDescent="0.25">
      <c r="A9" s="131" t="s">
        <v>298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12" ht="31.5" customHeight="1" x14ac:dyDescent="0.25">
      <c r="A10" s="131" t="s">
        <v>263</v>
      </c>
      <c r="B10" s="131"/>
      <c r="C10" s="131"/>
      <c r="D10" s="131"/>
      <c r="E10" s="131"/>
      <c r="F10" s="131"/>
      <c r="G10" s="131"/>
      <c r="H10" s="131"/>
      <c r="I10" s="131"/>
      <c r="J10" s="131"/>
    </row>
    <row r="11" spans="1:12" ht="78.75" x14ac:dyDescent="0.25">
      <c r="A11" s="4" t="s">
        <v>31</v>
      </c>
      <c r="B11" s="14" t="s">
        <v>136</v>
      </c>
      <c r="C11" s="5" t="s">
        <v>78</v>
      </c>
      <c r="D11" s="6">
        <v>2023</v>
      </c>
      <c r="E11" s="6">
        <v>2023</v>
      </c>
      <c r="F11" s="6">
        <v>2023</v>
      </c>
      <c r="G11" s="6">
        <v>2023</v>
      </c>
      <c r="H11" s="5">
        <v>100</v>
      </c>
      <c r="I11" s="5">
        <v>100</v>
      </c>
      <c r="J11" s="5" t="s">
        <v>168</v>
      </c>
    </row>
    <row r="12" spans="1:12" ht="31.5" customHeight="1" x14ac:dyDescent="0.25">
      <c r="A12" s="131" t="s">
        <v>264</v>
      </c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2" ht="65.25" customHeight="1" x14ac:dyDescent="0.25">
      <c r="A13" s="4" t="s">
        <v>32</v>
      </c>
      <c r="B13" s="14" t="s">
        <v>132</v>
      </c>
      <c r="C13" s="5" t="s">
        <v>78</v>
      </c>
      <c r="D13" s="6">
        <v>2023</v>
      </c>
      <c r="E13" s="6">
        <v>2023</v>
      </c>
      <c r="F13" s="6">
        <v>2023</v>
      </c>
      <c r="G13" s="6">
        <v>2023</v>
      </c>
      <c r="H13" s="82">
        <v>58.2</v>
      </c>
      <c r="I13" s="82">
        <v>58.2</v>
      </c>
      <c r="J13" s="5" t="s">
        <v>168</v>
      </c>
    </row>
    <row r="14" spans="1:12" ht="64.5" customHeight="1" x14ac:dyDescent="0.25">
      <c r="A14" s="4" t="s">
        <v>33</v>
      </c>
      <c r="B14" s="14" t="s">
        <v>137</v>
      </c>
      <c r="C14" s="5" t="s">
        <v>78</v>
      </c>
      <c r="D14" s="6">
        <v>2023</v>
      </c>
      <c r="E14" s="6">
        <v>2023</v>
      </c>
      <c r="F14" s="6">
        <v>2023</v>
      </c>
      <c r="G14" s="6">
        <v>2023</v>
      </c>
      <c r="H14" s="5">
        <v>58.2</v>
      </c>
      <c r="I14" s="82">
        <v>58.2</v>
      </c>
      <c r="J14" s="5" t="s">
        <v>168</v>
      </c>
    </row>
    <row r="15" spans="1:12" ht="100.5" customHeight="1" x14ac:dyDescent="0.25">
      <c r="A15" s="4" t="s">
        <v>34</v>
      </c>
      <c r="B15" s="14" t="s">
        <v>135</v>
      </c>
      <c r="C15" s="5" t="s">
        <v>78</v>
      </c>
      <c r="D15" s="6">
        <v>2023</v>
      </c>
      <c r="E15" s="6">
        <v>2023</v>
      </c>
      <c r="F15" s="6">
        <v>2023</v>
      </c>
      <c r="G15" s="6">
        <v>2023</v>
      </c>
      <c r="H15" s="5">
        <v>58.2</v>
      </c>
      <c r="I15" s="82">
        <v>58.2</v>
      </c>
      <c r="J15" s="5" t="s">
        <v>168</v>
      </c>
    </row>
    <row r="16" spans="1:12" ht="83.25" customHeight="1" x14ac:dyDescent="0.25">
      <c r="A16" s="4" t="s">
        <v>35</v>
      </c>
      <c r="B16" s="14" t="s">
        <v>134</v>
      </c>
      <c r="C16" s="5" t="s">
        <v>78</v>
      </c>
      <c r="D16" s="6">
        <v>2023</v>
      </c>
      <c r="E16" s="6">
        <v>2023</v>
      </c>
      <c r="F16" s="6">
        <v>2023</v>
      </c>
      <c r="G16" s="6">
        <v>2023</v>
      </c>
      <c r="H16" s="5">
        <v>58.2</v>
      </c>
      <c r="I16" s="82">
        <v>58.2</v>
      </c>
      <c r="J16" s="5" t="s">
        <v>168</v>
      </c>
    </row>
    <row r="17" spans="1:10" ht="123" customHeight="1" x14ac:dyDescent="0.25">
      <c r="A17" s="4" t="s">
        <v>269</v>
      </c>
      <c r="B17" s="14" t="s">
        <v>360</v>
      </c>
      <c r="C17" s="5" t="s">
        <v>78</v>
      </c>
      <c r="D17" s="6">
        <v>2023</v>
      </c>
      <c r="E17" s="6">
        <v>2023</v>
      </c>
      <c r="F17" s="6">
        <v>2023</v>
      </c>
      <c r="G17" s="6">
        <v>2023</v>
      </c>
      <c r="H17" s="5">
        <v>58.2</v>
      </c>
      <c r="I17" s="82">
        <v>58.2</v>
      </c>
      <c r="J17" s="5" t="s">
        <v>168</v>
      </c>
    </row>
    <row r="18" spans="1:10" ht="123" customHeight="1" x14ac:dyDescent="0.25">
      <c r="A18" s="4" t="s">
        <v>36</v>
      </c>
      <c r="B18" s="14" t="s">
        <v>133</v>
      </c>
      <c r="C18" s="5" t="s">
        <v>78</v>
      </c>
      <c r="D18" s="6">
        <v>2023</v>
      </c>
      <c r="E18" s="6">
        <v>2023</v>
      </c>
      <c r="F18" s="6">
        <v>2023</v>
      </c>
      <c r="G18" s="6">
        <v>2023</v>
      </c>
      <c r="H18" s="5">
        <v>100</v>
      </c>
      <c r="I18" s="82">
        <v>100</v>
      </c>
      <c r="J18" s="5" t="s">
        <v>168</v>
      </c>
    </row>
    <row r="19" spans="1:10" ht="31.5" customHeight="1" x14ac:dyDescent="0.25">
      <c r="A19" s="131" t="s">
        <v>300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ht="94.5" x14ac:dyDescent="0.25">
      <c r="A20" s="4" t="s">
        <v>37</v>
      </c>
      <c r="B20" s="14" t="s">
        <v>270</v>
      </c>
      <c r="C20" s="5" t="s">
        <v>78</v>
      </c>
      <c r="D20" s="6">
        <v>2023</v>
      </c>
      <c r="E20" s="6">
        <v>2023</v>
      </c>
      <c r="F20" s="6">
        <v>2023</v>
      </c>
      <c r="G20" s="6">
        <v>2023</v>
      </c>
      <c r="H20" s="5">
        <v>8.6999999999999993</v>
      </c>
      <c r="I20" s="5">
        <v>8.6999999999999993</v>
      </c>
      <c r="J20" s="5" t="s">
        <v>168</v>
      </c>
    </row>
    <row r="21" spans="1:10" ht="26.25" customHeight="1" x14ac:dyDescent="0.25">
      <c r="A21" s="3">
        <v>2</v>
      </c>
      <c r="B21" s="128" t="s">
        <v>79</v>
      </c>
      <c r="C21" s="129"/>
      <c r="D21" s="129"/>
      <c r="E21" s="129"/>
      <c r="F21" s="129"/>
      <c r="G21" s="129"/>
      <c r="H21" s="129"/>
      <c r="I21" s="129"/>
      <c r="J21" s="130"/>
    </row>
    <row r="22" spans="1:10" ht="36" customHeight="1" x14ac:dyDescent="0.25">
      <c r="A22" s="131" t="s">
        <v>222</v>
      </c>
      <c r="B22" s="131"/>
      <c r="C22" s="131"/>
      <c r="D22" s="131"/>
      <c r="E22" s="131"/>
      <c r="F22" s="131"/>
      <c r="G22" s="131"/>
      <c r="H22" s="131"/>
      <c r="I22" s="131"/>
      <c r="J22" s="131"/>
    </row>
    <row r="23" spans="1:10" ht="62.25" customHeight="1" x14ac:dyDescent="0.25">
      <c r="A23" s="131" t="s">
        <v>218</v>
      </c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 ht="30" customHeight="1" x14ac:dyDescent="0.25">
      <c r="A24" s="131" t="s">
        <v>302</v>
      </c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 ht="30" customHeight="1" x14ac:dyDescent="0.25">
      <c r="A25" s="131" t="s">
        <v>230</v>
      </c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 ht="119.25" customHeight="1" x14ac:dyDescent="0.25">
      <c r="A26" s="4" t="s">
        <v>39</v>
      </c>
      <c r="B26" s="14" t="s">
        <v>272</v>
      </c>
      <c r="C26" s="5" t="s">
        <v>78</v>
      </c>
      <c r="D26" s="6">
        <v>2023</v>
      </c>
      <c r="E26" s="6">
        <v>2023</v>
      </c>
      <c r="F26" s="6">
        <v>2023</v>
      </c>
      <c r="G26" s="6">
        <v>2023</v>
      </c>
      <c r="H26" s="44" t="s">
        <v>295</v>
      </c>
      <c r="I26" s="44" t="s">
        <v>295</v>
      </c>
      <c r="J26" s="5" t="s">
        <v>168</v>
      </c>
    </row>
    <row r="27" spans="1:10" ht="113.25" customHeight="1" x14ac:dyDescent="0.25">
      <c r="A27" s="4" t="s">
        <v>40</v>
      </c>
      <c r="B27" s="14" t="s">
        <v>138</v>
      </c>
      <c r="C27" s="5" t="s">
        <v>78</v>
      </c>
      <c r="D27" s="6">
        <v>2023</v>
      </c>
      <c r="E27" s="6">
        <v>2023</v>
      </c>
      <c r="F27" s="6">
        <v>2023</v>
      </c>
      <c r="G27" s="6">
        <v>2023</v>
      </c>
      <c r="H27" s="44" t="s">
        <v>295</v>
      </c>
      <c r="I27" s="44" t="s">
        <v>295</v>
      </c>
      <c r="J27" s="5" t="s">
        <v>168</v>
      </c>
    </row>
    <row r="28" spans="1:10" ht="67.5" customHeight="1" x14ac:dyDescent="0.25">
      <c r="A28" s="4" t="s">
        <v>41</v>
      </c>
      <c r="B28" s="14" t="s">
        <v>132</v>
      </c>
      <c r="C28" s="5" t="s">
        <v>78</v>
      </c>
      <c r="D28" s="6">
        <v>2023</v>
      </c>
      <c r="E28" s="6">
        <v>2023</v>
      </c>
      <c r="F28" s="6">
        <v>2023</v>
      </c>
      <c r="G28" s="6">
        <v>2023</v>
      </c>
      <c r="H28" s="44">
        <v>100</v>
      </c>
      <c r="I28" s="44">
        <v>100</v>
      </c>
      <c r="J28" s="5" t="s">
        <v>168</v>
      </c>
    </row>
    <row r="29" spans="1:10" s="96" customFormat="1" ht="63" x14ac:dyDescent="0.25">
      <c r="A29" s="4" t="s">
        <v>42</v>
      </c>
      <c r="B29" s="14" t="s">
        <v>139</v>
      </c>
      <c r="C29" s="22" t="s">
        <v>78</v>
      </c>
      <c r="D29" s="6">
        <v>2023</v>
      </c>
      <c r="E29" s="6">
        <v>2023</v>
      </c>
      <c r="F29" s="6">
        <v>2023</v>
      </c>
      <c r="G29" s="6">
        <v>2023</v>
      </c>
      <c r="H29" s="44">
        <v>100</v>
      </c>
      <c r="I29" s="44">
        <v>100</v>
      </c>
      <c r="J29" s="5" t="s">
        <v>168</v>
      </c>
    </row>
    <row r="30" spans="1:10" ht="49.5" customHeight="1" x14ac:dyDescent="0.25">
      <c r="A30" s="4" t="s">
        <v>43</v>
      </c>
      <c r="B30" s="14" t="s">
        <v>275</v>
      </c>
      <c r="C30" s="5" t="s">
        <v>78</v>
      </c>
      <c r="D30" s="6">
        <v>2023</v>
      </c>
      <c r="E30" s="6">
        <v>2023</v>
      </c>
      <c r="F30" s="6">
        <v>2023</v>
      </c>
      <c r="G30" s="6">
        <v>2023</v>
      </c>
      <c r="H30" s="44">
        <v>100</v>
      </c>
      <c r="I30" s="44">
        <v>100</v>
      </c>
      <c r="J30" s="5" t="s">
        <v>168</v>
      </c>
    </row>
    <row r="31" spans="1:10" ht="152.25" customHeight="1" x14ac:dyDescent="0.25">
      <c r="A31" s="4" t="s">
        <v>44</v>
      </c>
      <c r="B31" s="14" t="s">
        <v>144</v>
      </c>
      <c r="C31" s="5" t="s">
        <v>78</v>
      </c>
      <c r="D31" s="6">
        <v>2023</v>
      </c>
      <c r="E31" s="6">
        <v>2023</v>
      </c>
      <c r="F31" s="6">
        <v>2023</v>
      </c>
      <c r="G31" s="6">
        <v>2023</v>
      </c>
      <c r="H31" s="44">
        <v>100</v>
      </c>
      <c r="I31" s="44">
        <v>100</v>
      </c>
      <c r="J31" s="5" t="s">
        <v>168</v>
      </c>
    </row>
    <row r="32" spans="1:10" ht="33.75" customHeight="1" x14ac:dyDescent="0.25">
      <c r="A32" s="4" t="s">
        <v>49</v>
      </c>
      <c r="B32" s="14" t="s">
        <v>127</v>
      </c>
      <c r="C32" s="5" t="s">
        <v>78</v>
      </c>
      <c r="D32" s="6">
        <v>2023</v>
      </c>
      <c r="E32" s="6">
        <v>2023</v>
      </c>
      <c r="F32" s="6">
        <v>2023</v>
      </c>
      <c r="G32" s="6">
        <v>2023</v>
      </c>
      <c r="H32" s="44">
        <v>100</v>
      </c>
      <c r="I32" s="44">
        <v>100</v>
      </c>
      <c r="J32" s="5" t="s">
        <v>168</v>
      </c>
    </row>
    <row r="33" spans="1:10" ht="30.75" customHeight="1" x14ac:dyDescent="0.25">
      <c r="A33" s="4" t="s">
        <v>54</v>
      </c>
      <c r="B33" s="14" t="s">
        <v>333</v>
      </c>
      <c r="C33" s="5" t="s">
        <v>78</v>
      </c>
      <c r="D33" s="6">
        <v>0</v>
      </c>
      <c r="E33" s="6">
        <v>0</v>
      </c>
      <c r="F33" s="6">
        <v>0</v>
      </c>
      <c r="G33" s="6">
        <v>0</v>
      </c>
      <c r="H33" s="97">
        <v>0</v>
      </c>
      <c r="I33" s="95">
        <v>0</v>
      </c>
      <c r="J33" s="5">
        <v>0</v>
      </c>
    </row>
    <row r="34" spans="1:10" ht="30" customHeight="1" x14ac:dyDescent="0.25">
      <c r="A34" s="131" t="s">
        <v>304</v>
      </c>
      <c r="B34" s="131"/>
      <c r="C34" s="131"/>
      <c r="D34" s="131"/>
      <c r="E34" s="131"/>
      <c r="F34" s="131"/>
      <c r="G34" s="131"/>
      <c r="H34" s="131"/>
      <c r="I34" s="131"/>
      <c r="J34" s="131"/>
    </row>
    <row r="35" spans="1:10" ht="58.5" customHeight="1" x14ac:dyDescent="0.25">
      <c r="A35" s="4" t="s">
        <v>45</v>
      </c>
      <c r="B35" s="14" t="s">
        <v>128</v>
      </c>
      <c r="C35" s="5" t="s">
        <v>78</v>
      </c>
      <c r="D35" s="6">
        <v>2023</v>
      </c>
      <c r="E35" s="6">
        <v>2023</v>
      </c>
      <c r="F35" s="6">
        <v>2023</v>
      </c>
      <c r="G35" s="6">
        <v>2023</v>
      </c>
      <c r="H35" s="44">
        <v>100</v>
      </c>
      <c r="I35" s="44">
        <v>100</v>
      </c>
      <c r="J35" s="5" t="s">
        <v>168</v>
      </c>
    </row>
    <row r="36" spans="1:10" s="96" customFormat="1" ht="85.5" customHeight="1" x14ac:dyDescent="0.25">
      <c r="A36" s="4" t="s">
        <v>46</v>
      </c>
      <c r="B36" s="14" t="s">
        <v>140</v>
      </c>
      <c r="C36" s="22" t="s">
        <v>78</v>
      </c>
      <c r="D36" s="6">
        <v>2023</v>
      </c>
      <c r="E36" s="6">
        <v>2023</v>
      </c>
      <c r="F36" s="6">
        <v>2023</v>
      </c>
      <c r="G36" s="6">
        <v>2023</v>
      </c>
      <c r="H36" s="44">
        <v>100</v>
      </c>
      <c r="I36" s="44">
        <v>100</v>
      </c>
      <c r="J36" s="5" t="s">
        <v>168</v>
      </c>
    </row>
    <row r="37" spans="1:10" ht="84" customHeight="1" x14ac:dyDescent="0.25">
      <c r="A37" s="4" t="s">
        <v>47</v>
      </c>
      <c r="B37" s="14" t="s">
        <v>141</v>
      </c>
      <c r="C37" s="5" t="s">
        <v>78</v>
      </c>
      <c r="D37" s="6">
        <v>2023</v>
      </c>
      <c r="E37" s="6">
        <v>2023</v>
      </c>
      <c r="F37" s="6">
        <v>2023</v>
      </c>
      <c r="G37" s="6">
        <v>2023</v>
      </c>
      <c r="H37" s="44">
        <v>100</v>
      </c>
      <c r="I37" s="44">
        <v>100</v>
      </c>
      <c r="J37" s="5" t="s">
        <v>168</v>
      </c>
    </row>
    <row r="38" spans="1:10" ht="116.25" customHeight="1" x14ac:dyDescent="0.25">
      <c r="A38" s="4" t="s">
        <v>56</v>
      </c>
      <c r="B38" s="14" t="s">
        <v>334</v>
      </c>
      <c r="C38" s="5" t="s">
        <v>78</v>
      </c>
      <c r="D38" s="6">
        <v>2023</v>
      </c>
      <c r="E38" s="6">
        <v>2023</v>
      </c>
      <c r="F38" s="6">
        <v>2023</v>
      </c>
      <c r="G38" s="6">
        <v>2023</v>
      </c>
      <c r="H38" s="44">
        <v>100</v>
      </c>
      <c r="I38" s="44">
        <v>100</v>
      </c>
      <c r="J38" s="5" t="s">
        <v>168</v>
      </c>
    </row>
    <row r="39" spans="1:10" ht="30" customHeight="1" x14ac:dyDescent="0.25">
      <c r="A39" s="131" t="s">
        <v>305</v>
      </c>
      <c r="B39" s="131"/>
      <c r="C39" s="131"/>
      <c r="D39" s="131"/>
      <c r="E39" s="131"/>
      <c r="F39" s="131"/>
      <c r="G39" s="131"/>
      <c r="H39" s="131"/>
      <c r="I39" s="131"/>
      <c r="J39" s="131"/>
    </row>
    <row r="40" spans="1:10" ht="44.25" customHeight="1" x14ac:dyDescent="0.25">
      <c r="A40" s="4" t="s">
        <v>51</v>
      </c>
      <c r="B40" s="14" t="s">
        <v>142</v>
      </c>
      <c r="C40" s="5" t="s">
        <v>78</v>
      </c>
      <c r="D40" s="6">
        <v>2023</v>
      </c>
      <c r="E40" s="6">
        <v>2023</v>
      </c>
      <c r="F40" s="6">
        <v>2023</v>
      </c>
      <c r="G40" s="6">
        <v>2023</v>
      </c>
      <c r="H40" s="5">
        <v>10</v>
      </c>
      <c r="I40" s="5">
        <v>10</v>
      </c>
      <c r="J40" s="5" t="s">
        <v>168</v>
      </c>
    </row>
    <row r="41" spans="1:10" ht="49.5" customHeight="1" x14ac:dyDescent="0.25">
      <c r="A41" s="131" t="s">
        <v>306</v>
      </c>
      <c r="B41" s="131"/>
      <c r="C41" s="131"/>
      <c r="D41" s="131"/>
      <c r="E41" s="131"/>
      <c r="F41" s="131"/>
      <c r="G41" s="131"/>
      <c r="H41" s="131"/>
      <c r="I41" s="131"/>
      <c r="J41" s="131"/>
    </row>
    <row r="42" spans="1:10" ht="110.25" customHeight="1" x14ac:dyDescent="0.25">
      <c r="A42" s="4" t="s">
        <v>48</v>
      </c>
      <c r="B42" s="14" t="s">
        <v>335</v>
      </c>
      <c r="C42" s="5" t="s">
        <v>78</v>
      </c>
      <c r="D42" s="6">
        <v>2024</v>
      </c>
      <c r="E42" s="6">
        <v>2024</v>
      </c>
      <c r="F42" s="6"/>
      <c r="G42" s="6"/>
      <c r="H42" s="5"/>
      <c r="I42" s="95"/>
      <c r="J42" s="5"/>
    </row>
    <row r="43" spans="1:10" ht="30" customHeight="1" x14ac:dyDescent="0.25">
      <c r="A43" s="131" t="s">
        <v>308</v>
      </c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10" ht="101.25" customHeight="1" x14ac:dyDescent="0.25">
      <c r="A44" s="4" t="s">
        <v>53</v>
      </c>
      <c r="B44" s="14" t="s">
        <v>145</v>
      </c>
      <c r="C44" s="5" t="s">
        <v>78</v>
      </c>
      <c r="D44" s="6">
        <v>2023</v>
      </c>
      <c r="E44" s="6">
        <v>2023</v>
      </c>
      <c r="F44" s="6">
        <v>2023</v>
      </c>
      <c r="G44" s="6">
        <v>2023</v>
      </c>
      <c r="H44" s="44" t="s">
        <v>353</v>
      </c>
      <c r="I44" s="95" t="s">
        <v>353</v>
      </c>
      <c r="J44" s="5"/>
    </row>
    <row r="45" spans="1:10" ht="30" customHeight="1" x14ac:dyDescent="0.25">
      <c r="A45" s="131" t="s">
        <v>309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spans="1:10" ht="42" customHeight="1" x14ac:dyDescent="0.25">
      <c r="A46" s="4" t="s">
        <v>50</v>
      </c>
      <c r="B46" s="14" t="s">
        <v>143</v>
      </c>
      <c r="C46" s="5" t="s">
        <v>78</v>
      </c>
      <c r="D46" s="6">
        <v>2023</v>
      </c>
      <c r="E46" s="6">
        <v>2023</v>
      </c>
      <c r="F46" s="6">
        <v>2023</v>
      </c>
      <c r="G46" s="6">
        <v>2023</v>
      </c>
      <c r="H46" s="5">
        <v>10</v>
      </c>
      <c r="I46" s="5">
        <v>10</v>
      </c>
      <c r="J46" s="5" t="s">
        <v>168</v>
      </c>
    </row>
    <row r="47" spans="1:10" ht="30" customHeight="1" x14ac:dyDescent="0.25">
      <c r="A47" s="131" t="s">
        <v>310</v>
      </c>
      <c r="B47" s="131"/>
      <c r="C47" s="131"/>
      <c r="D47" s="131"/>
      <c r="E47" s="131"/>
      <c r="F47" s="131"/>
      <c r="G47" s="131"/>
      <c r="H47" s="131"/>
      <c r="I47" s="131"/>
      <c r="J47" s="131"/>
    </row>
    <row r="48" spans="1:10" ht="117.75" customHeight="1" x14ac:dyDescent="0.25">
      <c r="A48" s="4" t="s">
        <v>55</v>
      </c>
      <c r="B48" s="14" t="s">
        <v>336</v>
      </c>
      <c r="C48" s="5" t="s">
        <v>78</v>
      </c>
      <c r="D48" s="6">
        <v>2024</v>
      </c>
      <c r="E48" s="6">
        <v>2024</v>
      </c>
      <c r="F48" s="6"/>
      <c r="G48" s="6"/>
      <c r="H48" s="5"/>
      <c r="I48" s="95"/>
      <c r="J48" s="5"/>
    </row>
    <row r="49" spans="1:10" ht="30" customHeight="1" x14ac:dyDescent="0.25">
      <c r="A49" s="131" t="s">
        <v>312</v>
      </c>
      <c r="B49" s="131"/>
      <c r="C49" s="131"/>
      <c r="D49" s="131"/>
      <c r="E49" s="131"/>
      <c r="F49" s="131"/>
      <c r="G49" s="131"/>
      <c r="H49" s="131"/>
      <c r="I49" s="131"/>
      <c r="J49" s="131"/>
    </row>
    <row r="50" spans="1:10" ht="119.25" customHeight="1" x14ac:dyDescent="0.25">
      <c r="A50" s="4" t="s">
        <v>52</v>
      </c>
      <c r="B50" s="14" t="s">
        <v>337</v>
      </c>
      <c r="C50" s="5" t="s">
        <v>78</v>
      </c>
      <c r="D50" s="6">
        <v>2023</v>
      </c>
      <c r="E50" s="6">
        <v>2023</v>
      </c>
      <c r="F50" s="6">
        <v>2023</v>
      </c>
      <c r="G50" s="6">
        <v>2023</v>
      </c>
      <c r="H50" s="5">
        <v>17</v>
      </c>
      <c r="I50" s="44">
        <v>17</v>
      </c>
      <c r="J50" s="5"/>
    </row>
    <row r="51" spans="1:10" ht="26.25" customHeight="1" x14ac:dyDescent="0.25">
      <c r="A51" s="3">
        <v>3</v>
      </c>
      <c r="B51" s="128" t="s">
        <v>80</v>
      </c>
      <c r="C51" s="129"/>
      <c r="D51" s="129"/>
      <c r="E51" s="129"/>
      <c r="F51" s="129"/>
      <c r="G51" s="129"/>
      <c r="H51" s="129"/>
      <c r="I51" s="129"/>
      <c r="J51" s="130"/>
    </row>
    <row r="52" spans="1:10" ht="48" customHeight="1" x14ac:dyDescent="0.25">
      <c r="A52" s="131" t="s">
        <v>338</v>
      </c>
      <c r="B52" s="133"/>
      <c r="C52" s="131"/>
      <c r="D52" s="131"/>
      <c r="E52" s="131"/>
      <c r="F52" s="131"/>
      <c r="G52" s="131"/>
      <c r="H52" s="131"/>
      <c r="I52" s="131"/>
      <c r="J52" s="131"/>
    </row>
    <row r="53" spans="1:10" ht="21" customHeight="1" x14ac:dyDescent="0.25">
      <c r="A53" s="131" t="s">
        <v>339</v>
      </c>
      <c r="B53" s="131"/>
      <c r="C53" s="131"/>
      <c r="D53" s="131"/>
      <c r="E53" s="131"/>
      <c r="F53" s="131"/>
      <c r="G53" s="131"/>
      <c r="H53" s="131"/>
      <c r="I53" s="131"/>
      <c r="J53" s="131"/>
    </row>
    <row r="54" spans="1:10" ht="63" x14ac:dyDescent="0.25">
      <c r="A54" s="4" t="s">
        <v>58</v>
      </c>
      <c r="B54" s="14" t="s">
        <v>132</v>
      </c>
      <c r="C54" s="5" t="s">
        <v>78</v>
      </c>
      <c r="D54" s="6">
        <v>2023</v>
      </c>
      <c r="E54" s="6">
        <v>2023</v>
      </c>
      <c r="F54" s="6">
        <v>2023</v>
      </c>
      <c r="G54" s="6">
        <v>2023</v>
      </c>
      <c r="H54" s="86">
        <v>76.5</v>
      </c>
      <c r="I54" s="86">
        <v>60.78</v>
      </c>
      <c r="J54" s="5" t="s">
        <v>168</v>
      </c>
    </row>
    <row r="55" spans="1:10" ht="47.25" x14ac:dyDescent="0.25">
      <c r="A55" s="4" t="s">
        <v>59</v>
      </c>
      <c r="B55" s="14" t="s">
        <v>146</v>
      </c>
      <c r="C55" s="5" t="s">
        <v>78</v>
      </c>
      <c r="D55" s="6">
        <v>2023</v>
      </c>
      <c r="E55" s="6">
        <v>2023</v>
      </c>
      <c r="F55" s="6">
        <v>2023</v>
      </c>
      <c r="G55" s="6">
        <v>2023</v>
      </c>
      <c r="H55" s="86">
        <v>76.5</v>
      </c>
      <c r="I55" s="86">
        <v>60.78</v>
      </c>
      <c r="J55" s="5" t="s">
        <v>168</v>
      </c>
    </row>
    <row r="56" spans="1:10" ht="31.5" customHeight="1" x14ac:dyDescent="0.25">
      <c r="A56" s="131" t="s">
        <v>340</v>
      </c>
      <c r="B56" s="133"/>
      <c r="C56" s="131"/>
      <c r="D56" s="131"/>
      <c r="E56" s="131"/>
      <c r="F56" s="131"/>
      <c r="G56" s="131"/>
      <c r="H56" s="131"/>
      <c r="I56" s="131"/>
      <c r="J56" s="131"/>
    </row>
    <row r="57" spans="1:10" ht="45" customHeight="1" x14ac:dyDescent="0.25">
      <c r="A57" s="131" t="s">
        <v>317</v>
      </c>
      <c r="B57" s="131"/>
      <c r="C57" s="131"/>
      <c r="D57" s="131"/>
      <c r="E57" s="131"/>
      <c r="F57" s="131"/>
      <c r="G57" s="131"/>
      <c r="H57" s="131"/>
      <c r="I57" s="131"/>
      <c r="J57" s="131"/>
    </row>
    <row r="58" spans="1:10" ht="83.25" customHeight="1" x14ac:dyDescent="0.25">
      <c r="A58" s="98" t="s">
        <v>341</v>
      </c>
      <c r="B58" s="14" t="s">
        <v>318</v>
      </c>
      <c r="C58" s="5" t="s">
        <v>78</v>
      </c>
      <c r="D58" s="6">
        <v>2023</v>
      </c>
      <c r="E58" s="6">
        <v>2023</v>
      </c>
      <c r="F58" s="6">
        <v>2023</v>
      </c>
      <c r="G58" s="6">
        <v>2023</v>
      </c>
      <c r="H58" s="86">
        <v>25</v>
      </c>
      <c r="I58" s="86">
        <v>25</v>
      </c>
      <c r="J58" s="5" t="s">
        <v>168</v>
      </c>
    </row>
    <row r="59" spans="1:10" ht="26.25" customHeight="1" x14ac:dyDescent="0.25">
      <c r="A59" s="3">
        <v>4</v>
      </c>
      <c r="B59" s="128" t="s">
        <v>81</v>
      </c>
      <c r="C59" s="129"/>
      <c r="D59" s="129"/>
      <c r="E59" s="129"/>
      <c r="F59" s="129"/>
      <c r="G59" s="129"/>
      <c r="H59" s="129"/>
      <c r="I59" s="129"/>
      <c r="J59" s="130"/>
    </row>
    <row r="60" spans="1:10" ht="33.75" customHeight="1" x14ac:dyDescent="0.25">
      <c r="A60" s="131" t="s">
        <v>319</v>
      </c>
      <c r="B60" s="131"/>
      <c r="C60" s="131"/>
      <c r="D60" s="131"/>
      <c r="E60" s="131"/>
      <c r="F60" s="131"/>
      <c r="G60" s="131"/>
      <c r="H60" s="131"/>
      <c r="I60" s="131"/>
      <c r="J60" s="131"/>
    </row>
    <row r="61" spans="1:10" ht="19.5" customHeight="1" x14ac:dyDescent="0.25">
      <c r="A61" s="131" t="s">
        <v>228</v>
      </c>
      <c r="B61" s="131"/>
      <c r="C61" s="131"/>
      <c r="D61" s="131"/>
      <c r="E61" s="131"/>
      <c r="F61" s="131"/>
      <c r="G61" s="131"/>
      <c r="H61" s="131"/>
      <c r="I61" s="131"/>
      <c r="J61" s="131"/>
    </row>
    <row r="62" spans="1:10" ht="35.25" customHeight="1" x14ac:dyDescent="0.25">
      <c r="A62" s="4" t="s">
        <v>61</v>
      </c>
      <c r="B62" s="14" t="s">
        <v>147</v>
      </c>
      <c r="C62" s="5" t="s">
        <v>78</v>
      </c>
      <c r="D62" s="6">
        <v>2023</v>
      </c>
      <c r="E62" s="6">
        <v>2023</v>
      </c>
      <c r="F62" s="6">
        <v>2023</v>
      </c>
      <c r="G62" s="6">
        <v>2023</v>
      </c>
      <c r="H62" s="82">
        <v>0.34</v>
      </c>
      <c r="I62" s="82">
        <v>0.34</v>
      </c>
      <c r="J62" s="5" t="s">
        <v>168</v>
      </c>
    </row>
    <row r="63" spans="1:10" ht="69" customHeight="1" x14ac:dyDescent="0.25">
      <c r="A63" s="4" t="s">
        <v>62</v>
      </c>
      <c r="B63" s="14" t="s">
        <v>148</v>
      </c>
      <c r="C63" s="5" t="s">
        <v>78</v>
      </c>
      <c r="D63" s="6">
        <v>2023</v>
      </c>
      <c r="E63" s="6">
        <v>2023</v>
      </c>
      <c r="F63" s="6">
        <v>2023</v>
      </c>
      <c r="G63" s="6">
        <v>2023</v>
      </c>
      <c r="H63" s="91">
        <v>0.9</v>
      </c>
      <c r="I63" s="91">
        <v>0.9</v>
      </c>
      <c r="J63" s="5" t="s">
        <v>168</v>
      </c>
    </row>
    <row r="64" spans="1:10" ht="66" customHeight="1" x14ac:dyDescent="0.25">
      <c r="A64" s="4" t="s">
        <v>63</v>
      </c>
      <c r="B64" s="14" t="s">
        <v>166</v>
      </c>
      <c r="C64" s="5" t="s">
        <v>78</v>
      </c>
      <c r="D64" s="6">
        <v>2023</v>
      </c>
      <c r="E64" s="6">
        <v>2023</v>
      </c>
      <c r="F64" s="6">
        <v>2023</v>
      </c>
      <c r="G64" s="6">
        <v>2023</v>
      </c>
      <c r="H64" s="82">
        <v>0.1</v>
      </c>
      <c r="I64" s="82">
        <v>0.1</v>
      </c>
      <c r="J64" s="5" t="s">
        <v>168</v>
      </c>
    </row>
    <row r="65" spans="1:10" ht="65.25" customHeight="1" x14ac:dyDescent="0.25">
      <c r="A65" s="4" t="s">
        <v>64</v>
      </c>
      <c r="B65" s="14" t="s">
        <v>342</v>
      </c>
      <c r="C65" s="5" t="s">
        <v>78</v>
      </c>
      <c r="D65" s="6">
        <v>2023</v>
      </c>
      <c r="E65" s="6">
        <v>2023</v>
      </c>
      <c r="F65" s="6">
        <v>2023</v>
      </c>
      <c r="G65" s="6">
        <v>2023</v>
      </c>
      <c r="H65" s="82">
        <v>0.34</v>
      </c>
      <c r="I65" s="82">
        <v>0.34</v>
      </c>
      <c r="J65" s="5" t="s">
        <v>168</v>
      </c>
    </row>
    <row r="66" spans="1:10" ht="69.75" customHeight="1" x14ac:dyDescent="0.25">
      <c r="A66" s="4" t="s">
        <v>65</v>
      </c>
      <c r="B66" s="14" t="s">
        <v>343</v>
      </c>
      <c r="C66" s="5" t="s">
        <v>78</v>
      </c>
      <c r="D66" s="6">
        <v>2023</v>
      </c>
      <c r="E66" s="6">
        <v>2023</v>
      </c>
      <c r="F66" s="6">
        <v>2023</v>
      </c>
      <c r="G66" s="6">
        <v>2023</v>
      </c>
      <c r="H66" s="82">
        <v>0.34</v>
      </c>
      <c r="I66" s="82">
        <v>0.34</v>
      </c>
      <c r="J66" s="5" t="s">
        <v>168</v>
      </c>
    </row>
    <row r="67" spans="1:10" ht="67.5" customHeight="1" x14ac:dyDescent="0.25">
      <c r="A67" s="4" t="s">
        <v>66</v>
      </c>
      <c r="B67" s="14" t="s">
        <v>148</v>
      </c>
      <c r="C67" s="5" t="s">
        <v>78</v>
      </c>
      <c r="D67" s="6">
        <v>2023</v>
      </c>
      <c r="E67" s="6">
        <v>2023</v>
      </c>
      <c r="F67" s="6">
        <v>2023</v>
      </c>
      <c r="G67" s="6">
        <v>2023</v>
      </c>
      <c r="H67" s="91">
        <v>0.9</v>
      </c>
      <c r="I67" s="91">
        <v>0.9</v>
      </c>
      <c r="J67" s="5" t="s">
        <v>168</v>
      </c>
    </row>
    <row r="68" spans="1:10" ht="21.75" customHeight="1" x14ac:dyDescent="0.25">
      <c r="A68" s="131" t="s">
        <v>344</v>
      </c>
      <c r="B68" s="131"/>
      <c r="C68" s="131"/>
      <c r="D68" s="131"/>
      <c r="E68" s="131"/>
      <c r="F68" s="131"/>
      <c r="G68" s="131"/>
      <c r="H68" s="131"/>
      <c r="I68" s="131"/>
      <c r="J68" s="131"/>
    </row>
    <row r="69" spans="1:10" ht="54.75" customHeight="1" x14ac:dyDescent="0.25">
      <c r="A69" s="4" t="s">
        <v>67</v>
      </c>
      <c r="B69" s="14" t="s">
        <v>283</v>
      </c>
      <c r="C69" s="5" t="s">
        <v>78</v>
      </c>
      <c r="D69" s="6">
        <v>2023</v>
      </c>
      <c r="E69" s="6">
        <v>2023</v>
      </c>
      <c r="F69" s="6">
        <v>2023</v>
      </c>
      <c r="G69" s="6">
        <v>2023</v>
      </c>
      <c r="H69" s="91" t="s">
        <v>354</v>
      </c>
      <c r="I69" s="91" t="s">
        <v>355</v>
      </c>
      <c r="J69" s="5" t="s">
        <v>168</v>
      </c>
    </row>
    <row r="70" spans="1:10" ht="33" customHeight="1" x14ac:dyDescent="0.25">
      <c r="A70" s="131" t="s">
        <v>345</v>
      </c>
      <c r="B70" s="131"/>
      <c r="C70" s="131"/>
      <c r="D70" s="131"/>
      <c r="E70" s="131"/>
      <c r="F70" s="131"/>
      <c r="G70" s="131"/>
      <c r="H70" s="131"/>
      <c r="I70" s="131"/>
      <c r="J70" s="131"/>
    </row>
    <row r="71" spans="1:10" ht="47.25" x14ac:dyDescent="0.25">
      <c r="A71" s="4" t="s">
        <v>346</v>
      </c>
      <c r="B71" s="14" t="s">
        <v>150</v>
      </c>
      <c r="C71" s="5" t="s">
        <v>78</v>
      </c>
      <c r="D71" s="6">
        <v>2023</v>
      </c>
      <c r="E71" s="6">
        <v>2023</v>
      </c>
      <c r="F71" s="6">
        <v>2023</v>
      </c>
      <c r="G71" s="6">
        <v>2023</v>
      </c>
      <c r="H71" s="91">
        <v>100</v>
      </c>
      <c r="I71" s="91">
        <v>100</v>
      </c>
      <c r="J71" s="5" t="s">
        <v>168</v>
      </c>
    </row>
    <row r="72" spans="1:10" ht="16.5" customHeight="1" x14ac:dyDescent="0.25">
      <c r="A72" s="131" t="s">
        <v>326</v>
      </c>
      <c r="B72" s="131"/>
      <c r="C72" s="131"/>
      <c r="D72" s="131"/>
      <c r="E72" s="131"/>
      <c r="F72" s="131"/>
      <c r="G72" s="131"/>
      <c r="H72" s="131"/>
      <c r="I72" s="131"/>
      <c r="J72" s="131"/>
    </row>
    <row r="73" spans="1:10" ht="52.5" customHeight="1" x14ac:dyDescent="0.25">
      <c r="A73" s="4" t="s">
        <v>347</v>
      </c>
      <c r="B73" s="14" t="s">
        <v>285</v>
      </c>
      <c r="C73" s="5" t="s">
        <v>78</v>
      </c>
      <c r="D73" s="6">
        <v>2023</v>
      </c>
      <c r="E73" s="6">
        <v>2023</v>
      </c>
      <c r="F73" s="6">
        <v>2023</v>
      </c>
      <c r="G73" s="6">
        <v>2023</v>
      </c>
      <c r="H73" s="91">
        <v>7</v>
      </c>
      <c r="I73" s="91">
        <v>7</v>
      </c>
      <c r="J73" s="5" t="s">
        <v>168</v>
      </c>
    </row>
    <row r="74" spans="1:10" ht="26.25" customHeight="1" x14ac:dyDescent="0.25">
      <c r="A74" s="3">
        <v>5</v>
      </c>
      <c r="B74" s="128" t="s">
        <v>82</v>
      </c>
      <c r="C74" s="129"/>
      <c r="D74" s="129"/>
      <c r="E74" s="129"/>
      <c r="F74" s="129"/>
      <c r="G74" s="129"/>
      <c r="H74" s="129"/>
      <c r="I74" s="129"/>
      <c r="J74" s="130"/>
    </row>
    <row r="75" spans="1:10" ht="33.75" customHeight="1" x14ac:dyDescent="0.25">
      <c r="A75" s="131" t="s">
        <v>348</v>
      </c>
      <c r="B75" s="131"/>
      <c r="C75" s="131"/>
      <c r="D75" s="131"/>
      <c r="E75" s="131"/>
      <c r="F75" s="131"/>
      <c r="G75" s="131"/>
      <c r="H75" s="131"/>
      <c r="I75" s="131"/>
      <c r="J75" s="131"/>
    </row>
    <row r="76" spans="1:10" ht="51" customHeight="1" x14ac:dyDescent="0.25">
      <c r="A76" s="131" t="s">
        <v>328</v>
      </c>
      <c r="B76" s="131"/>
      <c r="C76" s="131"/>
      <c r="D76" s="131"/>
      <c r="E76" s="131"/>
      <c r="F76" s="131"/>
      <c r="G76" s="131"/>
      <c r="H76" s="131"/>
      <c r="I76" s="131"/>
      <c r="J76" s="131"/>
    </row>
    <row r="77" spans="1:10" ht="17.25" customHeight="1" x14ac:dyDescent="0.25">
      <c r="A77" s="131" t="s">
        <v>230</v>
      </c>
      <c r="B77" s="131"/>
      <c r="C77" s="131"/>
      <c r="D77" s="131"/>
      <c r="E77" s="131"/>
      <c r="F77" s="131"/>
      <c r="G77" s="131"/>
      <c r="H77" s="131"/>
      <c r="I77" s="131"/>
      <c r="J77" s="131"/>
    </row>
    <row r="78" spans="1:10" ht="31.5" x14ac:dyDescent="0.25">
      <c r="A78" s="4" t="s">
        <v>69</v>
      </c>
      <c r="B78" s="14" t="s">
        <v>129</v>
      </c>
      <c r="C78" s="5" t="s">
        <v>78</v>
      </c>
      <c r="D78" s="6">
        <v>2023</v>
      </c>
      <c r="E78" s="6">
        <v>2023</v>
      </c>
      <c r="F78" s="6">
        <v>2023</v>
      </c>
      <c r="G78" s="6">
        <v>2023</v>
      </c>
      <c r="H78" s="91">
        <v>100</v>
      </c>
      <c r="I78" s="91">
        <v>100</v>
      </c>
      <c r="J78" s="5" t="s">
        <v>168</v>
      </c>
    </row>
    <row r="79" spans="1:10" ht="43.5" customHeight="1" x14ac:dyDescent="0.25">
      <c r="A79" s="4" t="s">
        <v>71</v>
      </c>
      <c r="B79" s="14" t="s">
        <v>70</v>
      </c>
      <c r="C79" s="5" t="s">
        <v>78</v>
      </c>
      <c r="D79" s="6">
        <v>2023</v>
      </c>
      <c r="E79" s="6">
        <v>2023</v>
      </c>
      <c r="F79" s="6">
        <v>2023</v>
      </c>
      <c r="G79" s="6">
        <v>2023</v>
      </c>
      <c r="H79" s="91">
        <v>100</v>
      </c>
      <c r="I79" s="91">
        <v>100</v>
      </c>
      <c r="J79" s="5" t="s">
        <v>168</v>
      </c>
    </row>
    <row r="80" spans="1:10" s="96" customFormat="1" ht="96.75" customHeight="1" x14ac:dyDescent="0.25">
      <c r="A80" s="21" t="s">
        <v>72</v>
      </c>
      <c r="B80" s="14" t="s">
        <v>261</v>
      </c>
      <c r="C80" s="22" t="s">
        <v>78</v>
      </c>
      <c r="D80" s="6">
        <v>2023</v>
      </c>
      <c r="E80" s="6">
        <v>2023</v>
      </c>
      <c r="F80" s="6">
        <v>2023</v>
      </c>
      <c r="G80" s="6">
        <v>2023</v>
      </c>
      <c r="H80" s="91">
        <v>100</v>
      </c>
      <c r="I80" s="91">
        <v>100</v>
      </c>
      <c r="J80" s="5" t="s">
        <v>168</v>
      </c>
    </row>
    <row r="81" spans="1:10" ht="63" x14ac:dyDescent="0.25">
      <c r="A81" s="4" t="s">
        <v>151</v>
      </c>
      <c r="B81" s="14" t="s">
        <v>130</v>
      </c>
      <c r="C81" s="5" t="s">
        <v>78</v>
      </c>
      <c r="D81" s="6">
        <v>2023</v>
      </c>
      <c r="E81" s="6">
        <v>2023</v>
      </c>
      <c r="F81" s="6">
        <v>2023</v>
      </c>
      <c r="G81" s="6">
        <v>2023</v>
      </c>
      <c r="H81" s="91">
        <v>100</v>
      </c>
      <c r="I81" s="91">
        <v>100</v>
      </c>
      <c r="J81" s="5" t="s">
        <v>168</v>
      </c>
    </row>
    <row r="82" spans="1:10" ht="130.5" customHeight="1" x14ac:dyDescent="0.25">
      <c r="A82" s="4" t="s">
        <v>349</v>
      </c>
      <c r="B82" s="14" t="s">
        <v>350</v>
      </c>
      <c r="C82" s="5" t="s">
        <v>78</v>
      </c>
      <c r="D82" s="6">
        <v>2023</v>
      </c>
      <c r="E82" s="6">
        <v>2023</v>
      </c>
      <c r="F82" s="6">
        <v>2023</v>
      </c>
      <c r="G82" s="6">
        <v>2023</v>
      </c>
      <c r="H82" s="91">
        <v>100</v>
      </c>
      <c r="I82" s="91">
        <v>100</v>
      </c>
      <c r="J82" s="5" t="s">
        <v>168</v>
      </c>
    </row>
    <row r="83" spans="1:10" ht="26.25" customHeight="1" x14ac:dyDescent="0.25">
      <c r="A83" s="3">
        <v>6</v>
      </c>
      <c r="B83" s="128" t="s">
        <v>167</v>
      </c>
      <c r="C83" s="129"/>
      <c r="D83" s="129"/>
      <c r="E83" s="129"/>
      <c r="F83" s="129"/>
      <c r="G83" s="129"/>
      <c r="H83" s="129"/>
      <c r="I83" s="129"/>
      <c r="J83" s="130"/>
    </row>
    <row r="84" spans="1:10" ht="36.75" customHeight="1" x14ac:dyDescent="0.25">
      <c r="A84" s="131" t="s">
        <v>329</v>
      </c>
      <c r="B84" s="131"/>
      <c r="C84" s="131"/>
      <c r="D84" s="131"/>
      <c r="E84" s="131"/>
      <c r="F84" s="131"/>
      <c r="G84" s="131"/>
      <c r="H84" s="131"/>
      <c r="I84" s="131"/>
      <c r="J84" s="131"/>
    </row>
    <row r="85" spans="1:10" ht="49.5" customHeight="1" x14ac:dyDescent="0.25">
      <c r="A85" s="131" t="s">
        <v>351</v>
      </c>
      <c r="B85" s="131"/>
      <c r="C85" s="131"/>
      <c r="D85" s="131"/>
      <c r="E85" s="131"/>
      <c r="F85" s="131"/>
      <c r="G85" s="131"/>
      <c r="H85" s="131"/>
      <c r="I85" s="131"/>
      <c r="J85" s="131"/>
    </row>
    <row r="86" spans="1:10" ht="57.75" customHeight="1" x14ac:dyDescent="0.25">
      <c r="A86" s="4" t="s">
        <v>74</v>
      </c>
      <c r="B86" s="14" t="s">
        <v>352</v>
      </c>
      <c r="C86" s="5" t="s">
        <v>78</v>
      </c>
      <c r="D86" s="6">
        <v>2023</v>
      </c>
      <c r="E86" s="6">
        <v>2023</v>
      </c>
      <c r="F86" s="6">
        <v>2023</v>
      </c>
      <c r="G86" s="6">
        <v>2023</v>
      </c>
      <c r="H86" s="91">
        <v>100</v>
      </c>
      <c r="I86" s="91">
        <v>100</v>
      </c>
      <c r="J86" s="5" t="s">
        <v>168</v>
      </c>
    </row>
    <row r="87" spans="1:10" ht="85.5" customHeight="1" x14ac:dyDescent="0.25">
      <c r="A87" s="4" t="s">
        <v>75</v>
      </c>
      <c r="B87" s="14" t="s">
        <v>158</v>
      </c>
      <c r="C87" s="5" t="s">
        <v>78</v>
      </c>
      <c r="D87" s="6">
        <v>2023</v>
      </c>
      <c r="E87" s="6">
        <v>2023</v>
      </c>
      <c r="F87" s="6">
        <v>2023</v>
      </c>
      <c r="G87" s="6">
        <v>2023</v>
      </c>
      <c r="H87" s="91" t="s">
        <v>356</v>
      </c>
      <c r="I87" s="91" t="s">
        <v>357</v>
      </c>
      <c r="J87" s="5" t="s">
        <v>168</v>
      </c>
    </row>
    <row r="88" spans="1:10" ht="86.25" customHeight="1" x14ac:dyDescent="0.25">
      <c r="A88" s="4" t="s">
        <v>153</v>
      </c>
      <c r="B88" s="14" t="s">
        <v>161</v>
      </c>
      <c r="C88" s="5" t="s">
        <v>78</v>
      </c>
      <c r="D88" s="6">
        <v>2023</v>
      </c>
      <c r="E88" s="6">
        <v>2025</v>
      </c>
      <c r="F88" s="6"/>
      <c r="G88" s="6"/>
      <c r="H88" s="5"/>
      <c r="I88" s="44"/>
      <c r="J88" s="5"/>
    </row>
    <row r="89" spans="1:10" ht="84.75" customHeight="1" x14ac:dyDescent="0.25">
      <c r="A89" s="4" t="s">
        <v>154</v>
      </c>
      <c r="B89" s="14" t="s">
        <v>162</v>
      </c>
      <c r="C89" s="5" t="s">
        <v>78</v>
      </c>
      <c r="D89" s="6">
        <v>2023</v>
      </c>
      <c r="E89" s="6">
        <v>2025</v>
      </c>
      <c r="F89" s="6"/>
      <c r="G89" s="6"/>
      <c r="H89" s="5"/>
      <c r="I89" s="44"/>
      <c r="J89" s="5"/>
    </row>
    <row r="90" spans="1:10" ht="82.5" customHeight="1" x14ac:dyDescent="0.25">
      <c r="A90" s="4" t="s">
        <v>155</v>
      </c>
      <c r="B90" s="14" t="s">
        <v>262</v>
      </c>
      <c r="C90" s="5" t="s">
        <v>78</v>
      </c>
      <c r="D90" s="6">
        <v>2023</v>
      </c>
      <c r="E90" s="6">
        <v>2025</v>
      </c>
      <c r="F90" s="6"/>
      <c r="G90" s="6"/>
      <c r="H90" s="5"/>
      <c r="I90" s="44"/>
      <c r="J90" s="5"/>
    </row>
    <row r="91" spans="1:10" ht="72.75" customHeight="1" x14ac:dyDescent="0.25">
      <c r="A91" s="4" t="s">
        <v>156</v>
      </c>
      <c r="B91" s="14" t="s">
        <v>293</v>
      </c>
      <c r="C91" s="5" t="s">
        <v>78</v>
      </c>
      <c r="D91" s="6">
        <v>2023</v>
      </c>
      <c r="E91" s="6">
        <v>2023</v>
      </c>
      <c r="F91" s="6">
        <v>2023</v>
      </c>
      <c r="G91" s="6">
        <v>2023</v>
      </c>
      <c r="H91" s="91">
        <v>4</v>
      </c>
      <c r="I91" s="91">
        <v>4</v>
      </c>
      <c r="J91" s="5" t="s">
        <v>168</v>
      </c>
    </row>
  </sheetData>
  <mergeCells count="43">
    <mergeCell ref="A49:J49"/>
    <mergeCell ref="J4:J5"/>
    <mergeCell ref="A7:J7"/>
    <mergeCell ref="B8:J8"/>
    <mergeCell ref="A22:J22"/>
    <mergeCell ref="A23:J23"/>
    <mergeCell ref="B4:B5"/>
    <mergeCell ref="C4:C5"/>
    <mergeCell ref="D4:E4"/>
    <mergeCell ref="F4:G4"/>
    <mergeCell ref="H4:I4"/>
    <mergeCell ref="A53:J53"/>
    <mergeCell ref="A56:J56"/>
    <mergeCell ref="A57:J57"/>
    <mergeCell ref="A9:J9"/>
    <mergeCell ref="A10:J10"/>
    <mergeCell ref="A12:J12"/>
    <mergeCell ref="A19:J19"/>
    <mergeCell ref="B21:J21"/>
    <mergeCell ref="A24:J24"/>
    <mergeCell ref="A25:J25"/>
    <mergeCell ref="A34:J34"/>
    <mergeCell ref="A39:J39"/>
    <mergeCell ref="A41:J41"/>
    <mergeCell ref="A43:J43"/>
    <mergeCell ref="A45:J45"/>
    <mergeCell ref="A47:J47"/>
    <mergeCell ref="B83:J83"/>
    <mergeCell ref="A84:J84"/>
    <mergeCell ref="A85:J85"/>
    <mergeCell ref="A2:J2"/>
    <mergeCell ref="A72:J72"/>
    <mergeCell ref="B74:J74"/>
    <mergeCell ref="A75:J75"/>
    <mergeCell ref="A76:J76"/>
    <mergeCell ref="A77:J77"/>
    <mergeCell ref="B59:J59"/>
    <mergeCell ref="A60:J60"/>
    <mergeCell ref="A61:J61"/>
    <mergeCell ref="A68:J68"/>
    <mergeCell ref="A70:J70"/>
    <mergeCell ref="B51:J51"/>
    <mergeCell ref="A52:J52"/>
  </mergeCells>
  <phoneticPr fontId="22" type="noConversion"/>
  <hyperlinks>
    <hyperlink ref="J4" location="sub_1161" display="sub_1161"/>
  </hyperlinks>
  <pageMargins left="0.25" right="0.25" top="0.75" bottom="0.75" header="0.3" footer="0.3"/>
  <pageSetup paperSize="9" scale="94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3"/>
  <sheetViews>
    <sheetView view="pageBreakPreview" topLeftCell="A184" zoomScaleNormal="88" zoomScaleSheetLayoutView="100" workbookViewId="0">
      <selection activeCell="J194" sqref="J194"/>
    </sheetView>
  </sheetViews>
  <sheetFormatPr defaultRowHeight="15" x14ac:dyDescent="0.25"/>
  <cols>
    <col min="1" max="1" width="9.140625" style="2"/>
    <col min="2" max="2" width="64.42578125" style="2" customWidth="1"/>
    <col min="3" max="3" width="29.7109375" style="2" customWidth="1"/>
    <col min="4" max="4" width="6.85546875" style="2" customWidth="1"/>
    <col min="5" max="5" width="7.28515625" style="2" customWidth="1"/>
    <col min="6" max="6" width="13.5703125" style="2" customWidth="1"/>
    <col min="7" max="7" width="7.28515625" style="2" customWidth="1"/>
    <col min="8" max="8" width="19.140625" style="2" customWidth="1"/>
    <col min="9" max="9" width="16" style="2" customWidth="1"/>
    <col min="10" max="10" width="15.85546875" style="2" customWidth="1"/>
    <col min="11" max="11" width="9.140625" style="76"/>
    <col min="12" max="16384" width="9.140625" style="2"/>
  </cols>
  <sheetData>
    <row r="1" spans="1:11" ht="18.75" x14ac:dyDescent="0.3">
      <c r="B1" s="12"/>
      <c r="C1" s="12"/>
      <c r="D1" s="12"/>
      <c r="E1" s="12"/>
      <c r="F1" s="12"/>
      <c r="G1" s="12"/>
      <c r="H1" s="12"/>
      <c r="I1" s="12"/>
      <c r="J1" s="13" t="s">
        <v>20</v>
      </c>
    </row>
    <row r="2" spans="1:11" ht="18.75" x14ac:dyDescent="0.3">
      <c r="B2" s="132" t="s">
        <v>125</v>
      </c>
      <c r="C2" s="132"/>
      <c r="D2" s="132"/>
      <c r="E2" s="132"/>
      <c r="F2" s="132"/>
      <c r="G2" s="132"/>
      <c r="H2" s="132"/>
      <c r="I2" s="132"/>
      <c r="J2" s="132"/>
    </row>
    <row r="4" spans="1:11" ht="15.75" x14ac:dyDescent="0.25">
      <c r="A4" s="143" t="s">
        <v>131</v>
      </c>
      <c r="B4" s="134" t="s">
        <v>13</v>
      </c>
      <c r="C4" s="134" t="s">
        <v>14</v>
      </c>
      <c r="D4" s="136" t="s">
        <v>119</v>
      </c>
      <c r="E4" s="136"/>
      <c r="F4" s="136"/>
      <c r="G4" s="136"/>
      <c r="H4" s="134" t="s">
        <v>15</v>
      </c>
      <c r="I4" s="134"/>
      <c r="J4" s="134"/>
    </row>
    <row r="5" spans="1:11" ht="47.25" x14ac:dyDescent="0.25">
      <c r="A5" s="144"/>
      <c r="B5" s="134"/>
      <c r="C5" s="134"/>
      <c r="D5" s="136" t="s">
        <v>120</v>
      </c>
      <c r="E5" s="136" t="s">
        <v>121</v>
      </c>
      <c r="F5" s="136" t="s">
        <v>122</v>
      </c>
      <c r="G5" s="136" t="s">
        <v>123</v>
      </c>
      <c r="H5" s="1" t="s">
        <v>16</v>
      </c>
      <c r="I5" s="134" t="s">
        <v>21</v>
      </c>
      <c r="J5" s="134" t="s">
        <v>18</v>
      </c>
    </row>
    <row r="6" spans="1:11" ht="39" customHeight="1" x14ac:dyDescent="0.25">
      <c r="A6" s="144"/>
      <c r="B6" s="134"/>
      <c r="C6" s="134"/>
      <c r="D6" s="136"/>
      <c r="E6" s="136"/>
      <c r="F6" s="136"/>
      <c r="G6" s="136"/>
      <c r="H6" s="1" t="s">
        <v>17</v>
      </c>
      <c r="I6" s="134"/>
      <c r="J6" s="134"/>
    </row>
    <row r="7" spans="1:11" ht="15.75" x14ac:dyDescent="0.25">
      <c r="A7" s="16">
        <v>1</v>
      </c>
      <c r="B7" s="1">
        <v>2</v>
      </c>
      <c r="C7" s="1">
        <v>3</v>
      </c>
      <c r="D7" s="16">
        <v>4</v>
      </c>
      <c r="E7" s="1">
        <v>5</v>
      </c>
      <c r="F7" s="1">
        <v>6</v>
      </c>
      <c r="G7" s="16">
        <v>7</v>
      </c>
      <c r="H7" s="1">
        <v>8</v>
      </c>
      <c r="I7" s="1">
        <v>9</v>
      </c>
      <c r="J7" s="16">
        <v>10</v>
      </c>
    </row>
    <row r="8" spans="1:11" s="100" customFormat="1" ht="15.75" x14ac:dyDescent="0.25">
      <c r="A8" s="138"/>
      <c r="B8" s="139" t="s">
        <v>76</v>
      </c>
      <c r="C8" s="17" t="s">
        <v>19</v>
      </c>
      <c r="D8" s="18">
        <v>532</v>
      </c>
      <c r="E8" s="18" t="s">
        <v>83</v>
      </c>
      <c r="F8" s="18" t="s">
        <v>83</v>
      </c>
      <c r="G8" s="18" t="s">
        <v>83</v>
      </c>
      <c r="H8" s="58">
        <f t="shared" ref="H8:H10" si="0">H11+H38+H113+H140+H170+H188</f>
        <v>1002937.9</v>
      </c>
      <c r="I8" s="58">
        <f t="shared" ref="I8:J8" si="1">I11+I38+I113+I140+I170+I188</f>
        <v>1086633.99</v>
      </c>
      <c r="J8" s="58">
        <f t="shared" si="1"/>
        <v>1074571.79</v>
      </c>
      <c r="K8" s="113"/>
    </row>
    <row r="9" spans="1:11" s="100" customFormat="1" ht="15.75" x14ac:dyDescent="0.25">
      <c r="A9" s="138"/>
      <c r="B9" s="139"/>
      <c r="C9" s="17" t="s">
        <v>84</v>
      </c>
      <c r="D9" s="18">
        <v>532</v>
      </c>
      <c r="E9" s="18" t="s">
        <v>83</v>
      </c>
      <c r="F9" s="18" t="s">
        <v>83</v>
      </c>
      <c r="G9" s="18" t="s">
        <v>83</v>
      </c>
      <c r="H9" s="58">
        <f t="shared" si="0"/>
        <v>1002937.4</v>
      </c>
      <c r="I9" s="58">
        <f t="shared" ref="I9:J9" si="2">I12+I39+I114+I141+I171+I189</f>
        <v>1086633.99</v>
      </c>
      <c r="J9" s="58">
        <f t="shared" si="2"/>
        <v>1074571.79</v>
      </c>
    </row>
    <row r="10" spans="1:11" s="100" customFormat="1" ht="31.5" x14ac:dyDescent="0.25">
      <c r="A10" s="138"/>
      <c r="B10" s="139"/>
      <c r="C10" s="17" t="s">
        <v>85</v>
      </c>
      <c r="D10" s="18">
        <v>532</v>
      </c>
      <c r="E10" s="18" t="s">
        <v>83</v>
      </c>
      <c r="F10" s="18" t="s">
        <v>83</v>
      </c>
      <c r="G10" s="18" t="s">
        <v>83</v>
      </c>
      <c r="H10" s="58">
        <f t="shared" si="0"/>
        <v>918052.40000000014</v>
      </c>
      <c r="I10" s="58">
        <f t="shared" ref="I10:J10" si="3">I13+I40+I115+I142+I172+I190</f>
        <v>999609.69000000006</v>
      </c>
      <c r="J10" s="58">
        <f t="shared" si="3"/>
        <v>993373.79</v>
      </c>
    </row>
    <row r="11" spans="1:11" s="100" customFormat="1" ht="15.75" x14ac:dyDescent="0.25">
      <c r="A11" s="138">
        <v>1</v>
      </c>
      <c r="B11" s="139" t="s">
        <v>77</v>
      </c>
      <c r="C11" s="17" t="s">
        <v>19</v>
      </c>
      <c r="D11" s="18">
        <v>532</v>
      </c>
      <c r="E11" s="18" t="s">
        <v>83</v>
      </c>
      <c r="F11" s="18" t="s">
        <v>83</v>
      </c>
      <c r="G11" s="18" t="s">
        <v>83</v>
      </c>
      <c r="H11" s="58">
        <f t="shared" ref="H11:H12" si="4">H14+H17+H29+H26+H20+H32+H23+H35</f>
        <v>218421.1</v>
      </c>
      <c r="I11" s="58">
        <f t="shared" ref="I11:J11" si="5">I14+I17+I29+I26+I20+I32+I23+I35</f>
        <v>229181.6</v>
      </c>
      <c r="J11" s="58">
        <f t="shared" si="5"/>
        <v>227159.9</v>
      </c>
      <c r="K11" s="113"/>
    </row>
    <row r="12" spans="1:11" s="100" customFormat="1" ht="15.75" x14ac:dyDescent="0.25">
      <c r="A12" s="138"/>
      <c r="B12" s="139"/>
      <c r="C12" s="17" t="s">
        <v>84</v>
      </c>
      <c r="D12" s="18">
        <v>532</v>
      </c>
      <c r="E12" s="18" t="s">
        <v>83</v>
      </c>
      <c r="F12" s="18" t="s">
        <v>83</v>
      </c>
      <c r="G12" s="18" t="s">
        <v>83</v>
      </c>
      <c r="H12" s="58">
        <f t="shared" si="4"/>
        <v>218421.1</v>
      </c>
      <c r="I12" s="58">
        <f t="shared" ref="I12:J12" si="6">I15+I18+I30+I27+I21+I33+I24+I36</f>
        <v>229181.6</v>
      </c>
      <c r="J12" s="58">
        <f t="shared" si="6"/>
        <v>227159.9</v>
      </c>
    </row>
    <row r="13" spans="1:11" s="100" customFormat="1" ht="31.5" x14ac:dyDescent="0.25">
      <c r="A13" s="138"/>
      <c r="B13" s="139"/>
      <c r="C13" s="17" t="s">
        <v>85</v>
      </c>
      <c r="D13" s="18">
        <v>532</v>
      </c>
      <c r="E13" s="18" t="s">
        <v>83</v>
      </c>
      <c r="F13" s="18" t="s">
        <v>83</v>
      </c>
      <c r="G13" s="18" t="s">
        <v>83</v>
      </c>
      <c r="H13" s="58">
        <f>H16+H19+H31+H28+H22+H34+H25+H37</f>
        <v>212021.80000000002</v>
      </c>
      <c r="I13" s="58">
        <f t="shared" ref="I13:J13" si="7">I16+I19+I31+I28+I22+I34+I25+I37</f>
        <v>224949.2</v>
      </c>
      <c r="J13" s="58">
        <f t="shared" si="7"/>
        <v>222927.5</v>
      </c>
    </row>
    <row r="14" spans="1:11" s="26" customFormat="1" ht="15.75" x14ac:dyDescent="0.25">
      <c r="A14" s="136" t="s">
        <v>31</v>
      </c>
      <c r="B14" s="137" t="s">
        <v>136</v>
      </c>
      <c r="C14" s="7" t="s">
        <v>19</v>
      </c>
      <c r="D14" s="8">
        <v>532</v>
      </c>
      <c r="E14" s="8" t="s">
        <v>83</v>
      </c>
      <c r="F14" s="8" t="s">
        <v>83</v>
      </c>
      <c r="G14" s="8" t="s">
        <v>83</v>
      </c>
      <c r="H14" s="59">
        <f t="shared" ref="H14:J15" si="8">H15</f>
        <v>113632.3</v>
      </c>
      <c r="I14" s="59">
        <f t="shared" si="8"/>
        <v>122581.5</v>
      </c>
      <c r="J14" s="59">
        <f t="shared" si="8"/>
        <v>122581.5</v>
      </c>
      <c r="K14" s="114"/>
    </row>
    <row r="15" spans="1:11" customFormat="1" ht="15.75" x14ac:dyDescent="0.25">
      <c r="A15" s="136"/>
      <c r="B15" s="137"/>
      <c r="C15" s="14" t="s">
        <v>84</v>
      </c>
      <c r="D15" s="15">
        <v>532</v>
      </c>
      <c r="E15" s="15" t="s">
        <v>86</v>
      </c>
      <c r="F15" s="15" t="s">
        <v>92</v>
      </c>
      <c r="G15" s="15" t="s">
        <v>83</v>
      </c>
      <c r="H15" s="50">
        <f t="shared" si="8"/>
        <v>113632.3</v>
      </c>
      <c r="I15" s="50">
        <f t="shared" si="8"/>
        <v>122581.5</v>
      </c>
      <c r="J15" s="50">
        <f t="shared" si="8"/>
        <v>122581.5</v>
      </c>
    </row>
    <row r="16" spans="1:11" customFormat="1" ht="47.25" customHeight="1" x14ac:dyDescent="0.25">
      <c r="A16" s="136"/>
      <c r="B16" s="137"/>
      <c r="C16" s="14" t="s">
        <v>93</v>
      </c>
      <c r="D16" s="15">
        <v>532</v>
      </c>
      <c r="E16" s="15" t="s">
        <v>86</v>
      </c>
      <c r="F16" s="15" t="s">
        <v>92</v>
      </c>
      <c r="G16" s="15">
        <v>611</v>
      </c>
      <c r="H16" s="50">
        <v>113632.3</v>
      </c>
      <c r="I16" s="50">
        <v>122581.5</v>
      </c>
      <c r="J16" s="50">
        <v>122581.5</v>
      </c>
      <c r="K16" s="112">
        <f>J16/J11</f>
        <v>0.53962649217577574</v>
      </c>
    </row>
    <row r="17" spans="1:11" s="26" customFormat="1" ht="15.75" x14ac:dyDescent="0.25">
      <c r="A17" s="136" t="s">
        <v>32</v>
      </c>
      <c r="B17" s="137" t="s">
        <v>132</v>
      </c>
      <c r="C17" s="7" t="s">
        <v>19</v>
      </c>
      <c r="D17" s="8">
        <v>532</v>
      </c>
      <c r="E17" s="8" t="s">
        <v>83</v>
      </c>
      <c r="F17" s="8" t="s">
        <v>83</v>
      </c>
      <c r="G17" s="8" t="s">
        <v>83</v>
      </c>
      <c r="H17" s="59">
        <f t="shared" ref="H17:J18" si="9">H18</f>
        <v>95843.1</v>
      </c>
      <c r="I17" s="59">
        <f t="shared" si="9"/>
        <v>99180.1</v>
      </c>
      <c r="J17" s="59">
        <f t="shared" si="9"/>
        <v>97166.9</v>
      </c>
      <c r="K17" s="114"/>
    </row>
    <row r="18" spans="1:11" customFormat="1" ht="15.75" x14ac:dyDescent="0.25">
      <c r="A18" s="136"/>
      <c r="B18" s="137"/>
      <c r="C18" s="14" t="s">
        <v>84</v>
      </c>
      <c r="D18" s="15">
        <v>532</v>
      </c>
      <c r="E18" s="15" t="s">
        <v>86</v>
      </c>
      <c r="F18" s="15">
        <v>5311042030</v>
      </c>
      <c r="G18" s="15" t="s">
        <v>83</v>
      </c>
      <c r="H18" s="50">
        <f t="shared" si="9"/>
        <v>95843.1</v>
      </c>
      <c r="I18" s="50">
        <f t="shared" si="9"/>
        <v>99180.1</v>
      </c>
      <c r="J18" s="50">
        <f t="shared" si="9"/>
        <v>97166.9</v>
      </c>
    </row>
    <row r="19" spans="1:11" customFormat="1" ht="47.25" x14ac:dyDescent="0.25">
      <c r="A19" s="136"/>
      <c r="B19" s="137"/>
      <c r="C19" s="14" t="s">
        <v>87</v>
      </c>
      <c r="D19" s="15">
        <v>532</v>
      </c>
      <c r="E19" s="15" t="s">
        <v>86</v>
      </c>
      <c r="F19" s="15">
        <v>5311042030</v>
      </c>
      <c r="G19" s="15">
        <v>611</v>
      </c>
      <c r="H19" s="50">
        <v>95843.1</v>
      </c>
      <c r="I19" s="50">
        <v>99180.1</v>
      </c>
      <c r="J19" s="50">
        <v>97166.9</v>
      </c>
    </row>
    <row r="20" spans="1:11" s="26" customFormat="1" ht="15.75" x14ac:dyDescent="0.25">
      <c r="A20" s="136" t="s">
        <v>33</v>
      </c>
      <c r="B20" s="137" t="s">
        <v>137</v>
      </c>
      <c r="C20" s="7" t="s">
        <v>19</v>
      </c>
      <c r="D20" s="8">
        <v>532</v>
      </c>
      <c r="E20" s="8" t="s">
        <v>83</v>
      </c>
      <c r="F20" s="8" t="s">
        <v>83</v>
      </c>
      <c r="G20" s="8" t="s">
        <v>83</v>
      </c>
      <c r="H20" s="59">
        <f t="shared" ref="H20:J21" si="10">H21</f>
        <v>0</v>
      </c>
      <c r="I20" s="59">
        <f t="shared" si="10"/>
        <v>461.2</v>
      </c>
      <c r="J20" s="59">
        <f t="shared" si="10"/>
        <v>461.2</v>
      </c>
      <c r="K20" s="114"/>
    </row>
    <row r="21" spans="1:11" customFormat="1" ht="30" customHeight="1" x14ac:dyDescent="0.25">
      <c r="A21" s="136"/>
      <c r="B21" s="137"/>
      <c r="C21" s="14" t="s">
        <v>84</v>
      </c>
      <c r="D21" s="15">
        <v>532</v>
      </c>
      <c r="E21" s="15" t="s">
        <v>86</v>
      </c>
      <c r="F21" s="15" t="s">
        <v>95</v>
      </c>
      <c r="G21" s="15" t="s">
        <v>83</v>
      </c>
      <c r="H21" s="50">
        <f t="shared" si="10"/>
        <v>0</v>
      </c>
      <c r="I21" s="50">
        <f t="shared" si="10"/>
        <v>461.2</v>
      </c>
      <c r="J21" s="50">
        <f t="shared" si="10"/>
        <v>461.2</v>
      </c>
    </row>
    <row r="22" spans="1:11" customFormat="1" ht="30.75" customHeight="1" x14ac:dyDescent="0.25">
      <c r="A22" s="136"/>
      <c r="B22" s="137"/>
      <c r="C22" s="14" t="s">
        <v>87</v>
      </c>
      <c r="D22" s="15">
        <v>532</v>
      </c>
      <c r="E22" s="15" t="s">
        <v>86</v>
      </c>
      <c r="F22" s="15" t="s">
        <v>95</v>
      </c>
      <c r="G22" s="15" t="s">
        <v>94</v>
      </c>
      <c r="H22" s="50">
        <v>0</v>
      </c>
      <c r="I22" s="50">
        <v>461.2</v>
      </c>
      <c r="J22" s="50">
        <v>461.2</v>
      </c>
    </row>
    <row r="23" spans="1:11" s="26" customFormat="1" ht="23.25" customHeight="1" x14ac:dyDescent="0.25">
      <c r="A23" s="136" t="s">
        <v>34</v>
      </c>
      <c r="B23" s="137" t="s">
        <v>135</v>
      </c>
      <c r="C23" s="7" t="s">
        <v>19</v>
      </c>
      <c r="D23" s="8">
        <v>532</v>
      </c>
      <c r="E23" s="8" t="s">
        <v>83</v>
      </c>
      <c r="F23" s="8" t="s">
        <v>83</v>
      </c>
      <c r="G23" s="8" t="s">
        <v>83</v>
      </c>
      <c r="H23" s="59">
        <f t="shared" ref="H23:J23" si="11">H24</f>
        <v>6399.3</v>
      </c>
      <c r="I23" s="59">
        <f t="shared" si="11"/>
        <v>4232.3999999999996</v>
      </c>
      <c r="J23" s="59">
        <f t="shared" si="11"/>
        <v>4232.3999999999996</v>
      </c>
      <c r="K23" s="114"/>
    </row>
    <row r="24" spans="1:11" customFormat="1" ht="30" customHeight="1" x14ac:dyDescent="0.25">
      <c r="A24" s="136"/>
      <c r="B24" s="137"/>
      <c r="C24" s="14" t="s">
        <v>84</v>
      </c>
      <c r="D24" s="15">
        <v>532</v>
      </c>
      <c r="E24" s="15" t="s">
        <v>89</v>
      </c>
      <c r="F24" s="15" t="s">
        <v>90</v>
      </c>
      <c r="G24" s="15" t="s">
        <v>91</v>
      </c>
      <c r="H24" s="50">
        <v>6399.3</v>
      </c>
      <c r="I24" s="50">
        <v>4232.3999999999996</v>
      </c>
      <c r="J24" s="50">
        <v>4232.3999999999996</v>
      </c>
    </row>
    <row r="25" spans="1:11" customFormat="1" ht="45" customHeight="1" x14ac:dyDescent="0.25">
      <c r="A25" s="136"/>
      <c r="B25" s="137"/>
      <c r="C25" s="14" t="s">
        <v>87</v>
      </c>
      <c r="D25" s="15">
        <v>532</v>
      </c>
      <c r="E25" s="15" t="s">
        <v>83</v>
      </c>
      <c r="F25" s="15" t="s">
        <v>83</v>
      </c>
      <c r="G25" s="15" t="s">
        <v>83</v>
      </c>
      <c r="H25" s="50">
        <v>0</v>
      </c>
      <c r="I25" s="50">
        <v>0</v>
      </c>
      <c r="J25" s="50">
        <v>0</v>
      </c>
    </row>
    <row r="26" spans="1:11" s="26" customFormat="1" ht="15.75" x14ac:dyDescent="0.25">
      <c r="A26" s="136" t="s">
        <v>35</v>
      </c>
      <c r="B26" s="137" t="s">
        <v>134</v>
      </c>
      <c r="C26" s="7" t="s">
        <v>19</v>
      </c>
      <c r="D26" s="8">
        <v>532</v>
      </c>
      <c r="E26" s="8" t="s">
        <v>83</v>
      </c>
      <c r="F26" s="8" t="s">
        <v>83</v>
      </c>
      <c r="G26" s="8" t="s">
        <v>83</v>
      </c>
      <c r="H26" s="59">
        <f t="shared" ref="H26:J27" si="12">H27</f>
        <v>171.8</v>
      </c>
      <c r="I26" s="59">
        <f t="shared" si="12"/>
        <v>171.8</v>
      </c>
      <c r="J26" s="59">
        <f t="shared" si="12"/>
        <v>163.30000000000001</v>
      </c>
      <c r="K26" s="114"/>
    </row>
    <row r="27" spans="1:11" customFormat="1" ht="15.75" x14ac:dyDescent="0.25">
      <c r="A27" s="136"/>
      <c r="B27" s="137"/>
      <c r="C27" s="14" t="s">
        <v>84</v>
      </c>
      <c r="D27" s="15">
        <v>532</v>
      </c>
      <c r="E27" s="15">
        <v>1004</v>
      </c>
      <c r="F27" s="15">
        <v>5311043602</v>
      </c>
      <c r="G27" s="15" t="s">
        <v>83</v>
      </c>
      <c r="H27" s="50">
        <f t="shared" si="12"/>
        <v>171.8</v>
      </c>
      <c r="I27" s="50">
        <f t="shared" si="12"/>
        <v>171.8</v>
      </c>
      <c r="J27" s="50">
        <f t="shared" si="12"/>
        <v>163.30000000000001</v>
      </c>
    </row>
    <row r="28" spans="1:11" customFormat="1" ht="60.75" customHeight="1" x14ac:dyDescent="0.25">
      <c r="A28" s="136"/>
      <c r="B28" s="137"/>
      <c r="C28" s="14" t="s">
        <v>85</v>
      </c>
      <c r="D28" s="15">
        <v>532</v>
      </c>
      <c r="E28" s="15">
        <v>1004</v>
      </c>
      <c r="F28" s="15">
        <v>5311043602</v>
      </c>
      <c r="G28" s="15">
        <v>611</v>
      </c>
      <c r="H28" s="50">
        <v>171.8</v>
      </c>
      <c r="I28" s="50">
        <v>171.8</v>
      </c>
      <c r="J28" s="50">
        <v>163.30000000000001</v>
      </c>
      <c r="K28" s="112">
        <f>J28/J11</f>
        <v>7.188768792379289E-4</v>
      </c>
    </row>
    <row r="29" spans="1:11" s="26" customFormat="1" ht="20.25" customHeight="1" x14ac:dyDescent="0.25">
      <c r="A29" s="136" t="s">
        <v>36</v>
      </c>
      <c r="B29" s="137" t="s">
        <v>133</v>
      </c>
      <c r="C29" s="7" t="s">
        <v>19</v>
      </c>
      <c r="D29" s="8">
        <v>532</v>
      </c>
      <c r="E29" s="8" t="s">
        <v>83</v>
      </c>
      <c r="F29" s="8" t="s">
        <v>83</v>
      </c>
      <c r="G29" s="8" t="s">
        <v>83</v>
      </c>
      <c r="H29" s="59">
        <f t="shared" ref="H29:J30" si="13">H30</f>
        <v>1636.9</v>
      </c>
      <c r="I29" s="59">
        <f t="shared" si="13"/>
        <v>1636.9</v>
      </c>
      <c r="J29" s="59">
        <f t="shared" si="13"/>
        <v>1636.9</v>
      </c>
      <c r="K29" s="114"/>
    </row>
    <row r="30" spans="1:11" customFormat="1" ht="20.25" customHeight="1" x14ac:dyDescent="0.25">
      <c r="A30" s="136"/>
      <c r="B30" s="137"/>
      <c r="C30" s="14" t="s">
        <v>78</v>
      </c>
      <c r="D30" s="15">
        <v>532</v>
      </c>
      <c r="E30" s="15">
        <v>1004</v>
      </c>
      <c r="F30" s="15" t="s">
        <v>88</v>
      </c>
      <c r="G30" s="15" t="s">
        <v>83</v>
      </c>
      <c r="H30" s="50">
        <f t="shared" si="13"/>
        <v>1636.9</v>
      </c>
      <c r="I30" s="50">
        <f t="shared" si="13"/>
        <v>1636.9</v>
      </c>
      <c r="J30" s="50">
        <f t="shared" si="13"/>
        <v>1636.9</v>
      </c>
    </row>
    <row r="31" spans="1:11" customFormat="1" ht="78.75" customHeight="1" x14ac:dyDescent="0.25">
      <c r="A31" s="136"/>
      <c r="B31" s="137"/>
      <c r="C31" s="14" t="s">
        <v>85</v>
      </c>
      <c r="D31" s="15">
        <v>532</v>
      </c>
      <c r="E31" s="15">
        <v>1004</v>
      </c>
      <c r="F31" s="15" t="s">
        <v>88</v>
      </c>
      <c r="G31" s="15">
        <v>611</v>
      </c>
      <c r="H31" s="50">
        <v>1636.9</v>
      </c>
      <c r="I31" s="50">
        <v>1636.9</v>
      </c>
      <c r="J31" s="50">
        <v>1636.9</v>
      </c>
    </row>
    <row r="32" spans="1:11" s="26" customFormat="1" ht="32.25" customHeight="1" x14ac:dyDescent="0.25">
      <c r="A32" s="136" t="s">
        <v>37</v>
      </c>
      <c r="B32" s="145" t="s">
        <v>270</v>
      </c>
      <c r="C32" s="7" t="s">
        <v>19</v>
      </c>
      <c r="D32" s="8">
        <v>532</v>
      </c>
      <c r="E32" s="8" t="s">
        <v>83</v>
      </c>
      <c r="F32" s="8" t="s">
        <v>83</v>
      </c>
      <c r="G32" s="8" t="s">
        <v>83</v>
      </c>
      <c r="H32" s="59">
        <f t="shared" ref="H32:J36" si="14">H33</f>
        <v>737.7</v>
      </c>
      <c r="I32" s="59">
        <f t="shared" si="14"/>
        <v>737.7</v>
      </c>
      <c r="J32" s="59">
        <f t="shared" si="14"/>
        <v>737.7</v>
      </c>
      <c r="K32" s="114"/>
    </row>
    <row r="33" spans="1:11" customFormat="1" ht="32.25" customHeight="1" x14ac:dyDescent="0.25">
      <c r="A33" s="136"/>
      <c r="B33" s="146"/>
      <c r="C33" s="14" t="s">
        <v>84</v>
      </c>
      <c r="D33" s="15">
        <v>532</v>
      </c>
      <c r="E33" s="15" t="s">
        <v>86</v>
      </c>
      <c r="F33" s="15" t="s">
        <v>271</v>
      </c>
      <c r="G33" s="15" t="s">
        <v>83</v>
      </c>
      <c r="H33" s="50">
        <f t="shared" si="14"/>
        <v>737.7</v>
      </c>
      <c r="I33" s="50">
        <f t="shared" si="14"/>
        <v>737.7</v>
      </c>
      <c r="J33" s="50">
        <f t="shared" si="14"/>
        <v>737.7</v>
      </c>
    </row>
    <row r="34" spans="1:11" customFormat="1" ht="39.75" customHeight="1" x14ac:dyDescent="0.25">
      <c r="A34" s="136"/>
      <c r="B34" s="147"/>
      <c r="C34" s="14" t="s">
        <v>85</v>
      </c>
      <c r="D34" s="15">
        <v>532</v>
      </c>
      <c r="E34" s="15" t="s">
        <v>86</v>
      </c>
      <c r="F34" s="15" t="s">
        <v>271</v>
      </c>
      <c r="G34" s="15" t="s">
        <v>94</v>
      </c>
      <c r="H34" s="50">
        <v>737.7</v>
      </c>
      <c r="I34" s="50">
        <v>737.7</v>
      </c>
      <c r="J34" s="50">
        <v>737.7</v>
      </c>
    </row>
    <row r="35" spans="1:11" s="26" customFormat="1" ht="32.25" customHeight="1" x14ac:dyDescent="0.25">
      <c r="A35" s="136" t="s">
        <v>269</v>
      </c>
      <c r="B35" s="145" t="s">
        <v>360</v>
      </c>
      <c r="C35" s="7" t="s">
        <v>19</v>
      </c>
      <c r="D35" s="8">
        <v>532</v>
      </c>
      <c r="E35" s="8" t="s">
        <v>83</v>
      </c>
      <c r="F35" s="8" t="s">
        <v>83</v>
      </c>
      <c r="G35" s="8" t="s">
        <v>83</v>
      </c>
      <c r="H35" s="59">
        <f t="shared" si="14"/>
        <v>0</v>
      </c>
      <c r="I35" s="59">
        <f t="shared" si="14"/>
        <v>180</v>
      </c>
      <c r="J35" s="59">
        <f t="shared" si="14"/>
        <v>180</v>
      </c>
      <c r="K35" s="114"/>
    </row>
    <row r="36" spans="1:11" customFormat="1" ht="32.25" customHeight="1" x14ac:dyDescent="0.25">
      <c r="A36" s="136"/>
      <c r="B36" s="146"/>
      <c r="C36" s="14" t="s">
        <v>84</v>
      </c>
      <c r="D36" s="15">
        <v>532</v>
      </c>
      <c r="E36" s="15" t="s">
        <v>86</v>
      </c>
      <c r="F36" s="15" t="s">
        <v>361</v>
      </c>
      <c r="G36" s="15" t="s">
        <v>83</v>
      </c>
      <c r="H36" s="50">
        <f t="shared" si="14"/>
        <v>0</v>
      </c>
      <c r="I36" s="50">
        <f t="shared" si="14"/>
        <v>180</v>
      </c>
      <c r="J36" s="50">
        <f t="shared" si="14"/>
        <v>180</v>
      </c>
    </row>
    <row r="37" spans="1:11" customFormat="1" ht="48" customHeight="1" x14ac:dyDescent="0.25">
      <c r="A37" s="136"/>
      <c r="B37" s="147"/>
      <c r="C37" s="14" t="s">
        <v>85</v>
      </c>
      <c r="D37" s="15">
        <v>532</v>
      </c>
      <c r="E37" s="15" t="s">
        <v>86</v>
      </c>
      <c r="F37" s="15" t="s">
        <v>361</v>
      </c>
      <c r="G37" s="15" t="s">
        <v>94</v>
      </c>
      <c r="H37" s="50">
        <v>0</v>
      </c>
      <c r="I37" s="50">
        <v>180</v>
      </c>
      <c r="J37" s="50">
        <v>180</v>
      </c>
    </row>
    <row r="38" spans="1:11" s="100" customFormat="1" ht="15.75" customHeight="1" x14ac:dyDescent="0.25">
      <c r="A38" s="138">
        <v>2</v>
      </c>
      <c r="B38" s="148" t="s">
        <v>96</v>
      </c>
      <c r="C38" s="17" t="s">
        <v>19</v>
      </c>
      <c r="D38" s="18">
        <v>532</v>
      </c>
      <c r="E38" s="18" t="s">
        <v>83</v>
      </c>
      <c r="F38" s="18" t="s">
        <v>83</v>
      </c>
      <c r="G38" s="18" t="s">
        <v>83</v>
      </c>
      <c r="H38" s="58">
        <f t="shared" ref="H38:J39" si="15">H41+H44+H47+H50+H53+H56+H59+H62+H65+H68+H71+H74+H77+H80+H83+H86+H89+H92+H95+H98+H101+H104+H107+H110</f>
        <v>695535.20000000007</v>
      </c>
      <c r="I38" s="58">
        <f t="shared" si="15"/>
        <v>739702.7</v>
      </c>
      <c r="J38" s="58">
        <f t="shared" si="15"/>
        <v>730446.5</v>
      </c>
      <c r="K38" s="113"/>
    </row>
    <row r="39" spans="1:11" s="100" customFormat="1" ht="32.25" customHeight="1" x14ac:dyDescent="0.25">
      <c r="A39" s="138"/>
      <c r="B39" s="149"/>
      <c r="C39" s="17" t="s">
        <v>84</v>
      </c>
      <c r="D39" s="18" t="s">
        <v>163</v>
      </c>
      <c r="E39" s="18" t="s">
        <v>83</v>
      </c>
      <c r="F39" s="18" t="s">
        <v>83</v>
      </c>
      <c r="G39" s="18" t="s">
        <v>83</v>
      </c>
      <c r="H39" s="58">
        <f t="shared" si="15"/>
        <v>695534.70000000007</v>
      </c>
      <c r="I39" s="58">
        <f t="shared" si="15"/>
        <v>739702.7</v>
      </c>
      <c r="J39" s="58">
        <f t="shared" si="15"/>
        <v>730446.5</v>
      </c>
    </row>
    <row r="40" spans="1:11" s="100" customFormat="1" ht="38.25" customHeight="1" x14ac:dyDescent="0.25">
      <c r="A40" s="138"/>
      <c r="B40" s="150"/>
      <c r="C40" s="17" t="s">
        <v>99</v>
      </c>
      <c r="D40" s="18"/>
      <c r="E40" s="18" t="s">
        <v>83</v>
      </c>
      <c r="F40" s="18" t="s">
        <v>83</v>
      </c>
      <c r="G40" s="18" t="s">
        <v>83</v>
      </c>
      <c r="H40" s="58">
        <f>H43+H46+H49+H52+H55+H58+H61+H64+H67+H70+H73+H76+H79+H82+H85+H88+H91+H94+H97+H100+H103+H106+H109+H112</f>
        <v>660046.70000000007</v>
      </c>
      <c r="I40" s="58">
        <f t="shared" ref="I40:J40" si="16">I43+I46+I49+I52+I55+I58+I61+I64+I67+I70+I73+I76+I79+I82+I85+I88+I91+I94+I97+I100+I103+I106+I109+I112</f>
        <v>699182.3</v>
      </c>
      <c r="J40" s="58">
        <f t="shared" si="16"/>
        <v>695569.9</v>
      </c>
    </row>
    <row r="41" spans="1:11" s="26" customFormat="1" ht="32.25" customHeight="1" x14ac:dyDescent="0.25">
      <c r="A41" s="136" t="s">
        <v>39</v>
      </c>
      <c r="B41" s="137" t="s">
        <v>272</v>
      </c>
      <c r="C41" s="7" t="s">
        <v>19</v>
      </c>
      <c r="D41" s="8">
        <v>532</v>
      </c>
      <c r="E41" s="8" t="s">
        <v>83</v>
      </c>
      <c r="F41" s="8" t="s">
        <v>83</v>
      </c>
      <c r="G41" s="8" t="s">
        <v>83</v>
      </c>
      <c r="H41" s="59">
        <f>H42</f>
        <v>20807.3</v>
      </c>
      <c r="I41" s="59">
        <f t="shared" ref="I41:J42" si="17">I42</f>
        <v>22118</v>
      </c>
      <c r="J41" s="59">
        <f t="shared" si="17"/>
        <v>22118</v>
      </c>
      <c r="K41" s="114">
        <f>J41/$J$38</f>
        <v>3.0280109494672094E-2</v>
      </c>
    </row>
    <row r="42" spans="1:11" customFormat="1" ht="32.25" customHeight="1" x14ac:dyDescent="0.25">
      <c r="A42" s="136"/>
      <c r="B42" s="137"/>
      <c r="C42" s="14" t="s">
        <v>78</v>
      </c>
      <c r="D42" s="15">
        <v>532</v>
      </c>
      <c r="E42" s="15" t="s">
        <v>97</v>
      </c>
      <c r="F42" s="15" t="s">
        <v>273</v>
      </c>
      <c r="G42" s="15" t="s">
        <v>83</v>
      </c>
      <c r="H42" s="50">
        <f>H43</f>
        <v>20807.3</v>
      </c>
      <c r="I42" s="50">
        <f t="shared" si="17"/>
        <v>22118</v>
      </c>
      <c r="J42" s="50">
        <f t="shared" si="17"/>
        <v>22118</v>
      </c>
      <c r="K42" s="101"/>
    </row>
    <row r="43" spans="1:11" customFormat="1" ht="47.25" customHeight="1" x14ac:dyDescent="0.25">
      <c r="A43" s="136"/>
      <c r="B43" s="137"/>
      <c r="C43" s="14" t="s">
        <v>99</v>
      </c>
      <c r="D43" s="15">
        <v>532</v>
      </c>
      <c r="E43" s="15" t="s">
        <v>97</v>
      </c>
      <c r="F43" s="15" t="s">
        <v>273</v>
      </c>
      <c r="G43" s="15" t="s">
        <v>107</v>
      </c>
      <c r="H43" s="50">
        <v>20807.3</v>
      </c>
      <c r="I43" s="50">
        <v>22118</v>
      </c>
      <c r="J43" s="50">
        <v>22118</v>
      </c>
      <c r="K43" s="101"/>
    </row>
    <row r="44" spans="1:11" s="26" customFormat="1" ht="22.5" customHeight="1" x14ac:dyDescent="0.25">
      <c r="A44" s="136" t="s">
        <v>40</v>
      </c>
      <c r="B44" s="137" t="s">
        <v>138</v>
      </c>
      <c r="C44" s="7" t="s">
        <v>19</v>
      </c>
      <c r="D44" s="8">
        <v>532</v>
      </c>
      <c r="E44" s="8" t="s">
        <v>83</v>
      </c>
      <c r="F44" s="8" t="s">
        <v>83</v>
      </c>
      <c r="G44" s="8" t="s">
        <v>83</v>
      </c>
      <c r="H44" s="59">
        <f>H45</f>
        <v>370811</v>
      </c>
      <c r="I44" s="59">
        <f t="shared" ref="I44:J45" si="18">I45</f>
        <v>393461.7</v>
      </c>
      <c r="J44" s="59">
        <f t="shared" si="18"/>
        <v>393461.7</v>
      </c>
      <c r="K44" s="114">
        <f>J44/$J$38</f>
        <v>0.53865916258069557</v>
      </c>
    </row>
    <row r="45" spans="1:11" customFormat="1" ht="27" customHeight="1" x14ac:dyDescent="0.25">
      <c r="A45" s="136"/>
      <c r="B45" s="137"/>
      <c r="C45" s="14" t="s">
        <v>78</v>
      </c>
      <c r="D45" s="15">
        <v>532</v>
      </c>
      <c r="E45" s="15" t="s">
        <v>97</v>
      </c>
      <c r="F45" s="15" t="s">
        <v>98</v>
      </c>
      <c r="G45" s="15" t="s">
        <v>83</v>
      </c>
      <c r="H45" s="50">
        <f>H46</f>
        <v>370811</v>
      </c>
      <c r="I45" s="50">
        <f t="shared" si="18"/>
        <v>393461.7</v>
      </c>
      <c r="J45" s="50">
        <f t="shared" si="18"/>
        <v>393461.7</v>
      </c>
      <c r="K45" s="101"/>
    </row>
    <row r="46" spans="1:11" customFormat="1" ht="48" customHeight="1" x14ac:dyDescent="0.25">
      <c r="A46" s="136"/>
      <c r="B46" s="137"/>
      <c r="C46" s="14" t="s">
        <v>99</v>
      </c>
      <c r="D46" s="15">
        <v>532</v>
      </c>
      <c r="E46" s="15" t="s">
        <v>97</v>
      </c>
      <c r="F46" s="15" t="s">
        <v>98</v>
      </c>
      <c r="G46" s="15">
        <v>611</v>
      </c>
      <c r="H46" s="60">
        <v>370811</v>
      </c>
      <c r="I46" s="60">
        <v>393461.7</v>
      </c>
      <c r="J46" s="60">
        <v>393461.7</v>
      </c>
      <c r="K46" s="101"/>
    </row>
    <row r="47" spans="1:11" s="26" customFormat="1" ht="23.25" customHeight="1" x14ac:dyDescent="0.25">
      <c r="A47" s="136" t="s">
        <v>362</v>
      </c>
      <c r="B47" s="137" t="s">
        <v>138</v>
      </c>
      <c r="C47" s="7" t="s">
        <v>19</v>
      </c>
      <c r="D47" s="8">
        <v>532</v>
      </c>
      <c r="E47" s="8" t="s">
        <v>83</v>
      </c>
      <c r="F47" s="8" t="s">
        <v>83</v>
      </c>
      <c r="G47" s="8" t="s">
        <v>83</v>
      </c>
      <c r="H47" s="59">
        <f>H48</f>
        <v>0</v>
      </c>
      <c r="I47" s="59">
        <f t="shared" ref="I47:J48" si="19">I48</f>
        <v>3682.5</v>
      </c>
      <c r="J47" s="59">
        <f t="shared" si="19"/>
        <v>3682.5</v>
      </c>
      <c r="K47" s="114">
        <f>J47/$J$38</f>
        <v>5.0414369840912372E-3</v>
      </c>
    </row>
    <row r="48" spans="1:11" customFormat="1" ht="26.25" customHeight="1" x14ac:dyDescent="0.25">
      <c r="A48" s="136"/>
      <c r="B48" s="137"/>
      <c r="C48" s="14" t="s">
        <v>78</v>
      </c>
      <c r="D48" s="15">
        <v>532</v>
      </c>
      <c r="E48" s="15" t="s">
        <v>97</v>
      </c>
      <c r="F48" s="15" t="s">
        <v>274</v>
      </c>
      <c r="G48" s="15" t="s">
        <v>83</v>
      </c>
      <c r="H48" s="50">
        <f>H49</f>
        <v>0</v>
      </c>
      <c r="I48" s="50">
        <f t="shared" si="19"/>
        <v>3682.5</v>
      </c>
      <c r="J48" s="50">
        <f t="shared" si="19"/>
        <v>3682.5</v>
      </c>
      <c r="K48" s="101"/>
    </row>
    <row r="49" spans="1:11" customFormat="1" ht="45.75" customHeight="1" x14ac:dyDescent="0.25">
      <c r="A49" s="136"/>
      <c r="B49" s="137"/>
      <c r="C49" s="14" t="s">
        <v>99</v>
      </c>
      <c r="D49" s="15">
        <v>532</v>
      </c>
      <c r="E49" s="15" t="s">
        <v>97</v>
      </c>
      <c r="F49" s="15" t="s">
        <v>274</v>
      </c>
      <c r="G49" s="15" t="s">
        <v>94</v>
      </c>
      <c r="H49" s="60">
        <v>0</v>
      </c>
      <c r="I49" s="60">
        <v>3682.5</v>
      </c>
      <c r="J49" s="60">
        <v>3682.5</v>
      </c>
      <c r="K49" s="101"/>
    </row>
    <row r="50" spans="1:11" s="26" customFormat="1" ht="27.75" customHeight="1" x14ac:dyDescent="0.25">
      <c r="A50" s="136" t="s">
        <v>363</v>
      </c>
      <c r="B50" s="137" t="s">
        <v>364</v>
      </c>
      <c r="C50" s="7" t="s">
        <v>19</v>
      </c>
      <c r="D50" s="8">
        <v>532</v>
      </c>
      <c r="E50" s="8" t="s">
        <v>83</v>
      </c>
      <c r="F50" s="8" t="s">
        <v>83</v>
      </c>
      <c r="G50" s="8" t="s">
        <v>83</v>
      </c>
      <c r="H50" s="59">
        <f>H51</f>
        <v>0</v>
      </c>
      <c r="I50" s="59">
        <f t="shared" ref="I50:J51" si="20">I51</f>
        <v>523.70000000000005</v>
      </c>
      <c r="J50" s="59">
        <f t="shared" si="20"/>
        <v>523.70000000000005</v>
      </c>
      <c r="K50" s="114">
        <f>J50/$J$38</f>
        <v>7.1695873688216733E-4</v>
      </c>
    </row>
    <row r="51" spans="1:11" customFormat="1" ht="33" customHeight="1" x14ac:dyDescent="0.25">
      <c r="A51" s="136"/>
      <c r="B51" s="137"/>
      <c r="C51" s="14" t="s">
        <v>78</v>
      </c>
      <c r="D51" s="15">
        <v>532</v>
      </c>
      <c r="E51" s="15" t="s">
        <v>109</v>
      </c>
      <c r="F51" s="15" t="s">
        <v>274</v>
      </c>
      <c r="G51" s="15" t="s">
        <v>83</v>
      </c>
      <c r="H51" s="50">
        <f>H52</f>
        <v>0</v>
      </c>
      <c r="I51" s="50">
        <f t="shared" si="20"/>
        <v>523.70000000000005</v>
      </c>
      <c r="J51" s="50">
        <f t="shared" si="20"/>
        <v>523.70000000000005</v>
      </c>
      <c r="K51" s="101"/>
    </row>
    <row r="52" spans="1:11" customFormat="1" ht="36" customHeight="1" x14ac:dyDescent="0.25">
      <c r="A52" s="136"/>
      <c r="B52" s="137"/>
      <c r="C52" s="14" t="s">
        <v>99</v>
      </c>
      <c r="D52" s="15">
        <v>532</v>
      </c>
      <c r="E52" s="15" t="s">
        <v>109</v>
      </c>
      <c r="F52" s="15" t="s">
        <v>274</v>
      </c>
      <c r="G52" s="15" t="s">
        <v>365</v>
      </c>
      <c r="H52" s="60">
        <v>0</v>
      </c>
      <c r="I52" s="60">
        <v>523.70000000000005</v>
      </c>
      <c r="J52" s="60">
        <v>523.70000000000005</v>
      </c>
      <c r="K52" s="101"/>
    </row>
    <row r="53" spans="1:11" s="26" customFormat="1" ht="36" customHeight="1" x14ac:dyDescent="0.25">
      <c r="A53" s="136" t="s">
        <v>366</v>
      </c>
      <c r="B53" s="137" t="s">
        <v>367</v>
      </c>
      <c r="C53" s="7" t="s">
        <v>19</v>
      </c>
      <c r="D53" s="8">
        <v>532</v>
      </c>
      <c r="E53" s="8" t="s">
        <v>83</v>
      </c>
      <c r="F53" s="8" t="s">
        <v>83</v>
      </c>
      <c r="G53" s="8" t="s">
        <v>83</v>
      </c>
      <c r="H53" s="59">
        <f>H54</f>
        <v>0</v>
      </c>
      <c r="I53" s="59">
        <f t="shared" ref="I53:J54" si="21">I54</f>
        <v>261.89999999999998</v>
      </c>
      <c r="J53" s="59">
        <f t="shared" si="21"/>
        <v>261.89999999999998</v>
      </c>
      <c r="K53" s="114">
        <f>J53/$J$38</f>
        <v>3.5854781972396332E-4</v>
      </c>
    </row>
    <row r="54" spans="1:11" customFormat="1" ht="36" customHeight="1" x14ac:dyDescent="0.25">
      <c r="A54" s="136"/>
      <c r="B54" s="137"/>
      <c r="C54" s="14" t="s">
        <v>78</v>
      </c>
      <c r="D54" s="15">
        <v>532</v>
      </c>
      <c r="E54" s="15" t="s">
        <v>109</v>
      </c>
      <c r="F54" s="15" t="s">
        <v>368</v>
      </c>
      <c r="G54" s="15" t="s">
        <v>83</v>
      </c>
      <c r="H54" s="50">
        <f>H55</f>
        <v>0</v>
      </c>
      <c r="I54" s="50">
        <f t="shared" si="21"/>
        <v>261.89999999999998</v>
      </c>
      <c r="J54" s="50">
        <f t="shared" si="21"/>
        <v>261.89999999999998</v>
      </c>
      <c r="K54" s="101"/>
    </row>
    <row r="55" spans="1:11" customFormat="1" ht="45.75" customHeight="1" x14ac:dyDescent="0.25">
      <c r="A55" s="136"/>
      <c r="B55" s="137"/>
      <c r="C55" s="14" t="s">
        <v>99</v>
      </c>
      <c r="D55" s="15">
        <v>532</v>
      </c>
      <c r="E55" s="15" t="s">
        <v>109</v>
      </c>
      <c r="F55" s="15" t="s">
        <v>368</v>
      </c>
      <c r="G55" s="15" t="s">
        <v>365</v>
      </c>
      <c r="H55" s="60">
        <v>0</v>
      </c>
      <c r="I55" s="60">
        <v>261.89999999999998</v>
      </c>
      <c r="J55" s="60">
        <v>261.89999999999998</v>
      </c>
      <c r="K55" s="101"/>
    </row>
    <row r="56" spans="1:11" s="26" customFormat="1" ht="16.5" customHeight="1" x14ac:dyDescent="0.25">
      <c r="A56" s="140" t="s">
        <v>41</v>
      </c>
      <c r="B56" s="151" t="s">
        <v>132</v>
      </c>
      <c r="C56" s="7" t="s">
        <v>19</v>
      </c>
      <c r="D56" s="8">
        <v>532</v>
      </c>
      <c r="E56" s="8" t="s">
        <v>83</v>
      </c>
      <c r="F56" s="8" t="s">
        <v>83</v>
      </c>
      <c r="G56" s="8" t="s">
        <v>83</v>
      </c>
      <c r="H56" s="59">
        <f>H57</f>
        <v>162391.6</v>
      </c>
      <c r="I56" s="59">
        <f t="shared" ref="I56:J57" si="22">I57</f>
        <v>169908.5</v>
      </c>
      <c r="J56" s="59">
        <f t="shared" si="22"/>
        <v>166507.20000000001</v>
      </c>
      <c r="K56" s="114">
        <f>J56/$J$38</f>
        <v>0.22795262897419594</v>
      </c>
    </row>
    <row r="57" spans="1:11" customFormat="1" ht="17.25" customHeight="1" x14ac:dyDescent="0.25">
      <c r="A57" s="141"/>
      <c r="B57" s="152"/>
      <c r="C57" s="14" t="s">
        <v>78</v>
      </c>
      <c r="D57" s="15">
        <v>532</v>
      </c>
      <c r="E57" s="15" t="s">
        <v>97</v>
      </c>
      <c r="F57" s="15">
        <v>5321042130</v>
      </c>
      <c r="G57" s="15" t="s">
        <v>83</v>
      </c>
      <c r="H57" s="50">
        <f>H58</f>
        <v>162391.6</v>
      </c>
      <c r="I57" s="50">
        <f t="shared" si="22"/>
        <v>169908.5</v>
      </c>
      <c r="J57" s="50">
        <f t="shared" si="22"/>
        <v>166507.20000000001</v>
      </c>
      <c r="K57" s="101"/>
    </row>
    <row r="58" spans="1:11" customFormat="1" ht="31.5" x14ac:dyDescent="0.25">
      <c r="A58" s="142"/>
      <c r="B58" s="153"/>
      <c r="C58" s="14" t="s">
        <v>99</v>
      </c>
      <c r="D58" s="15">
        <v>532</v>
      </c>
      <c r="E58" s="15" t="s">
        <v>97</v>
      </c>
      <c r="F58" s="15" t="s">
        <v>100</v>
      </c>
      <c r="G58" s="15">
        <v>611</v>
      </c>
      <c r="H58" s="50">
        <v>162391.6</v>
      </c>
      <c r="I58" s="50">
        <v>169908.5</v>
      </c>
      <c r="J58" s="50">
        <v>166507.20000000001</v>
      </c>
      <c r="K58" s="101"/>
    </row>
    <row r="59" spans="1:11" customFormat="1" ht="15.75" x14ac:dyDescent="0.25">
      <c r="A59" s="140" t="s">
        <v>369</v>
      </c>
      <c r="B59" s="151" t="s">
        <v>132</v>
      </c>
      <c r="C59" s="7" t="s">
        <v>19</v>
      </c>
      <c r="D59" s="8">
        <v>532</v>
      </c>
      <c r="E59" s="8" t="s">
        <v>83</v>
      </c>
      <c r="F59" s="8" t="s">
        <v>83</v>
      </c>
      <c r="G59" s="8" t="s">
        <v>83</v>
      </c>
      <c r="H59" s="59">
        <f>H60</f>
        <v>0</v>
      </c>
      <c r="I59" s="59">
        <f t="shared" ref="I59:J60" si="23">I60</f>
        <v>8.6</v>
      </c>
      <c r="J59" s="59">
        <f t="shared" si="23"/>
        <v>8.6</v>
      </c>
      <c r="K59" s="114"/>
    </row>
    <row r="60" spans="1:11" customFormat="1" ht="23.25" customHeight="1" x14ac:dyDescent="0.25">
      <c r="A60" s="141"/>
      <c r="B60" s="152"/>
      <c r="C60" s="14" t="s">
        <v>78</v>
      </c>
      <c r="D60" s="15">
        <v>532</v>
      </c>
      <c r="E60" s="15" t="s">
        <v>89</v>
      </c>
      <c r="F60" s="15">
        <v>5321042130</v>
      </c>
      <c r="G60" s="15" t="s">
        <v>83</v>
      </c>
      <c r="H60" s="50">
        <f>H61</f>
        <v>0</v>
      </c>
      <c r="I60" s="50">
        <f t="shared" si="23"/>
        <v>8.6</v>
      </c>
      <c r="J60" s="50">
        <f t="shared" si="23"/>
        <v>8.6</v>
      </c>
      <c r="K60" s="101"/>
    </row>
    <row r="61" spans="1:11" customFormat="1" ht="30" customHeight="1" x14ac:dyDescent="0.25">
      <c r="A61" s="142"/>
      <c r="B61" s="153"/>
      <c r="C61" s="14" t="s">
        <v>99</v>
      </c>
      <c r="D61" s="15">
        <v>532</v>
      </c>
      <c r="E61" s="15" t="s">
        <v>89</v>
      </c>
      <c r="F61" s="15" t="s">
        <v>100</v>
      </c>
      <c r="G61" s="15">
        <v>611</v>
      </c>
      <c r="H61" s="50">
        <v>0</v>
      </c>
      <c r="I61" s="50">
        <v>8.6</v>
      </c>
      <c r="J61" s="50">
        <v>8.6</v>
      </c>
      <c r="K61" s="101"/>
    </row>
    <row r="62" spans="1:11" s="102" customFormat="1" ht="24" customHeight="1" x14ac:dyDescent="0.25">
      <c r="A62" s="136" t="s">
        <v>42</v>
      </c>
      <c r="B62" s="137" t="s">
        <v>139</v>
      </c>
      <c r="C62" s="7" t="s">
        <v>19</v>
      </c>
      <c r="D62" s="8">
        <v>532</v>
      </c>
      <c r="E62" s="8" t="s">
        <v>83</v>
      </c>
      <c r="F62" s="8" t="s">
        <v>83</v>
      </c>
      <c r="G62" s="8" t="s">
        <v>83</v>
      </c>
      <c r="H62" s="59">
        <f>H63</f>
        <v>0</v>
      </c>
      <c r="I62" s="59">
        <f t="shared" ref="I62:J63" si="24">I63</f>
        <v>1165.5</v>
      </c>
      <c r="J62" s="59">
        <f t="shared" si="24"/>
        <v>1165.5</v>
      </c>
      <c r="K62" s="114">
        <f>J62/$J$38</f>
        <v>1.5955994039262287E-3</v>
      </c>
    </row>
    <row r="63" spans="1:11" s="103" customFormat="1" ht="28.5" customHeight="1" x14ac:dyDescent="0.25">
      <c r="A63" s="136"/>
      <c r="B63" s="137"/>
      <c r="C63" s="14" t="s">
        <v>84</v>
      </c>
      <c r="D63" s="15">
        <v>532</v>
      </c>
      <c r="E63" s="15" t="s">
        <v>97</v>
      </c>
      <c r="F63" s="15" t="s">
        <v>102</v>
      </c>
      <c r="G63" s="15" t="s">
        <v>83</v>
      </c>
      <c r="H63" s="50">
        <f>H64</f>
        <v>0</v>
      </c>
      <c r="I63" s="50">
        <f t="shared" si="24"/>
        <v>1165.5</v>
      </c>
      <c r="J63" s="50">
        <f t="shared" si="24"/>
        <v>1165.5</v>
      </c>
      <c r="K63" s="101"/>
    </row>
    <row r="64" spans="1:11" s="103" customFormat="1" ht="48.75" customHeight="1" x14ac:dyDescent="0.25">
      <c r="A64" s="136"/>
      <c r="B64" s="137"/>
      <c r="C64" s="14" t="s">
        <v>99</v>
      </c>
      <c r="D64" s="15">
        <v>532</v>
      </c>
      <c r="E64" s="15" t="s">
        <v>97</v>
      </c>
      <c r="F64" s="15" t="s">
        <v>102</v>
      </c>
      <c r="G64" s="15">
        <v>612</v>
      </c>
      <c r="H64" s="50">
        <v>0</v>
      </c>
      <c r="I64" s="50">
        <v>1165.5</v>
      </c>
      <c r="J64" s="50">
        <v>1165.5</v>
      </c>
      <c r="K64" s="101"/>
    </row>
    <row r="65" spans="1:11" s="26" customFormat="1" ht="15.75" x14ac:dyDescent="0.25">
      <c r="A65" s="136" t="s">
        <v>43</v>
      </c>
      <c r="B65" s="137" t="s">
        <v>370</v>
      </c>
      <c r="C65" s="7" t="s">
        <v>19</v>
      </c>
      <c r="D65" s="8">
        <v>532</v>
      </c>
      <c r="E65" s="8" t="s">
        <v>83</v>
      </c>
      <c r="F65" s="8" t="s">
        <v>83</v>
      </c>
      <c r="G65" s="8" t="s">
        <v>83</v>
      </c>
      <c r="H65" s="59">
        <f>H66</f>
        <v>7824.6</v>
      </c>
      <c r="I65" s="59">
        <f t="shared" ref="I65:J66" si="25">I66</f>
        <v>8101.6</v>
      </c>
      <c r="J65" s="59">
        <f t="shared" si="25"/>
        <v>7892.4</v>
      </c>
      <c r="K65" s="114">
        <f>J65/$J$38</f>
        <v>1.0804898099997741E-2</v>
      </c>
    </row>
    <row r="66" spans="1:11" customFormat="1" ht="15.75" x14ac:dyDescent="0.25">
      <c r="A66" s="136"/>
      <c r="B66" s="137"/>
      <c r="C66" s="14" t="s">
        <v>78</v>
      </c>
      <c r="D66" s="15">
        <v>532</v>
      </c>
      <c r="E66" s="15" t="s">
        <v>97</v>
      </c>
      <c r="F66" s="15" t="s">
        <v>276</v>
      </c>
      <c r="G66" s="15" t="s">
        <v>83</v>
      </c>
      <c r="H66" s="50">
        <f>H67</f>
        <v>7824.6</v>
      </c>
      <c r="I66" s="50">
        <f t="shared" si="25"/>
        <v>8101.6</v>
      </c>
      <c r="J66" s="50">
        <f t="shared" si="25"/>
        <v>7892.4</v>
      </c>
      <c r="K66" s="101"/>
    </row>
    <row r="67" spans="1:11" customFormat="1" ht="31.5" x14ac:dyDescent="0.25">
      <c r="A67" s="136"/>
      <c r="B67" s="137"/>
      <c r="C67" s="14" t="s">
        <v>99</v>
      </c>
      <c r="D67" s="15">
        <v>532</v>
      </c>
      <c r="E67" s="15" t="s">
        <v>97</v>
      </c>
      <c r="F67" s="15" t="s">
        <v>276</v>
      </c>
      <c r="G67" s="15" t="s">
        <v>107</v>
      </c>
      <c r="H67" s="50">
        <v>7824.6</v>
      </c>
      <c r="I67" s="50">
        <v>8101.6</v>
      </c>
      <c r="J67" s="50">
        <v>7892.4</v>
      </c>
      <c r="K67" s="101"/>
    </row>
    <row r="68" spans="1:11" s="26" customFormat="1" ht="15.75" x14ac:dyDescent="0.25">
      <c r="A68" s="136" t="s">
        <v>371</v>
      </c>
      <c r="B68" s="137" t="s">
        <v>372</v>
      </c>
      <c r="C68" s="7" t="s">
        <v>19</v>
      </c>
      <c r="D68" s="8">
        <v>532</v>
      </c>
      <c r="E68" s="8" t="s">
        <v>83</v>
      </c>
      <c r="F68" s="8" t="s">
        <v>83</v>
      </c>
      <c r="G68" s="8" t="s">
        <v>83</v>
      </c>
      <c r="H68" s="59">
        <f>H69</f>
        <v>0</v>
      </c>
      <c r="I68" s="59">
        <f t="shared" ref="I68:J69" si="26">I69</f>
        <v>29.2</v>
      </c>
      <c r="J68" s="59">
        <f t="shared" si="26"/>
        <v>29.2</v>
      </c>
      <c r="K68" s="114"/>
    </row>
    <row r="69" spans="1:11" customFormat="1" ht="23.25" customHeight="1" x14ac:dyDescent="0.25">
      <c r="A69" s="136"/>
      <c r="B69" s="137"/>
      <c r="C69" s="14" t="s">
        <v>78</v>
      </c>
      <c r="D69" s="15">
        <v>532</v>
      </c>
      <c r="E69" s="15" t="s">
        <v>97</v>
      </c>
      <c r="F69" s="15" t="s">
        <v>373</v>
      </c>
      <c r="G69" s="15" t="s">
        <v>83</v>
      </c>
      <c r="H69" s="50">
        <f>H70</f>
        <v>0</v>
      </c>
      <c r="I69" s="50">
        <f t="shared" si="26"/>
        <v>29.2</v>
      </c>
      <c r="J69" s="50">
        <f t="shared" si="26"/>
        <v>29.2</v>
      </c>
      <c r="K69" s="101"/>
    </row>
    <row r="70" spans="1:11" customFormat="1" ht="31.5" x14ac:dyDescent="0.25">
      <c r="A70" s="136"/>
      <c r="B70" s="137"/>
      <c r="C70" s="14" t="s">
        <v>99</v>
      </c>
      <c r="D70" s="15">
        <v>532</v>
      </c>
      <c r="E70" s="15" t="s">
        <v>97</v>
      </c>
      <c r="F70" s="15" t="s">
        <v>373</v>
      </c>
      <c r="G70" s="15" t="s">
        <v>94</v>
      </c>
      <c r="H70" s="50">
        <v>0</v>
      </c>
      <c r="I70" s="50">
        <v>29.2</v>
      </c>
      <c r="J70" s="50">
        <v>29.2</v>
      </c>
      <c r="K70" s="101"/>
    </row>
    <row r="71" spans="1:11" s="102" customFormat="1" ht="45" customHeight="1" x14ac:dyDescent="0.25">
      <c r="A71" s="136" t="s">
        <v>44</v>
      </c>
      <c r="B71" s="137" t="s">
        <v>144</v>
      </c>
      <c r="C71" s="7" t="s">
        <v>19</v>
      </c>
      <c r="D71" s="8">
        <v>532</v>
      </c>
      <c r="E71" s="8" t="s">
        <v>83</v>
      </c>
      <c r="F71" s="8" t="s">
        <v>83</v>
      </c>
      <c r="G71" s="8" t="s">
        <v>83</v>
      </c>
      <c r="H71" s="59">
        <f t="shared" ref="H71:J72" si="27">H72</f>
        <v>30827.5</v>
      </c>
      <c r="I71" s="59">
        <f t="shared" si="27"/>
        <v>30847.200000000001</v>
      </c>
      <c r="J71" s="59">
        <f t="shared" si="27"/>
        <v>30847.200000000001</v>
      </c>
      <c r="K71" s="114">
        <f>J71/$J$38</f>
        <v>4.2230608264944798E-2</v>
      </c>
    </row>
    <row r="72" spans="1:11" s="103" customFormat="1" ht="33.75" customHeight="1" x14ac:dyDescent="0.25">
      <c r="A72" s="136"/>
      <c r="B72" s="137"/>
      <c r="C72" s="14" t="s">
        <v>84</v>
      </c>
      <c r="D72" s="15">
        <v>532</v>
      </c>
      <c r="E72" s="15" t="s">
        <v>97</v>
      </c>
      <c r="F72" s="15" t="s">
        <v>106</v>
      </c>
      <c r="G72" s="15" t="s">
        <v>83</v>
      </c>
      <c r="H72" s="50">
        <f t="shared" si="27"/>
        <v>30827.5</v>
      </c>
      <c r="I72" s="50">
        <f t="shared" si="27"/>
        <v>30847.200000000001</v>
      </c>
      <c r="J72" s="50">
        <f t="shared" si="27"/>
        <v>30847.200000000001</v>
      </c>
      <c r="K72" s="101"/>
    </row>
    <row r="73" spans="1:11" s="103" customFormat="1" ht="42.75" customHeight="1" x14ac:dyDescent="0.25">
      <c r="A73" s="136"/>
      <c r="B73" s="137"/>
      <c r="C73" s="14" t="s">
        <v>99</v>
      </c>
      <c r="D73" s="15">
        <v>532</v>
      </c>
      <c r="E73" s="15" t="s">
        <v>97</v>
      </c>
      <c r="F73" s="15" t="s">
        <v>106</v>
      </c>
      <c r="G73" s="15" t="s">
        <v>107</v>
      </c>
      <c r="H73" s="50">
        <v>30827.5</v>
      </c>
      <c r="I73" s="50">
        <v>30847.200000000001</v>
      </c>
      <c r="J73" s="50">
        <v>30847.200000000001</v>
      </c>
      <c r="K73" s="101"/>
    </row>
    <row r="74" spans="1:11" s="102" customFormat="1" ht="21.75" customHeight="1" x14ac:dyDescent="0.25">
      <c r="A74" s="136" t="s">
        <v>45</v>
      </c>
      <c r="B74" s="137" t="s">
        <v>128</v>
      </c>
      <c r="C74" s="7" t="s">
        <v>19</v>
      </c>
      <c r="D74" s="8">
        <v>532</v>
      </c>
      <c r="E74" s="8" t="s">
        <v>83</v>
      </c>
      <c r="F74" s="8" t="s">
        <v>83</v>
      </c>
      <c r="G74" s="8" t="s">
        <v>83</v>
      </c>
      <c r="H74" s="59">
        <f t="shared" ref="H74:J75" si="28">H75</f>
        <v>31289.599999999999</v>
      </c>
      <c r="I74" s="59">
        <f t="shared" si="28"/>
        <v>31289.599999999999</v>
      </c>
      <c r="J74" s="59">
        <f t="shared" si="28"/>
        <v>31289.599999999999</v>
      </c>
      <c r="K74" s="114">
        <f>J74/$J$38</f>
        <v>4.283626521586454E-2</v>
      </c>
    </row>
    <row r="75" spans="1:11" s="103" customFormat="1" ht="27.75" customHeight="1" x14ac:dyDescent="0.25">
      <c r="A75" s="136"/>
      <c r="B75" s="137"/>
      <c r="C75" s="14" t="s">
        <v>84</v>
      </c>
      <c r="D75" s="15">
        <v>532</v>
      </c>
      <c r="E75" s="15" t="s">
        <v>97</v>
      </c>
      <c r="F75" s="15" t="s">
        <v>277</v>
      </c>
      <c r="G75" s="15" t="s">
        <v>83</v>
      </c>
      <c r="H75" s="50">
        <f>H76</f>
        <v>31289.599999999999</v>
      </c>
      <c r="I75" s="50">
        <f t="shared" si="28"/>
        <v>31289.599999999999</v>
      </c>
      <c r="J75" s="50">
        <f t="shared" si="28"/>
        <v>31289.599999999999</v>
      </c>
      <c r="K75" s="101"/>
    </row>
    <row r="76" spans="1:11" s="103" customFormat="1" ht="38.25" customHeight="1" x14ac:dyDescent="0.25">
      <c r="A76" s="136"/>
      <c r="B76" s="137"/>
      <c r="C76" s="14" t="s">
        <v>85</v>
      </c>
      <c r="D76" s="15">
        <v>532</v>
      </c>
      <c r="E76" s="15" t="s">
        <v>97</v>
      </c>
      <c r="F76" s="15" t="s">
        <v>277</v>
      </c>
      <c r="G76" s="15" t="s">
        <v>107</v>
      </c>
      <c r="H76" s="50">
        <v>31289.599999999999</v>
      </c>
      <c r="I76" s="50">
        <v>31289.599999999999</v>
      </c>
      <c r="J76" s="50">
        <v>31289.599999999999</v>
      </c>
      <c r="K76" s="101"/>
    </row>
    <row r="77" spans="1:11" s="26" customFormat="1" ht="21" customHeight="1" x14ac:dyDescent="0.25">
      <c r="A77" s="136" t="s">
        <v>46</v>
      </c>
      <c r="B77" s="137" t="s">
        <v>140</v>
      </c>
      <c r="C77" s="7" t="s">
        <v>19</v>
      </c>
      <c r="D77" s="8">
        <v>532</v>
      </c>
      <c r="E77" s="8" t="s">
        <v>83</v>
      </c>
      <c r="F77" s="8" t="s">
        <v>83</v>
      </c>
      <c r="G77" s="8" t="s">
        <v>83</v>
      </c>
      <c r="H77" s="59">
        <f>H78</f>
        <v>28839.4</v>
      </c>
      <c r="I77" s="59">
        <f t="shared" ref="I77:J78" si="29">I78</f>
        <v>28839.4</v>
      </c>
      <c r="J77" s="59">
        <f t="shared" si="29"/>
        <v>28839.4</v>
      </c>
      <c r="K77" s="114">
        <f>J77/$J$38</f>
        <v>3.9481878549626842E-2</v>
      </c>
    </row>
    <row r="78" spans="1:11" customFormat="1" ht="22.5" customHeight="1" x14ac:dyDescent="0.25">
      <c r="A78" s="136"/>
      <c r="B78" s="137"/>
      <c r="C78" s="14" t="s">
        <v>84</v>
      </c>
      <c r="D78" s="15">
        <v>532</v>
      </c>
      <c r="E78" s="15" t="s">
        <v>83</v>
      </c>
      <c r="F78" s="15" t="s">
        <v>104</v>
      </c>
      <c r="G78" s="15" t="s">
        <v>83</v>
      </c>
      <c r="H78" s="60">
        <f>H79</f>
        <v>28839.4</v>
      </c>
      <c r="I78" s="60">
        <f t="shared" si="29"/>
        <v>28839.4</v>
      </c>
      <c r="J78" s="60">
        <f t="shared" si="29"/>
        <v>28839.4</v>
      </c>
      <c r="K78" s="101"/>
    </row>
    <row r="79" spans="1:11" customFormat="1" ht="37.5" customHeight="1" x14ac:dyDescent="0.25">
      <c r="A79" s="136"/>
      <c r="B79" s="137"/>
      <c r="C79" s="14" t="s">
        <v>99</v>
      </c>
      <c r="D79" s="15">
        <v>532</v>
      </c>
      <c r="E79" s="15" t="s">
        <v>83</v>
      </c>
      <c r="F79" s="15" t="s">
        <v>104</v>
      </c>
      <c r="G79" s="15" t="s">
        <v>107</v>
      </c>
      <c r="H79" s="60">
        <v>28839.4</v>
      </c>
      <c r="I79" s="60">
        <v>28839.4</v>
      </c>
      <c r="J79" s="60">
        <v>28839.4</v>
      </c>
      <c r="K79" s="101"/>
    </row>
    <row r="80" spans="1:11" s="102" customFormat="1" ht="33.75" customHeight="1" x14ac:dyDescent="0.25">
      <c r="A80" s="136" t="s">
        <v>47</v>
      </c>
      <c r="B80" s="137" t="s">
        <v>141</v>
      </c>
      <c r="C80" s="7" t="s">
        <v>19</v>
      </c>
      <c r="D80" s="8">
        <v>532</v>
      </c>
      <c r="E80" s="8" t="s">
        <v>83</v>
      </c>
      <c r="F80" s="8" t="s">
        <v>83</v>
      </c>
      <c r="G80" s="8" t="s">
        <v>83</v>
      </c>
      <c r="H80" s="59">
        <f>H81</f>
        <v>3885.4</v>
      </c>
      <c r="I80" s="59">
        <f t="shared" ref="I80:J81" si="30">I81</f>
        <v>3885.4</v>
      </c>
      <c r="J80" s="59">
        <f t="shared" si="30"/>
        <v>3885.4</v>
      </c>
      <c r="K80" s="114">
        <f>J80/$J$38</f>
        <v>5.3192122900171338E-3</v>
      </c>
    </row>
    <row r="81" spans="1:11" s="103" customFormat="1" ht="22.5" customHeight="1" x14ac:dyDescent="0.25">
      <c r="A81" s="136"/>
      <c r="B81" s="137"/>
      <c r="C81" s="14" t="s">
        <v>84</v>
      </c>
      <c r="D81" s="15">
        <v>532</v>
      </c>
      <c r="E81" s="15" t="s">
        <v>97</v>
      </c>
      <c r="F81" s="15" t="s">
        <v>278</v>
      </c>
      <c r="G81" s="15" t="s">
        <v>83</v>
      </c>
      <c r="H81" s="50">
        <f>H82</f>
        <v>3885.4</v>
      </c>
      <c r="I81" s="50">
        <f t="shared" si="30"/>
        <v>3885.4</v>
      </c>
      <c r="J81" s="50">
        <f t="shared" si="30"/>
        <v>3885.4</v>
      </c>
      <c r="K81" s="101"/>
    </row>
    <row r="82" spans="1:11" s="103" customFormat="1" ht="33" customHeight="1" x14ac:dyDescent="0.25">
      <c r="A82" s="136"/>
      <c r="B82" s="137"/>
      <c r="C82" s="14" t="s">
        <v>99</v>
      </c>
      <c r="D82" s="15">
        <v>532</v>
      </c>
      <c r="E82" s="15" t="s">
        <v>97</v>
      </c>
      <c r="F82" s="15" t="s">
        <v>278</v>
      </c>
      <c r="G82" s="15">
        <v>611</v>
      </c>
      <c r="H82" s="50">
        <v>3885.4</v>
      </c>
      <c r="I82" s="50">
        <v>3885.4</v>
      </c>
      <c r="J82" s="50">
        <v>3885.4</v>
      </c>
      <c r="K82" s="101"/>
    </row>
    <row r="83" spans="1:11" s="102" customFormat="1" ht="26.25" customHeight="1" x14ac:dyDescent="0.25">
      <c r="A83" s="136" t="s">
        <v>48</v>
      </c>
      <c r="B83" s="137" t="s">
        <v>335</v>
      </c>
      <c r="C83" s="7" t="s">
        <v>19</v>
      </c>
      <c r="D83" s="8">
        <v>532</v>
      </c>
      <c r="E83" s="8" t="s">
        <v>83</v>
      </c>
      <c r="F83" s="8" t="s">
        <v>83</v>
      </c>
      <c r="G83" s="8" t="s">
        <v>83</v>
      </c>
      <c r="H83" s="59">
        <f t="shared" ref="H83:J84" si="31">H84</f>
        <v>0</v>
      </c>
      <c r="I83" s="59">
        <f t="shared" si="31"/>
        <v>0</v>
      </c>
      <c r="J83" s="59">
        <f t="shared" si="31"/>
        <v>0</v>
      </c>
      <c r="K83" s="114"/>
    </row>
    <row r="84" spans="1:11" s="103" customFormat="1" ht="29.25" customHeight="1" x14ac:dyDescent="0.25">
      <c r="A84" s="136"/>
      <c r="B84" s="137"/>
      <c r="C84" s="14" t="s">
        <v>84</v>
      </c>
      <c r="D84" s="15">
        <v>532</v>
      </c>
      <c r="E84" s="15" t="s">
        <v>97</v>
      </c>
      <c r="F84" s="15" t="s">
        <v>374</v>
      </c>
      <c r="G84" s="15" t="s">
        <v>83</v>
      </c>
      <c r="H84" s="50">
        <f t="shared" si="31"/>
        <v>0</v>
      </c>
      <c r="I84" s="50">
        <f t="shared" si="31"/>
        <v>0</v>
      </c>
      <c r="J84" s="50">
        <f t="shared" si="31"/>
        <v>0</v>
      </c>
      <c r="K84" s="101"/>
    </row>
    <row r="85" spans="1:11" s="103" customFormat="1" ht="42" customHeight="1" x14ac:dyDescent="0.25">
      <c r="A85" s="136"/>
      <c r="B85" s="137"/>
      <c r="C85" s="14" t="s">
        <v>99</v>
      </c>
      <c r="D85" s="15">
        <v>532</v>
      </c>
      <c r="E85" s="15" t="s">
        <v>97</v>
      </c>
      <c r="F85" s="15" t="s">
        <v>374</v>
      </c>
      <c r="G85" s="15">
        <v>612</v>
      </c>
      <c r="H85" s="50">
        <v>0</v>
      </c>
      <c r="I85" s="50">
        <v>0</v>
      </c>
      <c r="J85" s="50">
        <v>0</v>
      </c>
      <c r="K85" s="101"/>
    </row>
    <row r="86" spans="1:11" s="26" customFormat="1" ht="15.75" x14ac:dyDescent="0.25">
      <c r="A86" s="136" t="s">
        <v>49</v>
      </c>
      <c r="B86" s="133" t="s">
        <v>127</v>
      </c>
      <c r="C86" s="7" t="s">
        <v>19</v>
      </c>
      <c r="D86" s="8">
        <v>532</v>
      </c>
      <c r="E86" s="8" t="s">
        <v>83</v>
      </c>
      <c r="F86" s="8" t="s">
        <v>83</v>
      </c>
      <c r="G86" s="8" t="s">
        <v>83</v>
      </c>
      <c r="H86" s="59">
        <f>H87+H88</f>
        <v>35000</v>
      </c>
      <c r="I86" s="59">
        <f t="shared" ref="I86:J86" si="32">I87+I88</f>
        <v>38637.699999999997</v>
      </c>
      <c r="J86" s="59">
        <f t="shared" si="32"/>
        <v>33061.800000000003</v>
      </c>
      <c r="K86" s="114">
        <f>J86/$J$38</f>
        <v>4.5262452486253275E-2</v>
      </c>
    </row>
    <row r="87" spans="1:11" customFormat="1" ht="15.75" x14ac:dyDescent="0.25">
      <c r="A87" s="136"/>
      <c r="B87" s="133"/>
      <c r="C87" s="14" t="s">
        <v>84</v>
      </c>
      <c r="D87" s="15">
        <v>532</v>
      </c>
      <c r="E87" s="15" t="s">
        <v>97</v>
      </c>
      <c r="F87" s="15">
        <v>5320743601</v>
      </c>
      <c r="G87" s="15">
        <v>244</v>
      </c>
      <c r="H87" s="50">
        <v>35000</v>
      </c>
      <c r="I87" s="50">
        <v>38637.699999999997</v>
      </c>
      <c r="J87" s="50">
        <v>33061.800000000003</v>
      </c>
      <c r="K87" s="101"/>
    </row>
    <row r="88" spans="1:11" customFormat="1" ht="31.5" x14ac:dyDescent="0.25">
      <c r="A88" s="136"/>
      <c r="B88" s="133"/>
      <c r="C88" s="14" t="s">
        <v>99</v>
      </c>
      <c r="D88" s="15">
        <v>532</v>
      </c>
      <c r="E88" s="15" t="s">
        <v>83</v>
      </c>
      <c r="F88" s="15" t="s">
        <v>83</v>
      </c>
      <c r="G88" s="15" t="s">
        <v>83</v>
      </c>
      <c r="H88" s="50">
        <v>0</v>
      </c>
      <c r="I88" s="50">
        <v>0</v>
      </c>
      <c r="J88" s="50">
        <v>0</v>
      </c>
      <c r="K88" s="101"/>
    </row>
    <row r="89" spans="1:11" s="26" customFormat="1" ht="15.75" x14ac:dyDescent="0.25">
      <c r="A89" s="136" t="s">
        <v>375</v>
      </c>
      <c r="B89" s="133" t="s">
        <v>127</v>
      </c>
      <c r="C89" s="7" t="s">
        <v>19</v>
      </c>
      <c r="D89" s="8">
        <v>532</v>
      </c>
      <c r="E89" s="8" t="s">
        <v>83</v>
      </c>
      <c r="F89" s="8" t="s">
        <v>83</v>
      </c>
      <c r="G89" s="8" t="s">
        <v>83</v>
      </c>
      <c r="H89" s="59">
        <f>H90+H91</f>
        <v>0</v>
      </c>
      <c r="I89" s="59">
        <f t="shared" ref="I89:J89" si="33">I90+I91</f>
        <v>1251</v>
      </c>
      <c r="J89" s="59">
        <f t="shared" si="33"/>
        <v>1183.0999999999999</v>
      </c>
      <c r="K89" s="114">
        <f>J89/$J$38</f>
        <v>1.6196942554998893E-3</v>
      </c>
    </row>
    <row r="90" spans="1:11" customFormat="1" ht="15.75" x14ac:dyDescent="0.25">
      <c r="A90" s="136"/>
      <c r="B90" s="133"/>
      <c r="C90" s="14" t="s">
        <v>84</v>
      </c>
      <c r="D90" s="15">
        <v>532</v>
      </c>
      <c r="E90" s="15" t="s">
        <v>97</v>
      </c>
      <c r="F90" s="15">
        <v>5320743601</v>
      </c>
      <c r="G90" s="15" t="s">
        <v>279</v>
      </c>
      <c r="H90" s="50">
        <v>0</v>
      </c>
      <c r="I90" s="50">
        <v>1251</v>
      </c>
      <c r="J90" s="50">
        <v>1183.0999999999999</v>
      </c>
      <c r="K90" s="101"/>
    </row>
    <row r="91" spans="1:11" customFormat="1" ht="31.5" x14ac:dyDescent="0.25">
      <c r="A91" s="136"/>
      <c r="B91" s="133"/>
      <c r="C91" s="14" t="s">
        <v>99</v>
      </c>
      <c r="D91" s="15">
        <v>532</v>
      </c>
      <c r="E91" s="15" t="s">
        <v>83</v>
      </c>
      <c r="F91" s="15" t="s">
        <v>83</v>
      </c>
      <c r="G91" s="15" t="s">
        <v>83</v>
      </c>
      <c r="H91" s="50">
        <v>0</v>
      </c>
      <c r="I91" s="50">
        <v>0</v>
      </c>
      <c r="J91" s="50">
        <v>0</v>
      </c>
      <c r="K91" s="101"/>
    </row>
    <row r="92" spans="1:11" s="103" customFormat="1" ht="15.75" x14ac:dyDescent="0.25">
      <c r="A92" s="136" t="s">
        <v>50</v>
      </c>
      <c r="B92" s="137" t="s">
        <v>143</v>
      </c>
      <c r="C92" s="7" t="s">
        <v>19</v>
      </c>
      <c r="D92" s="8">
        <v>532</v>
      </c>
      <c r="E92" s="8" t="s">
        <v>83</v>
      </c>
      <c r="F92" s="8" t="s">
        <v>83</v>
      </c>
      <c r="G92" s="8" t="s">
        <v>83</v>
      </c>
      <c r="H92" s="59">
        <v>274.5</v>
      </c>
      <c r="I92" s="59">
        <f t="shared" ref="I92:J92" si="34">I93</f>
        <v>425.7</v>
      </c>
      <c r="J92" s="59">
        <f t="shared" si="34"/>
        <v>425.7</v>
      </c>
      <c r="K92" s="114">
        <f>J92/$J$38</f>
        <v>5.8279422243791984E-4</v>
      </c>
    </row>
    <row r="93" spans="1:11" s="103" customFormat="1" ht="15.75" x14ac:dyDescent="0.25">
      <c r="A93" s="136"/>
      <c r="B93" s="137"/>
      <c r="C93" s="14" t="s">
        <v>78</v>
      </c>
      <c r="D93" s="15">
        <v>532</v>
      </c>
      <c r="E93" s="15" t="s">
        <v>97</v>
      </c>
      <c r="F93" s="15">
        <v>5360743603</v>
      </c>
      <c r="G93" s="15" t="s">
        <v>83</v>
      </c>
      <c r="H93" s="50">
        <v>274</v>
      </c>
      <c r="I93" s="50">
        <v>425.7</v>
      </c>
      <c r="J93" s="50">
        <v>425.7</v>
      </c>
      <c r="K93" s="101"/>
    </row>
    <row r="94" spans="1:11" s="103" customFormat="1" ht="31.5" x14ac:dyDescent="0.25">
      <c r="A94" s="136"/>
      <c r="B94" s="137"/>
      <c r="C94" s="14" t="s">
        <v>99</v>
      </c>
      <c r="D94" s="15">
        <v>532</v>
      </c>
      <c r="E94" s="15" t="s">
        <v>97</v>
      </c>
      <c r="F94" s="15">
        <v>5362043603</v>
      </c>
      <c r="G94" s="15">
        <v>612</v>
      </c>
      <c r="H94" s="50">
        <v>0</v>
      </c>
      <c r="I94" s="50">
        <v>41.3</v>
      </c>
      <c r="J94" s="50">
        <v>41.3</v>
      </c>
      <c r="K94" s="101"/>
    </row>
    <row r="95" spans="1:11" s="26" customFormat="1" ht="15.75" x14ac:dyDescent="0.25">
      <c r="A95" s="136" t="s">
        <v>51</v>
      </c>
      <c r="B95" s="137" t="s">
        <v>142</v>
      </c>
      <c r="C95" s="7" t="s">
        <v>19</v>
      </c>
      <c r="D95" s="8">
        <v>532</v>
      </c>
      <c r="E95" s="8" t="s">
        <v>83</v>
      </c>
      <c r="F95" s="8" t="s">
        <v>83</v>
      </c>
      <c r="G95" s="8" t="s">
        <v>83</v>
      </c>
      <c r="H95" s="59">
        <f>H96</f>
        <v>214</v>
      </c>
      <c r="I95" s="59">
        <f t="shared" ref="I95:J95" si="35">I96</f>
        <v>267.3</v>
      </c>
      <c r="J95" s="59">
        <f t="shared" si="35"/>
        <v>267.3</v>
      </c>
      <c r="K95" s="114">
        <f>J95/$J$38</f>
        <v>3.6594055827497295E-4</v>
      </c>
    </row>
    <row r="96" spans="1:11" customFormat="1" ht="15.75" x14ac:dyDescent="0.25">
      <c r="A96" s="136"/>
      <c r="B96" s="137"/>
      <c r="C96" s="14" t="s">
        <v>84</v>
      </c>
      <c r="D96" s="15">
        <v>532</v>
      </c>
      <c r="E96" s="15" t="s">
        <v>97</v>
      </c>
      <c r="F96" s="15">
        <v>5320743604</v>
      </c>
      <c r="G96" s="15" t="s">
        <v>83</v>
      </c>
      <c r="H96" s="50">
        <v>214</v>
      </c>
      <c r="I96" s="50">
        <v>267.3</v>
      </c>
      <c r="J96" s="50">
        <v>267.3</v>
      </c>
      <c r="K96" s="101"/>
    </row>
    <row r="97" spans="1:11" customFormat="1" ht="31.5" x14ac:dyDescent="0.25">
      <c r="A97" s="136"/>
      <c r="B97" s="137"/>
      <c r="C97" s="14" t="s">
        <v>99</v>
      </c>
      <c r="D97" s="15">
        <v>532</v>
      </c>
      <c r="E97" s="15" t="s">
        <v>97</v>
      </c>
      <c r="F97" s="15">
        <v>5322043604</v>
      </c>
      <c r="G97" s="15">
        <v>612</v>
      </c>
      <c r="H97" s="50">
        <v>0</v>
      </c>
      <c r="I97" s="50">
        <v>20</v>
      </c>
      <c r="J97" s="50">
        <v>20</v>
      </c>
      <c r="K97" s="101"/>
    </row>
    <row r="98" spans="1:11" s="102" customFormat="1" ht="25.5" customHeight="1" x14ac:dyDescent="0.25">
      <c r="A98" s="136" t="s">
        <v>52</v>
      </c>
      <c r="B98" s="137" t="s">
        <v>337</v>
      </c>
      <c r="C98" s="7" t="s">
        <v>19</v>
      </c>
      <c r="D98" s="8">
        <v>532</v>
      </c>
      <c r="E98" s="8" t="s">
        <v>83</v>
      </c>
      <c r="F98" s="8" t="s">
        <v>83</v>
      </c>
      <c r="G98" s="8" t="s">
        <v>83</v>
      </c>
      <c r="H98" s="59">
        <f t="shared" ref="H98:J102" si="36">H99</f>
        <v>3083.8</v>
      </c>
      <c r="I98" s="59">
        <f t="shared" si="36"/>
        <v>3083.8</v>
      </c>
      <c r="J98" s="59">
        <f t="shared" si="36"/>
        <v>3083.8</v>
      </c>
      <c r="K98" s="114">
        <f>J98/$J$38</f>
        <v>4.2218013228894928E-3</v>
      </c>
    </row>
    <row r="99" spans="1:11" s="103" customFormat="1" ht="21.75" customHeight="1" x14ac:dyDescent="0.25">
      <c r="A99" s="136"/>
      <c r="B99" s="137"/>
      <c r="C99" s="14" t="s">
        <v>84</v>
      </c>
      <c r="D99" s="15">
        <v>532</v>
      </c>
      <c r="E99" s="15" t="s">
        <v>97</v>
      </c>
      <c r="F99" s="15" t="s">
        <v>376</v>
      </c>
      <c r="G99" s="15" t="s">
        <v>83</v>
      </c>
      <c r="H99" s="50">
        <f t="shared" si="36"/>
        <v>3083.8</v>
      </c>
      <c r="I99" s="50">
        <f t="shared" si="36"/>
        <v>3083.8</v>
      </c>
      <c r="J99" s="50">
        <f t="shared" si="36"/>
        <v>3083.8</v>
      </c>
      <c r="K99" s="101"/>
    </row>
    <row r="100" spans="1:11" s="103" customFormat="1" ht="48.75" customHeight="1" x14ac:dyDescent="0.25">
      <c r="A100" s="136"/>
      <c r="B100" s="137"/>
      <c r="C100" s="14" t="s">
        <v>99</v>
      </c>
      <c r="D100" s="15">
        <v>532</v>
      </c>
      <c r="E100" s="15" t="s">
        <v>97</v>
      </c>
      <c r="F100" s="15" t="s">
        <v>376</v>
      </c>
      <c r="G100" s="15" t="s">
        <v>107</v>
      </c>
      <c r="H100" s="50">
        <v>3083.8</v>
      </c>
      <c r="I100" s="50">
        <v>3083.8</v>
      </c>
      <c r="J100" s="50">
        <v>3083.8</v>
      </c>
      <c r="K100" s="101"/>
    </row>
    <row r="101" spans="1:11" s="102" customFormat="1" ht="30" customHeight="1" x14ac:dyDescent="0.25">
      <c r="A101" s="136" t="s">
        <v>53</v>
      </c>
      <c r="B101" s="137" t="s">
        <v>145</v>
      </c>
      <c r="C101" s="7" t="s">
        <v>19</v>
      </c>
      <c r="D101" s="8">
        <v>532</v>
      </c>
      <c r="E101" s="8" t="s">
        <v>83</v>
      </c>
      <c r="F101" s="8" t="s">
        <v>83</v>
      </c>
      <c r="G101" s="8" t="s">
        <v>83</v>
      </c>
      <c r="H101" s="59">
        <f t="shared" si="36"/>
        <v>286.5</v>
      </c>
      <c r="I101" s="59">
        <f t="shared" si="36"/>
        <v>281</v>
      </c>
      <c r="J101" s="59">
        <f t="shared" si="36"/>
        <v>279.10000000000002</v>
      </c>
      <c r="K101" s="114">
        <f>J101/$J$38</f>
        <v>3.820950610345864E-4</v>
      </c>
    </row>
    <row r="102" spans="1:11" s="103" customFormat="1" ht="33.75" customHeight="1" x14ac:dyDescent="0.25">
      <c r="A102" s="136"/>
      <c r="B102" s="137"/>
      <c r="C102" s="14" t="s">
        <v>84</v>
      </c>
      <c r="D102" s="15">
        <v>532</v>
      </c>
      <c r="E102" s="15" t="s">
        <v>97</v>
      </c>
      <c r="F102" s="15" t="s">
        <v>377</v>
      </c>
      <c r="G102" s="15" t="s">
        <v>83</v>
      </c>
      <c r="H102" s="50">
        <f t="shared" si="36"/>
        <v>286.5</v>
      </c>
      <c r="I102" s="50">
        <f t="shared" si="36"/>
        <v>281</v>
      </c>
      <c r="J102" s="50">
        <f t="shared" si="36"/>
        <v>279.10000000000002</v>
      </c>
      <c r="K102" s="101"/>
    </row>
    <row r="103" spans="1:11" s="103" customFormat="1" ht="33.75" customHeight="1" x14ac:dyDescent="0.25">
      <c r="A103" s="136"/>
      <c r="B103" s="137"/>
      <c r="C103" s="14" t="s">
        <v>99</v>
      </c>
      <c r="D103" s="15">
        <v>532</v>
      </c>
      <c r="E103" s="15" t="s">
        <v>97</v>
      </c>
      <c r="F103" s="15" t="s">
        <v>377</v>
      </c>
      <c r="G103" s="15" t="s">
        <v>94</v>
      </c>
      <c r="H103" s="50">
        <v>286.5</v>
      </c>
      <c r="I103" s="50">
        <v>281</v>
      </c>
      <c r="J103" s="50">
        <v>279.10000000000002</v>
      </c>
      <c r="K103" s="101"/>
    </row>
    <row r="104" spans="1:11" s="102" customFormat="1" ht="15.75" x14ac:dyDescent="0.25">
      <c r="A104" s="136" t="s">
        <v>54</v>
      </c>
      <c r="B104" s="133" t="s">
        <v>378</v>
      </c>
      <c r="C104" s="7" t="s">
        <v>19</v>
      </c>
      <c r="D104" s="8">
        <v>532</v>
      </c>
      <c r="E104" s="8" t="s">
        <v>83</v>
      </c>
      <c r="F104" s="8" t="s">
        <v>83</v>
      </c>
      <c r="G104" s="8" t="s">
        <v>83</v>
      </c>
      <c r="H104" s="59">
        <f>H105</f>
        <v>0</v>
      </c>
      <c r="I104" s="59">
        <f t="shared" ref="I104:J104" si="37">I105</f>
        <v>0</v>
      </c>
      <c r="J104" s="59">
        <f t="shared" si="37"/>
        <v>0</v>
      </c>
      <c r="K104" s="114"/>
    </row>
    <row r="105" spans="1:11" s="103" customFormat="1" ht="15.75" x14ac:dyDescent="0.25">
      <c r="A105" s="136"/>
      <c r="B105" s="133"/>
      <c r="C105" s="14" t="s">
        <v>84</v>
      </c>
      <c r="D105" s="15">
        <v>532</v>
      </c>
      <c r="E105" s="15" t="s">
        <v>97</v>
      </c>
      <c r="F105" s="15" t="s">
        <v>101</v>
      </c>
      <c r="G105" s="15">
        <v>244</v>
      </c>
      <c r="H105" s="50">
        <v>0</v>
      </c>
      <c r="I105" s="50">
        <v>0</v>
      </c>
      <c r="J105" s="50">
        <v>0</v>
      </c>
      <c r="K105" s="101"/>
    </row>
    <row r="106" spans="1:11" s="103" customFormat="1" ht="31.5" x14ac:dyDescent="0.25">
      <c r="A106" s="136"/>
      <c r="B106" s="133"/>
      <c r="C106" s="14" t="s">
        <v>99</v>
      </c>
      <c r="D106" s="15" t="s">
        <v>163</v>
      </c>
      <c r="E106" s="15" t="s">
        <v>83</v>
      </c>
      <c r="F106" s="15" t="s">
        <v>83</v>
      </c>
      <c r="G106" s="15" t="s">
        <v>83</v>
      </c>
      <c r="H106" s="50">
        <v>0</v>
      </c>
      <c r="I106" s="50">
        <v>0</v>
      </c>
      <c r="J106" s="50">
        <v>0</v>
      </c>
      <c r="K106" s="101"/>
    </row>
    <row r="107" spans="1:11" s="102" customFormat="1" ht="15.75" x14ac:dyDescent="0.25">
      <c r="A107" s="136" t="s">
        <v>55</v>
      </c>
      <c r="B107" s="137" t="s">
        <v>336</v>
      </c>
      <c r="C107" s="7" t="s">
        <v>19</v>
      </c>
      <c r="D107" s="8">
        <v>532</v>
      </c>
      <c r="E107" s="8" t="s">
        <v>83</v>
      </c>
      <c r="F107" s="8" t="s">
        <v>83</v>
      </c>
      <c r="G107" s="8" t="s">
        <v>83</v>
      </c>
      <c r="H107" s="59">
        <f t="shared" ref="H107:J108" si="38">H108</f>
        <v>0</v>
      </c>
      <c r="I107" s="59">
        <f t="shared" si="38"/>
        <v>0</v>
      </c>
      <c r="J107" s="59">
        <f t="shared" si="38"/>
        <v>0</v>
      </c>
      <c r="K107" s="114"/>
    </row>
    <row r="108" spans="1:11" s="103" customFormat="1" ht="15.75" x14ac:dyDescent="0.25">
      <c r="A108" s="136"/>
      <c r="B108" s="137"/>
      <c r="C108" s="14" t="s">
        <v>84</v>
      </c>
      <c r="D108" s="15">
        <v>532</v>
      </c>
      <c r="E108" s="15" t="s">
        <v>97</v>
      </c>
      <c r="F108" s="15" t="s">
        <v>379</v>
      </c>
      <c r="G108" s="15" t="s">
        <v>83</v>
      </c>
      <c r="H108" s="50">
        <f t="shared" si="38"/>
        <v>0</v>
      </c>
      <c r="I108" s="50">
        <f t="shared" si="38"/>
        <v>0</v>
      </c>
      <c r="J108" s="50">
        <f t="shared" si="38"/>
        <v>0</v>
      </c>
      <c r="K108" s="101"/>
    </row>
    <row r="109" spans="1:11" s="103" customFormat="1" ht="82.5" customHeight="1" x14ac:dyDescent="0.25">
      <c r="A109" s="136"/>
      <c r="B109" s="137"/>
      <c r="C109" s="14" t="s">
        <v>85</v>
      </c>
      <c r="D109" s="15">
        <v>532</v>
      </c>
      <c r="E109" s="15" t="s">
        <v>97</v>
      </c>
      <c r="F109" s="15" t="s">
        <v>379</v>
      </c>
      <c r="G109" s="15" t="s">
        <v>94</v>
      </c>
      <c r="H109" s="50">
        <v>0</v>
      </c>
      <c r="I109" s="50">
        <v>0</v>
      </c>
      <c r="J109" s="50">
        <v>0</v>
      </c>
      <c r="K109" s="101"/>
    </row>
    <row r="110" spans="1:11" s="102" customFormat="1" ht="35.25" customHeight="1" x14ac:dyDescent="0.25">
      <c r="A110" s="136" t="s">
        <v>56</v>
      </c>
      <c r="B110" s="137" t="s">
        <v>334</v>
      </c>
      <c r="C110" s="7" t="s">
        <v>19</v>
      </c>
      <c r="D110" s="8">
        <v>532</v>
      </c>
      <c r="E110" s="8" t="s">
        <v>83</v>
      </c>
      <c r="F110" s="8" t="s">
        <v>83</v>
      </c>
      <c r="G110" s="8" t="s">
        <v>83</v>
      </c>
      <c r="H110" s="59">
        <f t="shared" ref="H110:J111" si="39">H111</f>
        <v>0</v>
      </c>
      <c r="I110" s="59">
        <f t="shared" si="39"/>
        <v>1633.4</v>
      </c>
      <c r="J110" s="59">
        <f t="shared" si="39"/>
        <v>1633.4</v>
      </c>
      <c r="K110" s="114">
        <f>J110/$J$38</f>
        <v>2.2361665091146306E-3</v>
      </c>
    </row>
    <row r="111" spans="1:11" s="103" customFormat="1" ht="37.5" customHeight="1" x14ac:dyDescent="0.25">
      <c r="A111" s="136"/>
      <c r="B111" s="137"/>
      <c r="C111" s="14" t="s">
        <v>84</v>
      </c>
      <c r="D111" s="15">
        <v>532</v>
      </c>
      <c r="E111" s="15" t="s">
        <v>97</v>
      </c>
      <c r="F111" s="15" t="s">
        <v>380</v>
      </c>
      <c r="G111" s="15" t="s">
        <v>83</v>
      </c>
      <c r="H111" s="50">
        <f t="shared" si="39"/>
        <v>0</v>
      </c>
      <c r="I111" s="50">
        <f t="shared" si="39"/>
        <v>1633.4</v>
      </c>
      <c r="J111" s="50">
        <f t="shared" si="39"/>
        <v>1633.4</v>
      </c>
      <c r="K111" s="101"/>
    </row>
    <row r="112" spans="1:11" s="103" customFormat="1" ht="42" customHeight="1" x14ac:dyDescent="0.25">
      <c r="A112" s="136"/>
      <c r="B112" s="137"/>
      <c r="C112" s="14" t="s">
        <v>99</v>
      </c>
      <c r="D112" s="15">
        <v>532</v>
      </c>
      <c r="E112" s="15" t="s">
        <v>97</v>
      </c>
      <c r="F112" s="15" t="s">
        <v>380</v>
      </c>
      <c r="G112" s="15" t="s">
        <v>107</v>
      </c>
      <c r="H112" s="50">
        <v>0</v>
      </c>
      <c r="I112" s="50">
        <v>1633.4</v>
      </c>
      <c r="J112" s="50">
        <v>1633.4</v>
      </c>
      <c r="K112" s="101"/>
    </row>
    <row r="113" spans="1:11" s="100" customFormat="1" ht="15.75" x14ac:dyDescent="0.25">
      <c r="A113" s="138">
        <v>3</v>
      </c>
      <c r="B113" s="139" t="s">
        <v>80</v>
      </c>
      <c r="C113" s="17" t="s">
        <v>19</v>
      </c>
      <c r="D113" s="18">
        <v>532</v>
      </c>
      <c r="E113" s="18" t="s">
        <v>83</v>
      </c>
      <c r="F113" s="18" t="s">
        <v>83</v>
      </c>
      <c r="G113" s="18" t="s">
        <v>83</v>
      </c>
      <c r="H113" s="58">
        <f t="shared" ref="H113:H114" si="40">H116+H119+H122+H125+H128+H131+H134+H137</f>
        <v>28941.5</v>
      </c>
      <c r="I113" s="58">
        <f t="shared" ref="I113:J113" si="41">I116+I119+I122+I125+I128+I131+I134+I137</f>
        <v>30407.59</v>
      </c>
      <c r="J113" s="58">
        <f t="shared" si="41"/>
        <v>30167.489999999998</v>
      </c>
      <c r="K113" s="113"/>
    </row>
    <row r="114" spans="1:11" s="100" customFormat="1" ht="15.75" x14ac:dyDescent="0.25">
      <c r="A114" s="138"/>
      <c r="B114" s="139"/>
      <c r="C114" s="17" t="s">
        <v>78</v>
      </c>
      <c r="D114" s="18" t="s">
        <v>163</v>
      </c>
      <c r="E114" s="18" t="s">
        <v>83</v>
      </c>
      <c r="F114" s="18" t="s">
        <v>83</v>
      </c>
      <c r="G114" s="18" t="s">
        <v>83</v>
      </c>
      <c r="H114" s="58">
        <f t="shared" si="40"/>
        <v>28941.5</v>
      </c>
      <c r="I114" s="58">
        <f t="shared" ref="I114:J114" si="42">I117+I120+I123+I126+I129+I132+I135+I138</f>
        <v>30407.59</v>
      </c>
      <c r="J114" s="58">
        <f t="shared" si="42"/>
        <v>30167.489999999998</v>
      </c>
    </row>
    <row r="115" spans="1:11" s="100" customFormat="1" ht="47.25" x14ac:dyDescent="0.25">
      <c r="A115" s="138"/>
      <c r="B115" s="139"/>
      <c r="C115" s="17" t="s">
        <v>108</v>
      </c>
      <c r="D115" s="18"/>
      <c r="E115" s="18" t="s">
        <v>83</v>
      </c>
      <c r="F115" s="18" t="s">
        <v>83</v>
      </c>
      <c r="G115" s="18" t="s">
        <v>83</v>
      </c>
      <c r="H115" s="58">
        <f>H118+H121+H124+H127+H130+H133+H136+H139</f>
        <v>28941.5</v>
      </c>
      <c r="I115" s="58">
        <f t="shared" ref="I115:J115" si="43">I118+I121+I124+I127+I130+I133+I136+I139</f>
        <v>30407.59</v>
      </c>
      <c r="J115" s="58">
        <f t="shared" si="43"/>
        <v>30167.489999999998</v>
      </c>
    </row>
    <row r="116" spans="1:11" s="26" customFormat="1" ht="15.75" x14ac:dyDescent="0.25">
      <c r="A116" s="136" t="s">
        <v>58</v>
      </c>
      <c r="B116" s="137" t="s">
        <v>132</v>
      </c>
      <c r="C116" s="7" t="s">
        <v>19</v>
      </c>
      <c r="D116" s="8">
        <v>532</v>
      </c>
      <c r="E116" s="8" t="s">
        <v>83</v>
      </c>
      <c r="F116" s="8" t="s">
        <v>83</v>
      </c>
      <c r="G116" s="8" t="s">
        <v>83</v>
      </c>
      <c r="H116" s="59">
        <f t="shared" ref="H116:J117" si="44">H117</f>
        <v>28941.5</v>
      </c>
      <c r="I116" s="59">
        <f t="shared" si="44"/>
        <v>19475</v>
      </c>
      <c r="J116" s="59">
        <f t="shared" si="44"/>
        <v>19475</v>
      </c>
      <c r="K116" s="114"/>
    </row>
    <row r="117" spans="1:11" customFormat="1" ht="15.75" x14ac:dyDescent="0.25">
      <c r="A117" s="136"/>
      <c r="B117" s="137"/>
      <c r="C117" s="14" t="s">
        <v>78</v>
      </c>
      <c r="D117" s="15">
        <v>532</v>
      </c>
      <c r="E117" s="15" t="s">
        <v>109</v>
      </c>
      <c r="F117" s="15">
        <v>5331042330</v>
      </c>
      <c r="G117" s="15" t="s">
        <v>83</v>
      </c>
      <c r="H117" s="50">
        <f t="shared" si="44"/>
        <v>28941.5</v>
      </c>
      <c r="I117" s="50">
        <f t="shared" si="44"/>
        <v>19475</v>
      </c>
      <c r="J117" s="50">
        <f t="shared" si="44"/>
        <v>19475</v>
      </c>
    </row>
    <row r="118" spans="1:11" customFormat="1" ht="30" customHeight="1" x14ac:dyDescent="0.25">
      <c r="A118" s="136"/>
      <c r="B118" s="137"/>
      <c r="C118" s="14" t="s">
        <v>108</v>
      </c>
      <c r="D118" s="15">
        <v>532</v>
      </c>
      <c r="E118" s="15" t="s">
        <v>109</v>
      </c>
      <c r="F118" s="15">
        <v>5331042330</v>
      </c>
      <c r="G118" s="15">
        <v>611</v>
      </c>
      <c r="H118" s="50">
        <v>28941.5</v>
      </c>
      <c r="I118" s="50">
        <v>19475</v>
      </c>
      <c r="J118" s="50">
        <v>19475</v>
      </c>
    </row>
    <row r="119" spans="1:11" s="26" customFormat="1" ht="15.75" x14ac:dyDescent="0.25">
      <c r="A119" s="136" t="s">
        <v>59</v>
      </c>
      <c r="B119" s="137" t="s">
        <v>146</v>
      </c>
      <c r="C119" s="7" t="s">
        <v>19</v>
      </c>
      <c r="D119" s="8">
        <v>532</v>
      </c>
      <c r="E119" s="8" t="s">
        <v>83</v>
      </c>
      <c r="F119" s="8" t="s">
        <v>83</v>
      </c>
      <c r="G119" s="8" t="s">
        <v>83</v>
      </c>
      <c r="H119" s="59">
        <f t="shared" ref="H119:J138" si="45">H120</f>
        <v>0</v>
      </c>
      <c r="I119" s="59">
        <f t="shared" si="45"/>
        <v>330.89</v>
      </c>
      <c r="J119" s="59">
        <f t="shared" si="45"/>
        <v>330.89</v>
      </c>
      <c r="K119" s="114"/>
    </row>
    <row r="120" spans="1:11" customFormat="1" ht="15.75" x14ac:dyDescent="0.25">
      <c r="A120" s="136"/>
      <c r="B120" s="137"/>
      <c r="C120" s="14" t="s">
        <v>78</v>
      </c>
      <c r="D120" s="15">
        <v>532</v>
      </c>
      <c r="E120" s="15" t="s">
        <v>109</v>
      </c>
      <c r="F120" s="15" t="s">
        <v>110</v>
      </c>
      <c r="G120" s="15" t="s">
        <v>83</v>
      </c>
      <c r="H120" s="50">
        <f t="shared" si="45"/>
        <v>0</v>
      </c>
      <c r="I120" s="50">
        <f t="shared" si="45"/>
        <v>330.89</v>
      </c>
      <c r="J120" s="50">
        <f t="shared" si="45"/>
        <v>330.89</v>
      </c>
    </row>
    <row r="121" spans="1:11" customFormat="1" ht="47.25" x14ac:dyDescent="0.25">
      <c r="A121" s="136"/>
      <c r="B121" s="137"/>
      <c r="C121" s="14" t="s">
        <v>108</v>
      </c>
      <c r="D121" s="15">
        <v>532</v>
      </c>
      <c r="E121" s="15" t="s">
        <v>109</v>
      </c>
      <c r="F121" s="15" t="s">
        <v>110</v>
      </c>
      <c r="G121" s="15">
        <v>612</v>
      </c>
      <c r="H121" s="50">
        <v>0</v>
      </c>
      <c r="I121" s="50">
        <v>330.89</v>
      </c>
      <c r="J121" s="50">
        <v>330.89</v>
      </c>
    </row>
    <row r="122" spans="1:11" s="26" customFormat="1" ht="15.75" x14ac:dyDescent="0.25">
      <c r="A122" s="136" t="s">
        <v>381</v>
      </c>
      <c r="B122" s="137" t="s">
        <v>382</v>
      </c>
      <c r="C122" s="7" t="s">
        <v>19</v>
      </c>
      <c r="D122" s="8">
        <v>532</v>
      </c>
      <c r="E122" s="8" t="s">
        <v>83</v>
      </c>
      <c r="F122" s="8" t="s">
        <v>83</v>
      </c>
      <c r="G122" s="8" t="s">
        <v>83</v>
      </c>
      <c r="H122" s="59">
        <f t="shared" si="45"/>
        <v>0</v>
      </c>
      <c r="I122" s="59">
        <f t="shared" si="45"/>
        <v>7892.9</v>
      </c>
      <c r="J122" s="59">
        <f t="shared" si="45"/>
        <v>7652.8</v>
      </c>
      <c r="K122" s="114"/>
    </row>
    <row r="123" spans="1:11" customFormat="1" ht="18.75" customHeight="1" x14ac:dyDescent="0.25">
      <c r="A123" s="136"/>
      <c r="B123" s="137"/>
      <c r="C123" s="14" t="s">
        <v>78</v>
      </c>
      <c r="D123" s="15">
        <v>532</v>
      </c>
      <c r="E123" s="15" t="s">
        <v>109</v>
      </c>
      <c r="F123" s="15" t="s">
        <v>110</v>
      </c>
      <c r="G123" s="15" t="s">
        <v>83</v>
      </c>
      <c r="H123" s="50">
        <f t="shared" si="45"/>
        <v>0</v>
      </c>
      <c r="I123" s="50">
        <f t="shared" si="45"/>
        <v>7892.9</v>
      </c>
      <c r="J123" s="50">
        <f t="shared" si="45"/>
        <v>7652.8</v>
      </c>
    </row>
    <row r="124" spans="1:11" customFormat="1" ht="43.5" customHeight="1" x14ac:dyDescent="0.25">
      <c r="A124" s="136"/>
      <c r="B124" s="137"/>
      <c r="C124" s="14" t="s">
        <v>108</v>
      </c>
      <c r="D124" s="15">
        <v>532</v>
      </c>
      <c r="E124" s="15" t="s">
        <v>109</v>
      </c>
      <c r="F124" s="15" t="s">
        <v>110</v>
      </c>
      <c r="G124" s="15" t="s">
        <v>365</v>
      </c>
      <c r="H124" s="50">
        <v>0</v>
      </c>
      <c r="I124" s="50">
        <v>7892.9</v>
      </c>
      <c r="J124" s="50">
        <v>7652.8</v>
      </c>
    </row>
    <row r="125" spans="1:11" s="26" customFormat="1" ht="15.75" x14ac:dyDescent="0.25">
      <c r="A125" s="136" t="s">
        <v>383</v>
      </c>
      <c r="B125" s="137" t="s">
        <v>384</v>
      </c>
      <c r="C125" s="7" t="s">
        <v>19</v>
      </c>
      <c r="D125" s="8">
        <v>532</v>
      </c>
      <c r="E125" s="8" t="s">
        <v>83</v>
      </c>
      <c r="F125" s="8" t="s">
        <v>83</v>
      </c>
      <c r="G125" s="8" t="s">
        <v>83</v>
      </c>
      <c r="H125" s="59">
        <f t="shared" si="45"/>
        <v>0</v>
      </c>
      <c r="I125" s="59">
        <f t="shared" si="45"/>
        <v>2708.8</v>
      </c>
      <c r="J125" s="59">
        <f t="shared" si="45"/>
        <v>2708.8</v>
      </c>
      <c r="K125" s="114"/>
    </row>
    <row r="126" spans="1:11" customFormat="1" ht="15.75" x14ac:dyDescent="0.25">
      <c r="A126" s="136"/>
      <c r="B126" s="137"/>
      <c r="C126" s="14" t="s">
        <v>78</v>
      </c>
      <c r="D126" s="15">
        <v>532</v>
      </c>
      <c r="E126" s="15" t="s">
        <v>109</v>
      </c>
      <c r="F126" s="15" t="s">
        <v>385</v>
      </c>
      <c r="G126" s="15" t="s">
        <v>83</v>
      </c>
      <c r="H126" s="50">
        <f t="shared" si="45"/>
        <v>0</v>
      </c>
      <c r="I126" s="50">
        <f t="shared" si="45"/>
        <v>2708.8</v>
      </c>
      <c r="J126" s="50">
        <f t="shared" si="45"/>
        <v>2708.8</v>
      </c>
    </row>
    <row r="127" spans="1:11" customFormat="1" ht="47.25" x14ac:dyDescent="0.25">
      <c r="A127" s="136"/>
      <c r="B127" s="137"/>
      <c r="C127" s="14" t="s">
        <v>108</v>
      </c>
      <c r="D127" s="15">
        <v>532</v>
      </c>
      <c r="E127" s="15" t="s">
        <v>109</v>
      </c>
      <c r="F127" s="15" t="s">
        <v>385</v>
      </c>
      <c r="G127" s="15" t="s">
        <v>365</v>
      </c>
      <c r="H127" s="50">
        <v>0</v>
      </c>
      <c r="I127" s="50">
        <v>2708.8</v>
      </c>
      <c r="J127" s="50">
        <v>2708.8</v>
      </c>
    </row>
    <row r="128" spans="1:11" s="26" customFormat="1" ht="15.75" customHeight="1" x14ac:dyDescent="0.25">
      <c r="A128" s="136" t="s">
        <v>386</v>
      </c>
      <c r="B128" s="145" t="s">
        <v>384</v>
      </c>
      <c r="C128" s="7" t="s">
        <v>19</v>
      </c>
      <c r="D128" s="8">
        <v>532</v>
      </c>
      <c r="E128" s="8" t="s">
        <v>83</v>
      </c>
      <c r="F128" s="8" t="s">
        <v>83</v>
      </c>
      <c r="G128" s="8" t="s">
        <v>83</v>
      </c>
      <c r="H128" s="59">
        <f t="shared" si="45"/>
        <v>0</v>
      </c>
      <c r="I128" s="59">
        <f t="shared" si="45"/>
        <v>0</v>
      </c>
      <c r="J128" s="59">
        <f t="shared" si="45"/>
        <v>0</v>
      </c>
      <c r="K128" s="114"/>
    </row>
    <row r="129" spans="1:11" customFormat="1" ht="15.75" x14ac:dyDescent="0.25">
      <c r="A129" s="136"/>
      <c r="B129" s="146"/>
      <c r="C129" s="14" t="s">
        <v>78</v>
      </c>
      <c r="D129" s="15">
        <v>532</v>
      </c>
      <c r="E129" s="15" t="s">
        <v>109</v>
      </c>
      <c r="F129" s="15" t="s">
        <v>385</v>
      </c>
      <c r="G129" s="15" t="s">
        <v>83</v>
      </c>
      <c r="H129" s="50">
        <f t="shared" si="45"/>
        <v>0</v>
      </c>
      <c r="I129" s="50">
        <f t="shared" si="45"/>
        <v>0</v>
      </c>
      <c r="J129" s="50">
        <f t="shared" si="45"/>
        <v>0</v>
      </c>
    </row>
    <row r="130" spans="1:11" customFormat="1" ht="47.25" x14ac:dyDescent="0.25">
      <c r="A130" s="136"/>
      <c r="B130" s="147"/>
      <c r="C130" s="14" t="s">
        <v>108</v>
      </c>
      <c r="D130" s="15">
        <v>532</v>
      </c>
      <c r="E130" s="15" t="s">
        <v>109</v>
      </c>
      <c r="F130" s="15" t="s">
        <v>385</v>
      </c>
      <c r="G130" s="15" t="s">
        <v>387</v>
      </c>
      <c r="H130" s="50">
        <v>0</v>
      </c>
      <c r="I130" s="50">
        <v>0</v>
      </c>
      <c r="J130" s="50">
        <v>0</v>
      </c>
    </row>
    <row r="131" spans="1:11" s="26" customFormat="1" ht="15.75" customHeight="1" x14ac:dyDescent="0.25">
      <c r="A131" s="136" t="s">
        <v>388</v>
      </c>
      <c r="B131" s="145" t="s">
        <v>384</v>
      </c>
      <c r="C131" s="7" t="s">
        <v>19</v>
      </c>
      <c r="D131" s="8">
        <v>532</v>
      </c>
      <c r="E131" s="8" t="s">
        <v>83</v>
      </c>
      <c r="F131" s="8" t="s">
        <v>83</v>
      </c>
      <c r="G131" s="8" t="s">
        <v>83</v>
      </c>
      <c r="H131" s="59">
        <f t="shared" si="45"/>
        <v>0</v>
      </c>
      <c r="I131" s="59">
        <f t="shared" si="45"/>
        <v>0</v>
      </c>
      <c r="J131" s="59">
        <f t="shared" si="45"/>
        <v>0</v>
      </c>
      <c r="K131" s="114"/>
    </row>
    <row r="132" spans="1:11" customFormat="1" ht="15.75" x14ac:dyDescent="0.25">
      <c r="A132" s="136"/>
      <c r="B132" s="146"/>
      <c r="C132" s="14" t="s">
        <v>78</v>
      </c>
      <c r="D132" s="15">
        <v>532</v>
      </c>
      <c r="E132" s="15" t="s">
        <v>109</v>
      </c>
      <c r="F132" s="15" t="s">
        <v>385</v>
      </c>
      <c r="G132" s="15" t="s">
        <v>83</v>
      </c>
      <c r="H132" s="50">
        <f t="shared" si="45"/>
        <v>0</v>
      </c>
      <c r="I132" s="50">
        <f t="shared" si="45"/>
        <v>0</v>
      </c>
      <c r="J132" s="50">
        <f t="shared" si="45"/>
        <v>0</v>
      </c>
    </row>
    <row r="133" spans="1:11" customFormat="1" ht="15" customHeight="1" x14ac:dyDescent="0.25">
      <c r="A133" s="136"/>
      <c r="B133" s="147"/>
      <c r="C133" s="14" t="s">
        <v>108</v>
      </c>
      <c r="D133" s="15">
        <v>532</v>
      </c>
      <c r="E133" s="15" t="s">
        <v>109</v>
      </c>
      <c r="F133" s="15" t="s">
        <v>385</v>
      </c>
      <c r="G133" s="15" t="s">
        <v>389</v>
      </c>
      <c r="H133" s="50">
        <v>0</v>
      </c>
      <c r="I133" s="50">
        <v>0</v>
      </c>
      <c r="J133" s="50">
        <v>0</v>
      </c>
    </row>
    <row r="134" spans="1:11" s="26" customFormat="1" ht="15.75" customHeight="1" x14ac:dyDescent="0.25">
      <c r="A134" s="136" t="s">
        <v>390</v>
      </c>
      <c r="B134" s="145" t="s">
        <v>384</v>
      </c>
      <c r="C134" s="7" t="s">
        <v>19</v>
      </c>
      <c r="D134" s="8">
        <v>532</v>
      </c>
      <c r="E134" s="8" t="s">
        <v>83</v>
      </c>
      <c r="F134" s="8" t="s">
        <v>83</v>
      </c>
      <c r="G134" s="8" t="s">
        <v>83</v>
      </c>
      <c r="H134" s="59">
        <f t="shared" si="45"/>
        <v>0</v>
      </c>
      <c r="I134" s="59">
        <f t="shared" si="45"/>
        <v>0</v>
      </c>
      <c r="J134" s="59">
        <f t="shared" si="45"/>
        <v>0</v>
      </c>
      <c r="K134" s="114"/>
    </row>
    <row r="135" spans="1:11" customFormat="1" ht="15.75" x14ac:dyDescent="0.25">
      <c r="A135" s="136"/>
      <c r="B135" s="146"/>
      <c r="C135" s="14" t="s">
        <v>78</v>
      </c>
      <c r="D135" s="15">
        <v>532</v>
      </c>
      <c r="E135" s="15" t="s">
        <v>109</v>
      </c>
      <c r="F135" s="15" t="s">
        <v>385</v>
      </c>
      <c r="G135" s="15" t="s">
        <v>83</v>
      </c>
      <c r="H135" s="50">
        <f t="shared" si="45"/>
        <v>0</v>
      </c>
      <c r="I135" s="50">
        <f t="shared" si="45"/>
        <v>0</v>
      </c>
      <c r="J135" s="50">
        <f t="shared" si="45"/>
        <v>0</v>
      </c>
    </row>
    <row r="136" spans="1:11" customFormat="1" ht="47.25" x14ac:dyDescent="0.25">
      <c r="A136" s="136"/>
      <c r="B136" s="147"/>
      <c r="C136" s="14" t="s">
        <v>108</v>
      </c>
      <c r="D136" s="15">
        <v>532</v>
      </c>
      <c r="E136" s="15" t="s">
        <v>109</v>
      </c>
      <c r="F136" s="15" t="s">
        <v>385</v>
      </c>
      <c r="G136" s="15" t="s">
        <v>391</v>
      </c>
      <c r="H136" s="50">
        <v>0</v>
      </c>
      <c r="I136" s="50">
        <v>0</v>
      </c>
      <c r="J136" s="50">
        <v>0</v>
      </c>
    </row>
    <row r="137" spans="1:11" s="26" customFormat="1" ht="15.75" customHeight="1" x14ac:dyDescent="0.25">
      <c r="A137" s="136" t="s">
        <v>392</v>
      </c>
      <c r="B137" s="145" t="s">
        <v>384</v>
      </c>
      <c r="C137" s="7" t="s">
        <v>19</v>
      </c>
      <c r="D137" s="8">
        <v>532</v>
      </c>
      <c r="E137" s="8" t="s">
        <v>83</v>
      </c>
      <c r="F137" s="8" t="s">
        <v>83</v>
      </c>
      <c r="G137" s="8" t="s">
        <v>83</v>
      </c>
      <c r="H137" s="59">
        <f t="shared" si="45"/>
        <v>0</v>
      </c>
      <c r="I137" s="59">
        <f t="shared" si="45"/>
        <v>0</v>
      </c>
      <c r="J137" s="59">
        <f t="shared" si="45"/>
        <v>0</v>
      </c>
      <c r="K137" s="114"/>
    </row>
    <row r="138" spans="1:11" customFormat="1" ht="15.75" x14ac:dyDescent="0.25">
      <c r="A138" s="136"/>
      <c r="B138" s="146"/>
      <c r="C138" s="14" t="s">
        <v>78</v>
      </c>
      <c r="D138" s="15">
        <v>532</v>
      </c>
      <c r="E138" s="15" t="s">
        <v>109</v>
      </c>
      <c r="F138" s="15" t="s">
        <v>385</v>
      </c>
      <c r="G138" s="15" t="s">
        <v>83</v>
      </c>
      <c r="H138" s="50">
        <f t="shared" si="45"/>
        <v>0</v>
      </c>
      <c r="I138" s="50">
        <f t="shared" si="45"/>
        <v>0</v>
      </c>
      <c r="J138" s="50">
        <f t="shared" si="45"/>
        <v>0</v>
      </c>
    </row>
    <row r="139" spans="1:11" customFormat="1" ht="47.25" x14ac:dyDescent="0.25">
      <c r="A139" s="136"/>
      <c r="B139" s="147"/>
      <c r="C139" s="14" t="s">
        <v>108</v>
      </c>
      <c r="D139" s="15">
        <v>532</v>
      </c>
      <c r="E139" s="15" t="s">
        <v>109</v>
      </c>
      <c r="F139" s="15" t="s">
        <v>385</v>
      </c>
      <c r="G139" s="15" t="s">
        <v>393</v>
      </c>
      <c r="H139" s="50">
        <v>0</v>
      </c>
      <c r="I139" s="50">
        <v>0</v>
      </c>
      <c r="J139" s="50">
        <v>0</v>
      </c>
    </row>
    <row r="140" spans="1:11" s="100" customFormat="1" ht="15.75" x14ac:dyDescent="0.25">
      <c r="A140" s="138">
        <v>4</v>
      </c>
      <c r="B140" s="139" t="s">
        <v>111</v>
      </c>
      <c r="C140" s="17" t="s">
        <v>19</v>
      </c>
      <c r="D140" s="18">
        <v>532</v>
      </c>
      <c r="E140" s="18" t="s">
        <v>83</v>
      </c>
      <c r="F140" s="18" t="s">
        <v>83</v>
      </c>
      <c r="G140" s="18" t="s">
        <v>83</v>
      </c>
      <c r="H140" s="58">
        <f t="shared" ref="H140:H142" si="46">H143+H146+H149+H161+H152+H164+H155+H158+H167</f>
        <v>12657.2</v>
      </c>
      <c r="I140" s="58">
        <f t="shared" ref="I140:J140" si="47">I143+I146+I149+I161+I152+I164+I155+I158+I167</f>
        <v>12932.5</v>
      </c>
      <c r="J140" s="58">
        <f t="shared" si="47"/>
        <v>12757.9</v>
      </c>
      <c r="K140" s="113"/>
    </row>
    <row r="141" spans="1:11" s="100" customFormat="1" ht="15.75" x14ac:dyDescent="0.25">
      <c r="A141" s="138"/>
      <c r="B141" s="139"/>
      <c r="C141" s="17" t="s">
        <v>78</v>
      </c>
      <c r="D141" s="18" t="s">
        <v>163</v>
      </c>
      <c r="E141" s="18" t="s">
        <v>83</v>
      </c>
      <c r="F141" s="18" t="s">
        <v>83</v>
      </c>
      <c r="G141" s="18" t="s">
        <v>83</v>
      </c>
      <c r="H141" s="58">
        <f t="shared" si="46"/>
        <v>12657.2</v>
      </c>
      <c r="I141" s="58">
        <f t="shared" ref="I141:J141" si="48">I144+I147+I150+I162+I153+I165+I156+I159+I168</f>
        <v>12932.5</v>
      </c>
      <c r="J141" s="58">
        <f t="shared" si="48"/>
        <v>12757.9</v>
      </c>
    </row>
    <row r="142" spans="1:11" s="100" customFormat="1" ht="31.5" x14ac:dyDescent="0.25">
      <c r="A142" s="138"/>
      <c r="B142" s="139"/>
      <c r="C142" s="17" t="s">
        <v>85</v>
      </c>
      <c r="D142" s="18"/>
      <c r="E142" s="18" t="s">
        <v>83</v>
      </c>
      <c r="F142" s="18" t="s">
        <v>83</v>
      </c>
      <c r="G142" s="18" t="s">
        <v>83</v>
      </c>
      <c r="H142" s="58">
        <f t="shared" si="46"/>
        <v>12657.2</v>
      </c>
      <c r="I142" s="58">
        <f t="shared" ref="I142:J142" si="49">I145+I148+I151+I163+I154+I166+I157+I160+I169</f>
        <v>12932.5</v>
      </c>
      <c r="J142" s="58">
        <f t="shared" si="49"/>
        <v>12757.9</v>
      </c>
    </row>
    <row r="143" spans="1:11" s="26" customFormat="1" ht="15.75" x14ac:dyDescent="0.25">
      <c r="A143" s="136" t="s">
        <v>61</v>
      </c>
      <c r="B143" s="137" t="s">
        <v>147</v>
      </c>
      <c r="C143" s="7" t="s">
        <v>19</v>
      </c>
      <c r="D143" s="8">
        <v>532</v>
      </c>
      <c r="E143" s="8" t="s">
        <v>83</v>
      </c>
      <c r="F143" s="8" t="s">
        <v>83</v>
      </c>
      <c r="G143" s="8" t="s">
        <v>83</v>
      </c>
      <c r="H143" s="59">
        <f t="shared" ref="H143:J144" si="50">H144</f>
        <v>3624</v>
      </c>
      <c r="I143" s="59">
        <f t="shared" si="50"/>
        <v>3624</v>
      </c>
      <c r="J143" s="59">
        <f t="shared" si="50"/>
        <v>3624</v>
      </c>
      <c r="K143" s="114"/>
    </row>
    <row r="144" spans="1:11" customFormat="1" ht="15.75" x14ac:dyDescent="0.25">
      <c r="A144" s="136"/>
      <c r="B144" s="137"/>
      <c r="C144" s="14" t="s">
        <v>78</v>
      </c>
      <c r="D144" s="15">
        <v>532</v>
      </c>
      <c r="E144" s="15" t="s">
        <v>116</v>
      </c>
      <c r="F144" s="15" t="s">
        <v>113</v>
      </c>
      <c r="G144" s="15" t="s">
        <v>83</v>
      </c>
      <c r="H144" s="50">
        <f t="shared" si="50"/>
        <v>3624</v>
      </c>
      <c r="I144" s="50">
        <f t="shared" si="50"/>
        <v>3624</v>
      </c>
      <c r="J144" s="50">
        <f t="shared" si="50"/>
        <v>3624</v>
      </c>
    </row>
    <row r="145" spans="1:11" customFormat="1" ht="15.75" x14ac:dyDescent="0.25">
      <c r="A145" s="136"/>
      <c r="B145" s="137"/>
      <c r="C145" s="57" t="s">
        <v>112</v>
      </c>
      <c r="D145" s="15">
        <v>532</v>
      </c>
      <c r="E145" s="15" t="s">
        <v>116</v>
      </c>
      <c r="F145" s="15" t="s">
        <v>113</v>
      </c>
      <c r="G145" s="15">
        <v>611</v>
      </c>
      <c r="H145" s="50">
        <v>3624</v>
      </c>
      <c r="I145" s="50">
        <v>3624</v>
      </c>
      <c r="J145" s="50">
        <v>3624</v>
      </c>
    </row>
    <row r="146" spans="1:11" s="26" customFormat="1" ht="15.75" x14ac:dyDescent="0.25">
      <c r="A146" s="136" t="s">
        <v>62</v>
      </c>
      <c r="B146" s="137" t="s">
        <v>148</v>
      </c>
      <c r="C146" s="7" t="s">
        <v>19</v>
      </c>
      <c r="D146" s="8">
        <v>532</v>
      </c>
      <c r="E146" s="8" t="s">
        <v>83</v>
      </c>
      <c r="F146" s="8" t="s">
        <v>83</v>
      </c>
      <c r="G146" s="8" t="s">
        <v>83</v>
      </c>
      <c r="H146" s="59">
        <f t="shared" ref="H146:J147" si="51">H147</f>
        <v>2192.6</v>
      </c>
      <c r="I146" s="59">
        <f t="shared" si="51"/>
        <v>2192.6</v>
      </c>
      <c r="J146" s="59">
        <f t="shared" si="51"/>
        <v>2192.6</v>
      </c>
      <c r="K146" s="114"/>
    </row>
    <row r="147" spans="1:11" customFormat="1" ht="15.75" x14ac:dyDescent="0.25">
      <c r="A147" s="136"/>
      <c r="B147" s="137"/>
      <c r="C147" s="14" t="s">
        <v>78</v>
      </c>
      <c r="D147" s="15">
        <v>532</v>
      </c>
      <c r="E147" s="15" t="s">
        <v>116</v>
      </c>
      <c r="F147" s="15" t="s">
        <v>114</v>
      </c>
      <c r="G147" s="15" t="s">
        <v>83</v>
      </c>
      <c r="H147" s="50">
        <f t="shared" si="51"/>
        <v>2192.6</v>
      </c>
      <c r="I147" s="50">
        <f t="shared" si="51"/>
        <v>2192.6</v>
      </c>
      <c r="J147" s="50">
        <f t="shared" si="51"/>
        <v>2192.6</v>
      </c>
    </row>
    <row r="148" spans="1:11" customFormat="1" ht="31.5" x14ac:dyDescent="0.25">
      <c r="A148" s="136"/>
      <c r="B148" s="137"/>
      <c r="C148" s="14" t="s">
        <v>99</v>
      </c>
      <c r="D148" s="15">
        <v>532</v>
      </c>
      <c r="E148" s="15" t="s">
        <v>116</v>
      </c>
      <c r="F148" s="15" t="s">
        <v>114</v>
      </c>
      <c r="G148" s="15">
        <v>612</v>
      </c>
      <c r="H148" s="50">
        <v>2192.6</v>
      </c>
      <c r="I148" s="50">
        <v>2192.6</v>
      </c>
      <c r="J148" s="50">
        <v>2192.6</v>
      </c>
    </row>
    <row r="149" spans="1:11" s="26" customFormat="1" ht="15.75" x14ac:dyDescent="0.25">
      <c r="A149" s="136" t="s">
        <v>63</v>
      </c>
      <c r="B149" s="137" t="s">
        <v>149</v>
      </c>
      <c r="C149" s="7" t="s">
        <v>19</v>
      </c>
      <c r="D149" s="8">
        <v>532</v>
      </c>
      <c r="E149" s="8" t="s">
        <v>83</v>
      </c>
      <c r="F149" s="8" t="s">
        <v>83</v>
      </c>
      <c r="G149" s="8" t="s">
        <v>83</v>
      </c>
      <c r="H149" s="59">
        <f t="shared" ref="H149:J150" si="52">H150</f>
        <v>49.9</v>
      </c>
      <c r="I149" s="59">
        <f t="shared" si="52"/>
        <v>49.9</v>
      </c>
      <c r="J149" s="59">
        <f t="shared" si="52"/>
        <v>49.9</v>
      </c>
      <c r="K149" s="114"/>
    </row>
    <row r="150" spans="1:11" customFormat="1" ht="15.75" x14ac:dyDescent="0.25">
      <c r="A150" s="136"/>
      <c r="B150" s="137"/>
      <c r="C150" s="14" t="s">
        <v>78</v>
      </c>
      <c r="D150" s="15">
        <v>532</v>
      </c>
      <c r="E150" s="15" t="s">
        <v>116</v>
      </c>
      <c r="F150" s="15" t="s">
        <v>114</v>
      </c>
      <c r="G150" s="15" t="s">
        <v>83</v>
      </c>
      <c r="H150" s="50">
        <f t="shared" si="52"/>
        <v>49.9</v>
      </c>
      <c r="I150" s="50">
        <f t="shared" si="52"/>
        <v>49.9</v>
      </c>
      <c r="J150" s="50">
        <f t="shared" si="52"/>
        <v>49.9</v>
      </c>
    </row>
    <row r="151" spans="1:11" customFormat="1" ht="37.5" customHeight="1" x14ac:dyDescent="0.25">
      <c r="A151" s="136"/>
      <c r="B151" s="137"/>
      <c r="C151" s="14" t="s">
        <v>105</v>
      </c>
      <c r="D151" s="15">
        <v>532</v>
      </c>
      <c r="E151" s="15" t="s">
        <v>116</v>
      </c>
      <c r="F151" s="15" t="s">
        <v>114</v>
      </c>
      <c r="G151" s="15">
        <v>612</v>
      </c>
      <c r="H151" s="50">
        <v>49.9</v>
      </c>
      <c r="I151" s="50">
        <v>49.9</v>
      </c>
      <c r="J151" s="50">
        <v>49.9</v>
      </c>
    </row>
    <row r="152" spans="1:11" s="26" customFormat="1" ht="16.5" customHeight="1" x14ac:dyDescent="0.25">
      <c r="A152" s="136" t="s">
        <v>64</v>
      </c>
      <c r="B152" s="137" t="s">
        <v>342</v>
      </c>
      <c r="C152" s="7" t="s">
        <v>19</v>
      </c>
      <c r="D152" s="8">
        <v>532</v>
      </c>
      <c r="E152" s="8" t="s">
        <v>83</v>
      </c>
      <c r="F152" s="8" t="s">
        <v>83</v>
      </c>
      <c r="G152" s="8" t="s">
        <v>83</v>
      </c>
      <c r="H152" s="59">
        <f t="shared" ref="H152:J153" si="53">H153</f>
        <v>2821.1</v>
      </c>
      <c r="I152" s="59">
        <f t="shared" si="53"/>
        <v>3015.4</v>
      </c>
      <c r="J152" s="59">
        <f t="shared" si="53"/>
        <v>2840.8</v>
      </c>
      <c r="K152" s="114"/>
    </row>
    <row r="153" spans="1:11" customFormat="1" ht="24.75" customHeight="1" x14ac:dyDescent="0.25">
      <c r="A153" s="136"/>
      <c r="B153" s="137"/>
      <c r="C153" s="14" t="s">
        <v>78</v>
      </c>
      <c r="D153" s="15">
        <v>532</v>
      </c>
      <c r="E153" s="15" t="s">
        <v>116</v>
      </c>
      <c r="F153" s="15" t="s">
        <v>394</v>
      </c>
      <c r="G153" s="15" t="s">
        <v>83</v>
      </c>
      <c r="H153" s="50">
        <f t="shared" si="53"/>
        <v>2821.1</v>
      </c>
      <c r="I153" s="50">
        <f t="shared" si="53"/>
        <v>3015.4</v>
      </c>
      <c r="J153" s="50">
        <f t="shared" si="53"/>
        <v>2840.8</v>
      </c>
    </row>
    <row r="154" spans="1:11" customFormat="1" ht="27.75" customHeight="1" x14ac:dyDescent="0.25">
      <c r="A154" s="136"/>
      <c r="B154" s="137"/>
      <c r="C154" s="14" t="s">
        <v>112</v>
      </c>
      <c r="D154" s="15">
        <v>532</v>
      </c>
      <c r="E154" s="15" t="s">
        <v>116</v>
      </c>
      <c r="F154" s="15" t="s">
        <v>394</v>
      </c>
      <c r="G154" s="15">
        <v>611</v>
      </c>
      <c r="H154" s="50">
        <v>2821.1</v>
      </c>
      <c r="I154" s="50">
        <v>3015.4</v>
      </c>
      <c r="J154" s="50">
        <v>2840.8</v>
      </c>
    </row>
    <row r="155" spans="1:11" s="26" customFormat="1" ht="24" customHeight="1" x14ac:dyDescent="0.25">
      <c r="A155" s="136" t="s">
        <v>65</v>
      </c>
      <c r="B155" s="137" t="s">
        <v>343</v>
      </c>
      <c r="C155" s="7" t="s">
        <v>19</v>
      </c>
      <c r="D155" s="8">
        <v>532</v>
      </c>
      <c r="E155" s="8" t="s">
        <v>83</v>
      </c>
      <c r="F155" s="8" t="s">
        <v>83</v>
      </c>
      <c r="G155" s="8" t="s">
        <v>83</v>
      </c>
      <c r="H155" s="59">
        <f t="shared" ref="H155:J156" si="54">H156</f>
        <v>771</v>
      </c>
      <c r="I155" s="59">
        <f t="shared" si="54"/>
        <v>771</v>
      </c>
      <c r="J155" s="59">
        <f t="shared" si="54"/>
        <v>771</v>
      </c>
      <c r="K155" s="114"/>
    </row>
    <row r="156" spans="1:11" customFormat="1" ht="32.25" customHeight="1" x14ac:dyDescent="0.25">
      <c r="A156" s="136"/>
      <c r="B156" s="137"/>
      <c r="C156" s="14" t="s">
        <v>78</v>
      </c>
      <c r="D156" s="15">
        <v>532</v>
      </c>
      <c r="E156" s="15" t="s">
        <v>116</v>
      </c>
      <c r="F156" s="15" t="s">
        <v>282</v>
      </c>
      <c r="G156" s="15" t="s">
        <v>83</v>
      </c>
      <c r="H156" s="50">
        <f t="shared" si="54"/>
        <v>771</v>
      </c>
      <c r="I156" s="50">
        <f t="shared" si="54"/>
        <v>771</v>
      </c>
      <c r="J156" s="50">
        <f t="shared" si="54"/>
        <v>771</v>
      </c>
    </row>
    <row r="157" spans="1:11" customFormat="1" ht="24.75" customHeight="1" x14ac:dyDescent="0.25">
      <c r="A157" s="136"/>
      <c r="B157" s="137"/>
      <c r="C157" s="57" t="s">
        <v>112</v>
      </c>
      <c r="D157" s="15">
        <v>532</v>
      </c>
      <c r="E157" s="15" t="s">
        <v>116</v>
      </c>
      <c r="F157" s="15" t="s">
        <v>282</v>
      </c>
      <c r="G157" s="15">
        <v>611</v>
      </c>
      <c r="H157" s="50">
        <v>771</v>
      </c>
      <c r="I157" s="50">
        <v>771</v>
      </c>
      <c r="J157" s="50">
        <v>771</v>
      </c>
    </row>
    <row r="158" spans="1:11" s="26" customFormat="1" ht="21" customHeight="1" x14ac:dyDescent="0.25">
      <c r="A158" s="136" t="s">
        <v>66</v>
      </c>
      <c r="B158" s="137" t="s">
        <v>148</v>
      </c>
      <c r="C158" s="7" t="s">
        <v>19</v>
      </c>
      <c r="D158" s="8">
        <v>532</v>
      </c>
      <c r="E158" s="8" t="s">
        <v>83</v>
      </c>
      <c r="F158" s="8" t="s">
        <v>83</v>
      </c>
      <c r="G158" s="8" t="s">
        <v>83</v>
      </c>
      <c r="H158" s="59">
        <f t="shared" ref="H158:J159" si="55">H159</f>
        <v>2050.6</v>
      </c>
      <c r="I158" s="59">
        <f t="shared" si="55"/>
        <v>1934.5</v>
      </c>
      <c r="J158" s="59">
        <f t="shared" si="55"/>
        <v>1934.5</v>
      </c>
      <c r="K158" s="114"/>
    </row>
    <row r="159" spans="1:11" customFormat="1" ht="27" customHeight="1" x14ac:dyDescent="0.25">
      <c r="A159" s="136"/>
      <c r="B159" s="137"/>
      <c r="C159" s="14" t="s">
        <v>78</v>
      </c>
      <c r="D159" s="15">
        <v>532</v>
      </c>
      <c r="E159" s="15" t="s">
        <v>116</v>
      </c>
      <c r="F159" s="15" t="s">
        <v>292</v>
      </c>
      <c r="G159" s="15" t="s">
        <v>83</v>
      </c>
      <c r="H159" s="50">
        <f t="shared" si="55"/>
        <v>2050.6</v>
      </c>
      <c r="I159" s="50">
        <f t="shared" si="55"/>
        <v>1934.5</v>
      </c>
      <c r="J159" s="50">
        <f t="shared" si="55"/>
        <v>1934.5</v>
      </c>
    </row>
    <row r="160" spans="1:11" customFormat="1" ht="33.75" customHeight="1" x14ac:dyDescent="0.25">
      <c r="A160" s="136"/>
      <c r="B160" s="137"/>
      <c r="C160" s="14" t="s">
        <v>99</v>
      </c>
      <c r="D160" s="15">
        <v>532</v>
      </c>
      <c r="E160" s="15" t="s">
        <v>116</v>
      </c>
      <c r="F160" s="15" t="s">
        <v>292</v>
      </c>
      <c r="G160" s="15" t="s">
        <v>94</v>
      </c>
      <c r="H160" s="50">
        <v>2050.6</v>
      </c>
      <c r="I160" s="50">
        <v>1934.5</v>
      </c>
      <c r="J160" s="50">
        <v>1934.5</v>
      </c>
    </row>
    <row r="161" spans="1:11" s="26" customFormat="1" ht="15.75" x14ac:dyDescent="0.25">
      <c r="A161" s="136" t="s">
        <v>67</v>
      </c>
      <c r="B161" s="137" t="s">
        <v>283</v>
      </c>
      <c r="C161" s="7" t="s">
        <v>19</v>
      </c>
      <c r="D161" s="8">
        <v>532</v>
      </c>
      <c r="E161" s="8" t="s">
        <v>83</v>
      </c>
      <c r="F161" s="8" t="s">
        <v>83</v>
      </c>
      <c r="G161" s="8" t="s">
        <v>83</v>
      </c>
      <c r="H161" s="59">
        <f t="shared" ref="H161:J162" si="56">H162</f>
        <v>288</v>
      </c>
      <c r="I161" s="59">
        <f t="shared" si="56"/>
        <v>288</v>
      </c>
      <c r="J161" s="59">
        <f t="shared" si="56"/>
        <v>288</v>
      </c>
      <c r="K161" s="114"/>
    </row>
    <row r="162" spans="1:11" customFormat="1" ht="15.75" x14ac:dyDescent="0.25">
      <c r="A162" s="136"/>
      <c r="B162" s="137"/>
      <c r="C162" s="14" t="s">
        <v>78</v>
      </c>
      <c r="D162" s="15">
        <v>532</v>
      </c>
      <c r="E162" s="15" t="s">
        <v>116</v>
      </c>
      <c r="F162" s="15" t="s">
        <v>284</v>
      </c>
      <c r="G162" s="15" t="s">
        <v>83</v>
      </c>
      <c r="H162" s="50">
        <f t="shared" si="56"/>
        <v>288</v>
      </c>
      <c r="I162" s="50">
        <f t="shared" si="56"/>
        <v>288</v>
      </c>
      <c r="J162" s="50">
        <f t="shared" si="56"/>
        <v>288</v>
      </c>
    </row>
    <row r="163" spans="1:11" customFormat="1" ht="34.5" customHeight="1" x14ac:dyDescent="0.25">
      <c r="A163" s="136"/>
      <c r="B163" s="137"/>
      <c r="C163" s="14" t="s">
        <v>99</v>
      </c>
      <c r="D163" s="15">
        <v>532</v>
      </c>
      <c r="E163" s="15" t="s">
        <v>116</v>
      </c>
      <c r="F163" s="15" t="s">
        <v>284</v>
      </c>
      <c r="G163" s="15" t="s">
        <v>107</v>
      </c>
      <c r="H163" s="50">
        <v>288</v>
      </c>
      <c r="I163" s="50">
        <v>288</v>
      </c>
      <c r="J163" s="50">
        <v>288</v>
      </c>
    </row>
    <row r="164" spans="1:11" s="26" customFormat="1" ht="27.75" customHeight="1" x14ac:dyDescent="0.25">
      <c r="A164" s="136" t="s">
        <v>346</v>
      </c>
      <c r="B164" s="137" t="s">
        <v>150</v>
      </c>
      <c r="C164" s="7" t="s">
        <v>19</v>
      </c>
      <c r="D164" s="8">
        <v>532</v>
      </c>
      <c r="E164" s="8" t="s">
        <v>83</v>
      </c>
      <c r="F164" s="8" t="s">
        <v>83</v>
      </c>
      <c r="G164" s="8" t="s">
        <v>83</v>
      </c>
      <c r="H164" s="59">
        <f t="shared" ref="H164:J165" si="57">H165</f>
        <v>400</v>
      </c>
      <c r="I164" s="59">
        <f t="shared" si="57"/>
        <v>400</v>
      </c>
      <c r="J164" s="59">
        <f t="shared" si="57"/>
        <v>400</v>
      </c>
      <c r="K164" s="114"/>
    </row>
    <row r="165" spans="1:11" customFormat="1" ht="25.5" customHeight="1" x14ac:dyDescent="0.25">
      <c r="A165" s="136"/>
      <c r="B165" s="137"/>
      <c r="C165" s="14" t="s">
        <v>78</v>
      </c>
      <c r="D165" s="15">
        <v>532</v>
      </c>
      <c r="E165" s="15" t="s">
        <v>116</v>
      </c>
      <c r="F165" s="15" t="s">
        <v>395</v>
      </c>
      <c r="G165" s="15" t="s">
        <v>83</v>
      </c>
      <c r="H165" s="50">
        <f t="shared" si="57"/>
        <v>400</v>
      </c>
      <c r="I165" s="50">
        <f t="shared" si="57"/>
        <v>400</v>
      </c>
      <c r="J165" s="50">
        <f t="shared" si="57"/>
        <v>400</v>
      </c>
    </row>
    <row r="166" spans="1:11" customFormat="1" ht="20.25" customHeight="1" x14ac:dyDescent="0.25">
      <c r="A166" s="136"/>
      <c r="B166" s="137"/>
      <c r="C166" s="14" t="s">
        <v>112</v>
      </c>
      <c r="D166" s="15">
        <v>532</v>
      </c>
      <c r="E166" s="15" t="s">
        <v>116</v>
      </c>
      <c r="F166" s="15" t="s">
        <v>395</v>
      </c>
      <c r="G166" s="15">
        <v>612</v>
      </c>
      <c r="H166" s="50">
        <v>400</v>
      </c>
      <c r="I166" s="50">
        <v>400</v>
      </c>
      <c r="J166" s="50">
        <v>400</v>
      </c>
    </row>
    <row r="167" spans="1:11" s="26" customFormat="1" ht="15.75" x14ac:dyDescent="0.25">
      <c r="A167" s="136" t="s">
        <v>347</v>
      </c>
      <c r="B167" s="137" t="s">
        <v>285</v>
      </c>
      <c r="C167" s="7" t="s">
        <v>19</v>
      </c>
      <c r="D167" s="8">
        <v>532</v>
      </c>
      <c r="E167" s="8" t="s">
        <v>83</v>
      </c>
      <c r="F167" s="8" t="s">
        <v>83</v>
      </c>
      <c r="G167" s="8" t="s">
        <v>83</v>
      </c>
      <c r="H167" s="59">
        <f t="shared" ref="H167:J168" si="58">H168</f>
        <v>460</v>
      </c>
      <c r="I167" s="59">
        <f t="shared" si="58"/>
        <v>657.1</v>
      </c>
      <c r="J167" s="59">
        <f t="shared" si="58"/>
        <v>657.1</v>
      </c>
      <c r="K167" s="114"/>
    </row>
    <row r="168" spans="1:11" customFormat="1" ht="15.75" x14ac:dyDescent="0.25">
      <c r="A168" s="136"/>
      <c r="B168" s="137"/>
      <c r="C168" s="14" t="s">
        <v>78</v>
      </c>
      <c r="D168" s="15">
        <v>532</v>
      </c>
      <c r="E168" s="15" t="s">
        <v>116</v>
      </c>
      <c r="F168" s="15" t="s">
        <v>286</v>
      </c>
      <c r="G168" s="15" t="s">
        <v>83</v>
      </c>
      <c r="H168" s="50">
        <f t="shared" si="58"/>
        <v>460</v>
      </c>
      <c r="I168" s="50">
        <f t="shared" si="58"/>
        <v>657.1</v>
      </c>
      <c r="J168" s="50">
        <f t="shared" si="58"/>
        <v>657.1</v>
      </c>
    </row>
    <row r="169" spans="1:11" customFormat="1" ht="34.5" customHeight="1" x14ac:dyDescent="0.25">
      <c r="A169" s="136"/>
      <c r="B169" s="137"/>
      <c r="C169" s="14" t="s">
        <v>99</v>
      </c>
      <c r="D169" s="15">
        <v>532</v>
      </c>
      <c r="E169" s="15" t="s">
        <v>116</v>
      </c>
      <c r="F169" s="15" t="s">
        <v>286</v>
      </c>
      <c r="G169" s="15" t="s">
        <v>94</v>
      </c>
      <c r="H169" s="50">
        <v>460</v>
      </c>
      <c r="I169" s="50">
        <v>657.1</v>
      </c>
      <c r="J169" s="50">
        <v>657.1</v>
      </c>
    </row>
    <row r="170" spans="1:11" s="100" customFormat="1" ht="15.75" customHeight="1" x14ac:dyDescent="0.25">
      <c r="A170" s="154">
        <v>5</v>
      </c>
      <c r="B170" s="148" t="s">
        <v>115</v>
      </c>
      <c r="C170" s="17" t="s">
        <v>19</v>
      </c>
      <c r="D170" s="18">
        <v>532</v>
      </c>
      <c r="E170" s="18" t="s">
        <v>83</v>
      </c>
      <c r="F170" s="18" t="s">
        <v>83</v>
      </c>
      <c r="G170" s="18" t="s">
        <v>83</v>
      </c>
      <c r="H170" s="58">
        <f t="shared" ref="H170:H172" si="59">H173+H176+H179+H182+H185</f>
        <v>43007.499999999993</v>
      </c>
      <c r="I170" s="58">
        <f t="shared" ref="I170:J170" si="60">I173+I176+I179+I182+I185</f>
        <v>42281.299999999996</v>
      </c>
      <c r="J170" s="58">
        <f t="shared" si="60"/>
        <v>42098.8</v>
      </c>
      <c r="K170" s="113"/>
    </row>
    <row r="171" spans="1:11" s="100" customFormat="1" ht="15.75" x14ac:dyDescent="0.25">
      <c r="A171" s="155"/>
      <c r="B171" s="149"/>
      <c r="C171" s="17" t="s">
        <v>78</v>
      </c>
      <c r="D171" s="18" t="s">
        <v>163</v>
      </c>
      <c r="E171" s="18" t="s">
        <v>83</v>
      </c>
      <c r="F171" s="18" t="s">
        <v>83</v>
      </c>
      <c r="G171" s="18" t="s">
        <v>83</v>
      </c>
      <c r="H171" s="58">
        <f t="shared" si="59"/>
        <v>43007.499999999993</v>
      </c>
      <c r="I171" s="58">
        <f t="shared" ref="I171:J171" si="61">I174+I177+I180+I183+I186</f>
        <v>42281.299999999996</v>
      </c>
      <c r="J171" s="58">
        <f t="shared" si="61"/>
        <v>42098.8</v>
      </c>
    </row>
    <row r="172" spans="1:11" s="100" customFormat="1" ht="31.5" x14ac:dyDescent="0.25">
      <c r="A172" s="156"/>
      <c r="B172" s="150"/>
      <c r="C172" s="17" t="s">
        <v>85</v>
      </c>
      <c r="D172" s="18"/>
      <c r="E172" s="18" t="s">
        <v>83</v>
      </c>
      <c r="F172" s="18" t="s">
        <v>83</v>
      </c>
      <c r="G172" s="18" t="s">
        <v>83</v>
      </c>
      <c r="H172" s="58">
        <f t="shared" si="59"/>
        <v>9.8000000000000007</v>
      </c>
      <c r="I172" s="58">
        <f t="shared" ref="I172:J172" si="62">I175+I178+I181+I184+I187</f>
        <v>9.8000000000000007</v>
      </c>
      <c r="J172" s="58">
        <f t="shared" si="62"/>
        <v>9.8000000000000007</v>
      </c>
    </row>
    <row r="173" spans="1:11" customFormat="1" ht="15.75" customHeight="1" x14ac:dyDescent="0.25">
      <c r="A173" s="140" t="s">
        <v>69</v>
      </c>
      <c r="B173" s="151" t="s">
        <v>129</v>
      </c>
      <c r="C173" s="7" t="s">
        <v>19</v>
      </c>
      <c r="D173" s="8">
        <v>532</v>
      </c>
      <c r="E173" s="8" t="s">
        <v>83</v>
      </c>
      <c r="F173" s="8" t="s">
        <v>83</v>
      </c>
      <c r="G173" s="8" t="s">
        <v>83</v>
      </c>
      <c r="H173" s="59">
        <f t="shared" ref="H173:J173" si="63">H174</f>
        <v>2381.1</v>
      </c>
      <c r="I173" s="59">
        <f t="shared" si="63"/>
        <v>2496.6</v>
      </c>
      <c r="J173" s="59">
        <f t="shared" si="63"/>
        <v>2496.4</v>
      </c>
      <c r="K173" s="112"/>
    </row>
    <row r="174" spans="1:11" customFormat="1" ht="21" customHeight="1" x14ac:dyDescent="0.25">
      <c r="A174" s="141"/>
      <c r="B174" s="152"/>
      <c r="C174" s="14" t="s">
        <v>78</v>
      </c>
      <c r="D174" s="15">
        <v>532</v>
      </c>
      <c r="E174" s="15" t="s">
        <v>116</v>
      </c>
      <c r="F174" s="15" t="s">
        <v>117</v>
      </c>
      <c r="G174" s="15" t="s">
        <v>83</v>
      </c>
      <c r="H174" s="50">
        <v>2381.1</v>
      </c>
      <c r="I174" s="50">
        <v>2496.6</v>
      </c>
      <c r="J174" s="50">
        <v>2496.4</v>
      </c>
    </row>
    <row r="175" spans="1:11" customFormat="1" ht="18.75" customHeight="1" x14ac:dyDescent="0.25">
      <c r="A175" s="142"/>
      <c r="B175" s="153"/>
      <c r="C175" s="8" t="s">
        <v>83</v>
      </c>
      <c r="D175" s="8" t="s">
        <v>83</v>
      </c>
      <c r="E175" s="8" t="s">
        <v>83</v>
      </c>
      <c r="F175" s="8" t="s">
        <v>83</v>
      </c>
      <c r="G175" s="8" t="s">
        <v>83</v>
      </c>
      <c r="H175" s="50">
        <v>0</v>
      </c>
      <c r="I175" s="50">
        <v>0</v>
      </c>
      <c r="J175" s="50">
        <v>0</v>
      </c>
    </row>
    <row r="176" spans="1:11" customFormat="1" ht="18" customHeight="1" x14ac:dyDescent="0.25">
      <c r="A176" s="140" t="s">
        <v>71</v>
      </c>
      <c r="B176" s="151" t="s">
        <v>70</v>
      </c>
      <c r="C176" s="7" t="s">
        <v>19</v>
      </c>
      <c r="D176" s="8">
        <v>532</v>
      </c>
      <c r="E176" s="8" t="s">
        <v>83</v>
      </c>
      <c r="F176" s="8" t="s">
        <v>83</v>
      </c>
      <c r="G176" s="8" t="s">
        <v>83</v>
      </c>
      <c r="H176" s="59">
        <f t="shared" ref="H176:J176" si="64">H177</f>
        <v>27451.3</v>
      </c>
      <c r="I176" s="59">
        <f t="shared" si="64"/>
        <v>26655.1</v>
      </c>
      <c r="J176" s="59">
        <f t="shared" si="64"/>
        <v>26472.799999999999</v>
      </c>
      <c r="K176" s="112">
        <f>J176/J170</f>
        <v>0.6288255247180442</v>
      </c>
    </row>
    <row r="177" spans="1:12" customFormat="1" ht="21" customHeight="1" x14ac:dyDescent="0.25">
      <c r="A177" s="141"/>
      <c r="B177" s="152"/>
      <c r="C177" s="14" t="s">
        <v>78</v>
      </c>
      <c r="D177" s="15">
        <v>532</v>
      </c>
      <c r="E177" s="15" t="s">
        <v>116</v>
      </c>
      <c r="F177" s="15" t="s">
        <v>396</v>
      </c>
      <c r="G177" s="15" t="s">
        <v>83</v>
      </c>
      <c r="H177" s="50">
        <v>27451.3</v>
      </c>
      <c r="I177" s="50">
        <v>26655.1</v>
      </c>
      <c r="J177" s="50">
        <v>26472.799999999999</v>
      </c>
      <c r="L177" s="110"/>
    </row>
    <row r="178" spans="1:12" customFormat="1" ht="15.75" customHeight="1" x14ac:dyDescent="0.25">
      <c r="A178" s="142"/>
      <c r="B178" s="153"/>
      <c r="C178" s="8" t="s">
        <v>83</v>
      </c>
      <c r="D178" s="8" t="s">
        <v>83</v>
      </c>
      <c r="E178" s="8" t="s">
        <v>83</v>
      </c>
      <c r="F178" s="8" t="s">
        <v>83</v>
      </c>
      <c r="G178" s="8" t="s">
        <v>83</v>
      </c>
      <c r="H178" s="50">
        <v>0</v>
      </c>
      <c r="I178" s="50">
        <v>0</v>
      </c>
      <c r="J178" s="50">
        <v>0</v>
      </c>
    </row>
    <row r="179" spans="1:12" s="26" customFormat="1" ht="15.75" x14ac:dyDescent="0.25">
      <c r="A179" s="140" t="s">
        <v>72</v>
      </c>
      <c r="B179" s="137" t="s">
        <v>261</v>
      </c>
      <c r="C179" s="7" t="s">
        <v>19</v>
      </c>
      <c r="D179" s="8">
        <v>532</v>
      </c>
      <c r="E179" s="8" t="s">
        <v>83</v>
      </c>
      <c r="F179" s="8" t="s">
        <v>83</v>
      </c>
      <c r="G179" s="8" t="s">
        <v>83</v>
      </c>
      <c r="H179" s="59">
        <f t="shared" ref="H179:J180" si="65">H180</f>
        <v>9.8000000000000007</v>
      </c>
      <c r="I179" s="59">
        <f t="shared" si="65"/>
        <v>9.8000000000000007</v>
      </c>
      <c r="J179" s="59">
        <f t="shared" si="65"/>
        <v>9.8000000000000007</v>
      </c>
      <c r="K179" s="114"/>
    </row>
    <row r="180" spans="1:12" customFormat="1" ht="35.25" customHeight="1" x14ac:dyDescent="0.25">
      <c r="A180" s="141"/>
      <c r="B180" s="137"/>
      <c r="C180" s="14" t="s">
        <v>78</v>
      </c>
      <c r="D180" s="15">
        <v>532</v>
      </c>
      <c r="E180" s="15" t="s">
        <v>116</v>
      </c>
      <c r="F180" s="15" t="s">
        <v>287</v>
      </c>
      <c r="G180" s="15" t="s">
        <v>83</v>
      </c>
      <c r="H180" s="50">
        <f t="shared" si="65"/>
        <v>9.8000000000000007</v>
      </c>
      <c r="I180" s="50">
        <f t="shared" si="65"/>
        <v>9.8000000000000007</v>
      </c>
      <c r="J180" s="50">
        <f t="shared" si="65"/>
        <v>9.8000000000000007</v>
      </c>
    </row>
    <row r="181" spans="1:12" customFormat="1" ht="46.5" customHeight="1" x14ac:dyDescent="0.25">
      <c r="A181" s="142"/>
      <c r="B181" s="137"/>
      <c r="C181" s="14" t="s">
        <v>85</v>
      </c>
      <c r="D181" s="15">
        <v>532</v>
      </c>
      <c r="E181" s="15" t="s">
        <v>116</v>
      </c>
      <c r="F181" s="15" t="s">
        <v>287</v>
      </c>
      <c r="G181" s="15" t="s">
        <v>107</v>
      </c>
      <c r="H181" s="50">
        <v>9.8000000000000007</v>
      </c>
      <c r="I181" s="50">
        <v>9.8000000000000007</v>
      </c>
      <c r="J181" s="50">
        <v>9.8000000000000007</v>
      </c>
    </row>
    <row r="182" spans="1:12" s="102" customFormat="1" ht="15.75" x14ac:dyDescent="0.25">
      <c r="A182" s="140" t="s">
        <v>151</v>
      </c>
      <c r="B182" s="133" t="s">
        <v>130</v>
      </c>
      <c r="C182" s="7" t="s">
        <v>19</v>
      </c>
      <c r="D182" s="8">
        <v>532</v>
      </c>
      <c r="E182" s="8" t="s">
        <v>83</v>
      </c>
      <c r="F182" s="8" t="s">
        <v>83</v>
      </c>
      <c r="G182" s="8" t="s">
        <v>83</v>
      </c>
      <c r="H182" s="59">
        <f t="shared" ref="H182:J182" si="66">H183</f>
        <v>11795.7</v>
      </c>
      <c r="I182" s="59">
        <f t="shared" si="66"/>
        <v>13119.8</v>
      </c>
      <c r="J182" s="59">
        <f t="shared" si="66"/>
        <v>13119.8</v>
      </c>
      <c r="K182" s="115"/>
    </row>
    <row r="183" spans="1:12" s="103" customFormat="1" ht="15.75" x14ac:dyDescent="0.25">
      <c r="A183" s="141"/>
      <c r="B183" s="133"/>
      <c r="C183" s="14" t="s">
        <v>84</v>
      </c>
      <c r="D183" s="15">
        <v>532</v>
      </c>
      <c r="E183" s="15" t="s">
        <v>89</v>
      </c>
      <c r="F183" s="15" t="s">
        <v>103</v>
      </c>
      <c r="G183" s="15" t="s">
        <v>91</v>
      </c>
      <c r="H183" s="50">
        <v>11795.7</v>
      </c>
      <c r="I183" s="50">
        <v>13119.8</v>
      </c>
      <c r="J183" s="50">
        <v>13119.8</v>
      </c>
    </row>
    <row r="184" spans="1:12" s="103" customFormat="1" ht="31.5" customHeight="1" x14ac:dyDescent="0.25">
      <c r="A184" s="142"/>
      <c r="B184" s="133"/>
      <c r="C184" s="14" t="s">
        <v>85</v>
      </c>
      <c r="D184" s="15" t="s">
        <v>83</v>
      </c>
      <c r="E184" s="15" t="s">
        <v>83</v>
      </c>
      <c r="F184" s="15" t="s">
        <v>83</v>
      </c>
      <c r="G184" s="15" t="s">
        <v>83</v>
      </c>
      <c r="H184" s="50">
        <v>0</v>
      </c>
      <c r="I184" s="50">
        <v>0</v>
      </c>
      <c r="J184" s="50">
        <v>0</v>
      </c>
    </row>
    <row r="185" spans="1:12" s="102" customFormat="1" ht="30" customHeight="1" x14ac:dyDescent="0.25">
      <c r="A185" s="140" t="s">
        <v>349</v>
      </c>
      <c r="B185" s="133" t="s">
        <v>350</v>
      </c>
      <c r="C185" s="7" t="s">
        <v>19</v>
      </c>
      <c r="D185" s="8">
        <v>532</v>
      </c>
      <c r="E185" s="8" t="s">
        <v>83</v>
      </c>
      <c r="F185" s="8" t="s">
        <v>83</v>
      </c>
      <c r="G185" s="8" t="s">
        <v>83</v>
      </c>
      <c r="H185" s="59">
        <f t="shared" ref="H185:J186" si="67">H186</f>
        <v>1369.6</v>
      </c>
      <c r="I185" s="59">
        <f t="shared" si="67"/>
        <v>0</v>
      </c>
      <c r="J185" s="59">
        <f t="shared" si="67"/>
        <v>0</v>
      </c>
      <c r="K185" s="115"/>
    </row>
    <row r="186" spans="1:12" s="103" customFormat="1" ht="35.25" customHeight="1" x14ac:dyDescent="0.25">
      <c r="A186" s="141"/>
      <c r="B186" s="133"/>
      <c r="C186" s="14" t="s">
        <v>84</v>
      </c>
      <c r="D186" s="15">
        <v>532</v>
      </c>
      <c r="E186" s="15" t="s">
        <v>89</v>
      </c>
      <c r="F186" s="15" t="s">
        <v>397</v>
      </c>
      <c r="G186" s="15" t="s">
        <v>91</v>
      </c>
      <c r="H186" s="50">
        <v>1369.6</v>
      </c>
      <c r="I186" s="50">
        <f t="shared" si="67"/>
        <v>0</v>
      </c>
      <c r="J186" s="50">
        <f t="shared" si="67"/>
        <v>0</v>
      </c>
    </row>
    <row r="187" spans="1:12" s="103" customFormat="1" ht="49.5" customHeight="1" x14ac:dyDescent="0.25">
      <c r="A187" s="142"/>
      <c r="B187" s="133"/>
      <c r="C187" s="14" t="s">
        <v>85</v>
      </c>
      <c r="D187" s="15" t="s">
        <v>83</v>
      </c>
      <c r="E187" s="15" t="s">
        <v>83</v>
      </c>
      <c r="F187" s="15" t="s">
        <v>83</v>
      </c>
      <c r="G187" s="15" t="s">
        <v>83</v>
      </c>
      <c r="H187" s="50">
        <v>0</v>
      </c>
      <c r="I187" s="50">
        <v>0</v>
      </c>
      <c r="J187" s="50">
        <v>0</v>
      </c>
    </row>
    <row r="188" spans="1:12" s="100" customFormat="1" ht="15.75" x14ac:dyDescent="0.25">
      <c r="A188" s="138">
        <v>6</v>
      </c>
      <c r="B188" s="139" t="s">
        <v>152</v>
      </c>
      <c r="C188" s="17" t="s">
        <v>19</v>
      </c>
      <c r="D188" s="18">
        <v>532</v>
      </c>
      <c r="E188" s="18" t="s">
        <v>83</v>
      </c>
      <c r="F188" s="18" t="s">
        <v>83</v>
      </c>
      <c r="G188" s="18" t="s">
        <v>83</v>
      </c>
      <c r="H188" s="58">
        <f t="shared" ref="H188:J188" si="68">H189</f>
        <v>4375.3999999999996</v>
      </c>
      <c r="I188" s="58">
        <f t="shared" si="68"/>
        <v>32128.3</v>
      </c>
      <c r="J188" s="58">
        <f t="shared" si="68"/>
        <v>31941.200000000001</v>
      </c>
      <c r="K188" s="113"/>
    </row>
    <row r="189" spans="1:12" s="100" customFormat="1" ht="15.75" x14ac:dyDescent="0.25">
      <c r="A189" s="138"/>
      <c r="B189" s="139"/>
      <c r="C189" s="17" t="s">
        <v>78</v>
      </c>
      <c r="D189" s="18">
        <v>532</v>
      </c>
      <c r="E189" s="18" t="s">
        <v>83</v>
      </c>
      <c r="F189" s="18" t="s">
        <v>83</v>
      </c>
      <c r="G189" s="18" t="s">
        <v>83</v>
      </c>
      <c r="H189" s="58">
        <f t="shared" ref="H189:H190" si="69">H192+H200+H203+H206+H209+H212</f>
        <v>4375.3999999999996</v>
      </c>
      <c r="I189" s="58">
        <f t="shared" ref="I189:J189" si="70">I192+I200+I203+I206+I209+I212</f>
        <v>32128.3</v>
      </c>
      <c r="J189" s="58">
        <f t="shared" si="70"/>
        <v>31941.200000000001</v>
      </c>
    </row>
    <row r="190" spans="1:12" s="100" customFormat="1" ht="31.5" x14ac:dyDescent="0.25">
      <c r="A190" s="138"/>
      <c r="B190" s="139"/>
      <c r="C190" s="17" t="s">
        <v>85</v>
      </c>
      <c r="D190" s="18">
        <v>532</v>
      </c>
      <c r="E190" s="18" t="s">
        <v>83</v>
      </c>
      <c r="F190" s="18" t="s">
        <v>83</v>
      </c>
      <c r="G190" s="18" t="s">
        <v>83</v>
      </c>
      <c r="H190" s="58">
        <f t="shared" si="69"/>
        <v>4375.3999999999996</v>
      </c>
      <c r="I190" s="58">
        <f t="shared" ref="I190:J190" si="71">I193+I201+I204+I207+I210+I213</f>
        <v>32128.3</v>
      </c>
      <c r="J190" s="58">
        <f t="shared" si="71"/>
        <v>31941.200000000001</v>
      </c>
    </row>
    <row r="191" spans="1:12" customFormat="1" ht="24" customHeight="1" x14ac:dyDescent="0.25">
      <c r="A191" s="140" t="s">
        <v>74</v>
      </c>
      <c r="B191" s="137" t="s">
        <v>398</v>
      </c>
      <c r="C191" s="7" t="s">
        <v>19</v>
      </c>
      <c r="D191" s="8">
        <v>532</v>
      </c>
      <c r="E191" s="8" t="s">
        <v>83</v>
      </c>
      <c r="F191" s="8" t="s">
        <v>83</v>
      </c>
      <c r="G191" s="8" t="s">
        <v>83</v>
      </c>
      <c r="H191" s="59">
        <f t="shared" ref="H191:J192" si="72">H192</f>
        <v>3205</v>
      </c>
      <c r="I191" s="59">
        <f t="shared" si="72"/>
        <v>23297.599999999999</v>
      </c>
      <c r="J191" s="59">
        <f t="shared" si="72"/>
        <v>23110.5</v>
      </c>
      <c r="K191" s="112"/>
    </row>
    <row r="192" spans="1:12" customFormat="1" ht="29.25" customHeight="1" x14ac:dyDescent="0.25">
      <c r="A192" s="141"/>
      <c r="B192" s="137"/>
      <c r="C192" s="14" t="s">
        <v>78</v>
      </c>
      <c r="D192" s="15">
        <v>532</v>
      </c>
      <c r="E192" s="15" t="s">
        <v>83</v>
      </c>
      <c r="F192" s="15">
        <v>5362043607</v>
      </c>
      <c r="G192" s="15" t="s">
        <v>83</v>
      </c>
      <c r="H192" s="50">
        <f t="shared" si="72"/>
        <v>3205</v>
      </c>
      <c r="I192" s="50">
        <f t="shared" si="72"/>
        <v>23297.599999999999</v>
      </c>
      <c r="J192" s="50">
        <f t="shared" si="72"/>
        <v>23110.5</v>
      </c>
    </row>
    <row r="193" spans="1:11" customFormat="1" ht="31.5" x14ac:dyDescent="0.25">
      <c r="A193" s="142"/>
      <c r="B193" s="137"/>
      <c r="C193" s="14" t="s">
        <v>85</v>
      </c>
      <c r="D193" s="15">
        <v>532</v>
      </c>
      <c r="E193" s="15" t="s">
        <v>83</v>
      </c>
      <c r="F193" s="15">
        <v>5362043607</v>
      </c>
      <c r="G193" s="15">
        <v>612</v>
      </c>
      <c r="H193" s="50">
        <f t="shared" ref="H193" si="73">H194+H195+H196+H198+H197</f>
        <v>3205</v>
      </c>
      <c r="I193" s="50">
        <f t="shared" ref="I193:J193" si="74">I194+I195+I196+I198+I197</f>
        <v>23297.599999999999</v>
      </c>
      <c r="J193" s="50">
        <f t="shared" si="74"/>
        <v>23110.5</v>
      </c>
    </row>
    <row r="194" spans="1:11" s="109" customFormat="1" ht="31.5" x14ac:dyDescent="0.25">
      <c r="A194" s="104" t="s">
        <v>399</v>
      </c>
      <c r="B194" s="105" t="s">
        <v>400</v>
      </c>
      <c r="C194" s="106" t="s">
        <v>85</v>
      </c>
      <c r="D194" s="107">
        <v>532</v>
      </c>
      <c r="E194" s="107" t="s">
        <v>83</v>
      </c>
      <c r="F194" s="107">
        <v>5362043607</v>
      </c>
      <c r="G194" s="107">
        <v>612</v>
      </c>
      <c r="H194" s="108">
        <v>1000</v>
      </c>
      <c r="I194" s="108">
        <v>7496.3</v>
      </c>
      <c r="J194" s="108">
        <v>7496.3</v>
      </c>
    </row>
    <row r="195" spans="1:11" s="109" customFormat="1" ht="32.25" customHeight="1" x14ac:dyDescent="0.25">
      <c r="A195" s="104" t="s">
        <v>399</v>
      </c>
      <c r="B195" s="105" t="s">
        <v>401</v>
      </c>
      <c r="C195" s="106" t="s">
        <v>85</v>
      </c>
      <c r="D195" s="107">
        <v>532</v>
      </c>
      <c r="E195" s="107" t="s">
        <v>83</v>
      </c>
      <c r="F195" s="107">
        <v>5362043607</v>
      </c>
      <c r="G195" s="107">
        <v>612</v>
      </c>
      <c r="H195" s="108">
        <v>200</v>
      </c>
      <c r="I195" s="108">
        <v>884.3</v>
      </c>
      <c r="J195" s="108">
        <v>884.2</v>
      </c>
    </row>
    <row r="196" spans="1:11" s="109" customFormat="1" ht="32.25" customHeight="1" x14ac:dyDescent="0.25">
      <c r="A196" s="104" t="s">
        <v>399</v>
      </c>
      <c r="B196" s="105" t="s">
        <v>402</v>
      </c>
      <c r="C196" s="106" t="s">
        <v>85</v>
      </c>
      <c r="D196" s="107">
        <v>532</v>
      </c>
      <c r="E196" s="107" t="s">
        <v>83</v>
      </c>
      <c r="F196" s="107">
        <v>5362043607</v>
      </c>
      <c r="G196" s="107">
        <v>612</v>
      </c>
      <c r="H196" s="108">
        <v>2005</v>
      </c>
      <c r="I196" s="108">
        <v>8155</v>
      </c>
      <c r="J196" s="108">
        <v>8148</v>
      </c>
    </row>
    <row r="197" spans="1:11" s="109" customFormat="1" ht="51" customHeight="1" x14ac:dyDescent="0.25">
      <c r="A197" s="104" t="s">
        <v>399</v>
      </c>
      <c r="B197" s="105" t="s">
        <v>403</v>
      </c>
      <c r="C197" s="106" t="s">
        <v>85</v>
      </c>
      <c r="D197" s="107">
        <v>532</v>
      </c>
      <c r="E197" s="107" t="s">
        <v>83</v>
      </c>
      <c r="F197" s="107">
        <v>5362043607</v>
      </c>
      <c r="G197" s="107">
        <v>612</v>
      </c>
      <c r="H197" s="108">
        <v>0</v>
      </c>
      <c r="I197" s="108">
        <v>6762</v>
      </c>
      <c r="J197" s="108">
        <v>6582</v>
      </c>
    </row>
    <row r="198" spans="1:11" s="109" customFormat="1" ht="43.5" customHeight="1" x14ac:dyDescent="0.25">
      <c r="A198" s="104" t="s">
        <v>399</v>
      </c>
      <c r="B198" s="105" t="s">
        <v>404</v>
      </c>
      <c r="C198" s="106" t="s">
        <v>85</v>
      </c>
      <c r="D198" s="107">
        <v>532</v>
      </c>
      <c r="E198" s="107" t="s">
        <v>83</v>
      </c>
      <c r="F198" s="107">
        <v>5362043607</v>
      </c>
      <c r="G198" s="107">
        <v>612</v>
      </c>
      <c r="H198" s="108">
        <v>0</v>
      </c>
      <c r="I198" s="108">
        <v>0</v>
      </c>
      <c r="J198" s="108">
        <v>0</v>
      </c>
    </row>
    <row r="199" spans="1:11" customFormat="1" ht="15.75" x14ac:dyDescent="0.25">
      <c r="A199" s="136" t="s">
        <v>75</v>
      </c>
      <c r="B199" s="137" t="s">
        <v>158</v>
      </c>
      <c r="C199" s="7" t="s">
        <v>19</v>
      </c>
      <c r="D199" s="8">
        <v>532</v>
      </c>
      <c r="E199" s="8" t="s">
        <v>83</v>
      </c>
      <c r="F199" s="8" t="s">
        <v>83</v>
      </c>
      <c r="G199" s="8" t="s">
        <v>83</v>
      </c>
      <c r="H199" s="59">
        <f t="shared" ref="H199:J200" si="75">H200</f>
        <v>1020.4</v>
      </c>
      <c r="I199" s="59">
        <f t="shared" si="75"/>
        <v>1020.4</v>
      </c>
      <c r="J199" s="59">
        <f t="shared" si="75"/>
        <v>1020.4</v>
      </c>
      <c r="K199" s="112"/>
    </row>
    <row r="200" spans="1:11" customFormat="1" ht="30" customHeight="1" x14ac:dyDescent="0.25">
      <c r="A200" s="136"/>
      <c r="B200" s="137"/>
      <c r="C200" s="14" t="s">
        <v>78</v>
      </c>
      <c r="D200" s="15">
        <v>532</v>
      </c>
      <c r="E200" s="15" t="s">
        <v>83</v>
      </c>
      <c r="F200" s="15" t="s">
        <v>288</v>
      </c>
      <c r="G200" s="15" t="s">
        <v>83</v>
      </c>
      <c r="H200" s="50">
        <f t="shared" si="75"/>
        <v>1020.4</v>
      </c>
      <c r="I200" s="50">
        <f t="shared" si="75"/>
        <v>1020.4</v>
      </c>
      <c r="J200" s="50">
        <f t="shared" si="75"/>
        <v>1020.4</v>
      </c>
    </row>
    <row r="201" spans="1:11" customFormat="1" ht="39.75" customHeight="1" x14ac:dyDescent="0.25">
      <c r="A201" s="136"/>
      <c r="B201" s="137"/>
      <c r="C201" s="14" t="s">
        <v>85</v>
      </c>
      <c r="D201" s="15">
        <v>532</v>
      </c>
      <c r="E201" s="15" t="s">
        <v>83</v>
      </c>
      <c r="F201" s="15" t="s">
        <v>288</v>
      </c>
      <c r="G201" s="15">
        <v>612</v>
      </c>
      <c r="H201" s="50">
        <v>1020.4</v>
      </c>
      <c r="I201" s="50">
        <v>1020.4</v>
      </c>
      <c r="J201" s="50">
        <v>1020.4</v>
      </c>
    </row>
    <row r="202" spans="1:11" customFormat="1" ht="24" customHeight="1" x14ac:dyDescent="0.25">
      <c r="A202" s="136" t="s">
        <v>153</v>
      </c>
      <c r="B202" s="137" t="s">
        <v>161</v>
      </c>
      <c r="C202" s="7" t="s">
        <v>19</v>
      </c>
      <c r="D202" s="8">
        <v>532</v>
      </c>
      <c r="E202" s="8" t="s">
        <v>83</v>
      </c>
      <c r="F202" s="8" t="s">
        <v>83</v>
      </c>
      <c r="G202" s="8" t="s">
        <v>83</v>
      </c>
      <c r="H202" s="59">
        <f t="shared" ref="H202:J203" si="76">H203</f>
        <v>0</v>
      </c>
      <c r="I202" s="59">
        <f t="shared" si="76"/>
        <v>0</v>
      </c>
      <c r="J202" s="59">
        <f t="shared" si="76"/>
        <v>0</v>
      </c>
      <c r="K202" s="112"/>
    </row>
    <row r="203" spans="1:11" customFormat="1" ht="33" customHeight="1" x14ac:dyDescent="0.25">
      <c r="A203" s="136"/>
      <c r="B203" s="137"/>
      <c r="C203" s="14" t="s">
        <v>78</v>
      </c>
      <c r="D203" s="15">
        <v>532</v>
      </c>
      <c r="E203" s="15" t="s">
        <v>109</v>
      </c>
      <c r="F203" s="15" t="s">
        <v>289</v>
      </c>
      <c r="G203" s="15" t="s">
        <v>83</v>
      </c>
      <c r="H203" s="50">
        <f t="shared" si="76"/>
        <v>0</v>
      </c>
      <c r="I203" s="50">
        <f t="shared" si="76"/>
        <v>0</v>
      </c>
      <c r="J203" s="50">
        <f t="shared" si="76"/>
        <v>0</v>
      </c>
    </row>
    <row r="204" spans="1:11" customFormat="1" ht="28.5" customHeight="1" x14ac:dyDescent="0.25">
      <c r="A204" s="136"/>
      <c r="B204" s="137"/>
      <c r="C204" s="14" t="s">
        <v>118</v>
      </c>
      <c r="D204" s="15">
        <v>532</v>
      </c>
      <c r="E204" s="15" t="s">
        <v>109</v>
      </c>
      <c r="F204" s="15" t="s">
        <v>289</v>
      </c>
      <c r="G204" s="15">
        <v>612</v>
      </c>
      <c r="H204" s="50">
        <v>0</v>
      </c>
      <c r="I204" s="50">
        <v>0</v>
      </c>
      <c r="J204" s="50">
        <v>0</v>
      </c>
    </row>
    <row r="205" spans="1:11" customFormat="1" ht="24" customHeight="1" x14ac:dyDescent="0.25">
      <c r="A205" s="136" t="s">
        <v>154</v>
      </c>
      <c r="B205" s="137" t="s">
        <v>162</v>
      </c>
      <c r="C205" s="7" t="s">
        <v>19</v>
      </c>
      <c r="D205" s="8">
        <v>532</v>
      </c>
      <c r="E205" s="8" t="s">
        <v>83</v>
      </c>
      <c r="F205" s="8" t="s">
        <v>83</v>
      </c>
      <c r="G205" s="8" t="s">
        <v>83</v>
      </c>
      <c r="H205" s="59">
        <f t="shared" ref="H205:J206" si="77">H206</f>
        <v>0</v>
      </c>
      <c r="I205" s="59">
        <f t="shared" si="77"/>
        <v>0</v>
      </c>
      <c r="J205" s="59">
        <f t="shared" si="77"/>
        <v>0</v>
      </c>
      <c r="K205" s="112"/>
    </row>
    <row r="206" spans="1:11" customFormat="1" ht="33" customHeight="1" x14ac:dyDescent="0.25">
      <c r="A206" s="136"/>
      <c r="B206" s="137"/>
      <c r="C206" s="14" t="s">
        <v>78</v>
      </c>
      <c r="D206" s="15">
        <v>532</v>
      </c>
      <c r="E206" s="15" t="s">
        <v>86</v>
      </c>
      <c r="F206" s="15" t="s">
        <v>290</v>
      </c>
      <c r="G206" s="15" t="s">
        <v>83</v>
      </c>
      <c r="H206" s="50">
        <f t="shared" si="77"/>
        <v>0</v>
      </c>
      <c r="I206" s="50">
        <f t="shared" si="77"/>
        <v>0</v>
      </c>
      <c r="J206" s="50">
        <f t="shared" si="77"/>
        <v>0</v>
      </c>
    </row>
    <row r="207" spans="1:11" customFormat="1" ht="38.25" customHeight="1" x14ac:dyDescent="0.25">
      <c r="A207" s="136"/>
      <c r="B207" s="137"/>
      <c r="C207" s="14" t="s">
        <v>405</v>
      </c>
      <c r="D207" s="15">
        <v>532</v>
      </c>
      <c r="E207" s="15" t="s">
        <v>86</v>
      </c>
      <c r="F207" s="15" t="s">
        <v>290</v>
      </c>
      <c r="G207" s="15">
        <v>612</v>
      </c>
      <c r="H207" s="50">
        <v>0</v>
      </c>
      <c r="I207" s="50">
        <v>0</v>
      </c>
      <c r="J207" s="50">
        <v>0</v>
      </c>
    </row>
    <row r="208" spans="1:11" customFormat="1" ht="24" customHeight="1" x14ac:dyDescent="0.25">
      <c r="A208" s="136" t="s">
        <v>155</v>
      </c>
      <c r="B208" s="137" t="s">
        <v>262</v>
      </c>
      <c r="C208" s="7" t="s">
        <v>19</v>
      </c>
      <c r="D208" s="8">
        <v>532</v>
      </c>
      <c r="E208" s="8" t="s">
        <v>83</v>
      </c>
      <c r="F208" s="8" t="s">
        <v>83</v>
      </c>
      <c r="G208" s="8" t="s">
        <v>83</v>
      </c>
      <c r="H208" s="59">
        <f t="shared" ref="H208:J209" si="78">H209</f>
        <v>150</v>
      </c>
      <c r="I208" s="59">
        <f t="shared" si="78"/>
        <v>0</v>
      </c>
      <c r="J208" s="59">
        <f t="shared" si="78"/>
        <v>0</v>
      </c>
      <c r="K208" s="112"/>
    </row>
    <row r="209" spans="1:11" customFormat="1" ht="33" customHeight="1" x14ac:dyDescent="0.25">
      <c r="A209" s="136"/>
      <c r="B209" s="137"/>
      <c r="C209" s="14" t="s">
        <v>78</v>
      </c>
      <c r="D209" s="15">
        <v>532</v>
      </c>
      <c r="E209" s="15" t="s">
        <v>116</v>
      </c>
      <c r="F209" s="15" t="s">
        <v>291</v>
      </c>
      <c r="G209" s="15" t="s">
        <v>83</v>
      </c>
      <c r="H209" s="50">
        <f t="shared" si="78"/>
        <v>150</v>
      </c>
      <c r="I209" s="50">
        <f t="shared" si="78"/>
        <v>0</v>
      </c>
      <c r="J209" s="50">
        <f t="shared" si="78"/>
        <v>0</v>
      </c>
    </row>
    <row r="210" spans="1:11" customFormat="1" ht="38.25" customHeight="1" x14ac:dyDescent="0.25">
      <c r="A210" s="136"/>
      <c r="B210" s="137"/>
      <c r="C210" s="14" t="s">
        <v>85</v>
      </c>
      <c r="D210" s="15">
        <v>532</v>
      </c>
      <c r="E210" s="15" t="s">
        <v>116</v>
      </c>
      <c r="F210" s="15" t="s">
        <v>291</v>
      </c>
      <c r="G210" s="15">
        <v>612</v>
      </c>
      <c r="H210" s="50">
        <v>150</v>
      </c>
      <c r="I210" s="50">
        <v>0</v>
      </c>
      <c r="J210" s="50">
        <v>0</v>
      </c>
    </row>
    <row r="211" spans="1:11" customFormat="1" ht="24" customHeight="1" x14ac:dyDescent="0.25">
      <c r="A211" s="136" t="s">
        <v>156</v>
      </c>
      <c r="B211" s="137" t="s">
        <v>293</v>
      </c>
      <c r="C211" s="7" t="s">
        <v>19</v>
      </c>
      <c r="D211" s="8">
        <v>532</v>
      </c>
      <c r="E211" s="8" t="s">
        <v>83</v>
      </c>
      <c r="F211" s="8" t="s">
        <v>83</v>
      </c>
      <c r="G211" s="8" t="s">
        <v>83</v>
      </c>
      <c r="H211" s="59">
        <f t="shared" ref="H211:J212" si="79">H212</f>
        <v>0</v>
      </c>
      <c r="I211" s="59">
        <f t="shared" si="79"/>
        <v>7810.3</v>
      </c>
      <c r="J211" s="59">
        <f t="shared" si="79"/>
        <v>7810.3</v>
      </c>
      <c r="K211" s="112"/>
    </row>
    <row r="212" spans="1:11" customFormat="1" ht="24.75" customHeight="1" x14ac:dyDescent="0.25">
      <c r="A212" s="136"/>
      <c r="B212" s="137"/>
      <c r="C212" s="14" t="s">
        <v>78</v>
      </c>
      <c r="D212" s="15">
        <v>532</v>
      </c>
      <c r="E212" s="15" t="s">
        <v>169</v>
      </c>
      <c r="F212" s="15" t="s">
        <v>294</v>
      </c>
      <c r="G212" s="15" t="s">
        <v>83</v>
      </c>
      <c r="H212" s="50">
        <f t="shared" si="79"/>
        <v>0</v>
      </c>
      <c r="I212" s="50">
        <f t="shared" si="79"/>
        <v>7810.3</v>
      </c>
      <c r="J212" s="50">
        <f t="shared" si="79"/>
        <v>7810.3</v>
      </c>
    </row>
    <row r="213" spans="1:11" customFormat="1" ht="21.75" customHeight="1" x14ac:dyDescent="0.25">
      <c r="A213" s="136"/>
      <c r="B213" s="137"/>
      <c r="C213" s="14" t="s">
        <v>85</v>
      </c>
      <c r="D213" s="15">
        <v>532</v>
      </c>
      <c r="E213" s="15" t="s">
        <v>83</v>
      </c>
      <c r="F213" s="15" t="s">
        <v>294</v>
      </c>
      <c r="G213" s="15">
        <v>612</v>
      </c>
      <c r="H213" s="50">
        <v>0</v>
      </c>
      <c r="I213" s="50">
        <v>7810.3</v>
      </c>
      <c r="J213" s="50">
        <v>7810.3</v>
      </c>
    </row>
  </sheetData>
  <autoFilter ref="B7:J213"/>
  <mergeCells count="146">
    <mergeCell ref="A179:A181"/>
    <mergeCell ref="B179:B181"/>
    <mergeCell ref="A182:A184"/>
    <mergeCell ref="B182:B184"/>
    <mergeCell ref="A185:A187"/>
    <mergeCell ref="B185:B187"/>
    <mergeCell ref="A164:A166"/>
    <mergeCell ref="B164:B166"/>
    <mergeCell ref="A167:A169"/>
    <mergeCell ref="B167:B169"/>
    <mergeCell ref="A170:A172"/>
    <mergeCell ref="B170:B172"/>
    <mergeCell ref="A173:A175"/>
    <mergeCell ref="B173:B175"/>
    <mergeCell ref="A176:A178"/>
    <mergeCell ref="B176:B178"/>
    <mergeCell ref="A149:A151"/>
    <mergeCell ref="B149:B151"/>
    <mergeCell ref="A152:A154"/>
    <mergeCell ref="B152:B154"/>
    <mergeCell ref="A155:A157"/>
    <mergeCell ref="B155:B157"/>
    <mergeCell ref="A158:A160"/>
    <mergeCell ref="B158:B160"/>
    <mergeCell ref="A161:A163"/>
    <mergeCell ref="B161:B163"/>
    <mergeCell ref="A119:A121"/>
    <mergeCell ref="B119:B121"/>
    <mergeCell ref="A137:A139"/>
    <mergeCell ref="B137:B139"/>
    <mergeCell ref="A140:A142"/>
    <mergeCell ref="B140:B142"/>
    <mergeCell ref="A143:A145"/>
    <mergeCell ref="B143:B145"/>
    <mergeCell ref="A146:A148"/>
    <mergeCell ref="B146:B148"/>
    <mergeCell ref="A122:A124"/>
    <mergeCell ref="B122:B124"/>
    <mergeCell ref="A125:A127"/>
    <mergeCell ref="B125:B127"/>
    <mergeCell ref="A128:A130"/>
    <mergeCell ref="B128:B130"/>
    <mergeCell ref="A131:A133"/>
    <mergeCell ref="B131:B133"/>
    <mergeCell ref="A134:A136"/>
    <mergeCell ref="B134:B136"/>
    <mergeCell ref="A104:A106"/>
    <mergeCell ref="B104:B106"/>
    <mergeCell ref="A107:A109"/>
    <mergeCell ref="B107:B109"/>
    <mergeCell ref="A110:A112"/>
    <mergeCell ref="B110:B112"/>
    <mergeCell ref="A113:A115"/>
    <mergeCell ref="B113:B115"/>
    <mergeCell ref="A116:A118"/>
    <mergeCell ref="B116:B118"/>
    <mergeCell ref="A71:A73"/>
    <mergeCell ref="B71:B73"/>
    <mergeCell ref="A74:A76"/>
    <mergeCell ref="B74:B76"/>
    <mergeCell ref="A77:A79"/>
    <mergeCell ref="B77:B79"/>
    <mergeCell ref="A98:A100"/>
    <mergeCell ref="B98:B100"/>
    <mergeCell ref="A101:A103"/>
    <mergeCell ref="B101:B103"/>
    <mergeCell ref="A95:A97"/>
    <mergeCell ref="B95:B97"/>
    <mergeCell ref="A80:A82"/>
    <mergeCell ref="B80:B82"/>
    <mergeCell ref="A83:A85"/>
    <mergeCell ref="B83:B85"/>
    <mergeCell ref="A86:A88"/>
    <mergeCell ref="B86:B88"/>
    <mergeCell ref="A89:A91"/>
    <mergeCell ref="B89:B91"/>
    <mergeCell ref="A92:A94"/>
    <mergeCell ref="B92:B94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26:A28"/>
    <mergeCell ref="A29:A31"/>
    <mergeCell ref="A44:A46"/>
    <mergeCell ref="B44:B46"/>
    <mergeCell ref="A47:A49"/>
    <mergeCell ref="B47:B49"/>
    <mergeCell ref="A50:A52"/>
    <mergeCell ref="B50:B52"/>
    <mergeCell ref="A53:A55"/>
    <mergeCell ref="B53:B55"/>
    <mergeCell ref="B26:B28"/>
    <mergeCell ref="B29:B31"/>
    <mergeCell ref="B32:B34"/>
    <mergeCell ref="B35:B37"/>
    <mergeCell ref="B38:B40"/>
    <mergeCell ref="B41:B43"/>
    <mergeCell ref="A32:A34"/>
    <mergeCell ref="A35:A37"/>
    <mergeCell ref="A38:A40"/>
    <mergeCell ref="A41:A43"/>
    <mergeCell ref="A8:A10"/>
    <mergeCell ref="B8:B10"/>
    <mergeCell ref="A11:A13"/>
    <mergeCell ref="B11:B13"/>
    <mergeCell ref="A14:A16"/>
    <mergeCell ref="B14:B16"/>
    <mergeCell ref="B17:B19"/>
    <mergeCell ref="B20:B22"/>
    <mergeCell ref="B23:B25"/>
    <mergeCell ref="A17:A19"/>
    <mergeCell ref="A20:A22"/>
    <mergeCell ref="A23:A25"/>
    <mergeCell ref="B2:J2"/>
    <mergeCell ref="A4:A6"/>
    <mergeCell ref="B4:B6"/>
    <mergeCell ref="C4:C6"/>
    <mergeCell ref="H4:J4"/>
    <mergeCell ref="I5:I6"/>
    <mergeCell ref="J5:J6"/>
    <mergeCell ref="D5:D6"/>
    <mergeCell ref="E5:E6"/>
    <mergeCell ref="F5:F6"/>
    <mergeCell ref="G5:G6"/>
    <mergeCell ref="D4:G4"/>
    <mergeCell ref="A208:A210"/>
    <mergeCell ref="B208:B210"/>
    <mergeCell ref="A211:A213"/>
    <mergeCell ref="B211:B213"/>
    <mergeCell ref="A188:A190"/>
    <mergeCell ref="B188:B190"/>
    <mergeCell ref="A191:A193"/>
    <mergeCell ref="B191:B193"/>
    <mergeCell ref="A199:A201"/>
    <mergeCell ref="B199:B201"/>
    <mergeCell ref="A202:A204"/>
    <mergeCell ref="B202:B204"/>
    <mergeCell ref="A205:A207"/>
    <mergeCell ref="B205:B207"/>
  </mergeCells>
  <hyperlinks>
    <hyperlink ref="I5" location="sub_1171" display="sub_1171"/>
  </hyperlinks>
  <pageMargins left="0.23622047244094491" right="0.23622047244094491" top="0.74803149606299213" bottom="0.74803149606299213" header="0.31496062992125984" footer="0.31496062992125984"/>
  <pageSetup paperSize="9" scale="75" fitToHeight="30" orientation="landscape" blackAndWhite="1" r:id="rId1"/>
  <rowBreaks count="6" manualBreakCount="6">
    <brk id="25" max="9" man="1"/>
    <brk id="40" max="9" man="1"/>
    <brk id="55" max="9" man="1"/>
    <brk id="73" max="9" man="1"/>
    <brk id="133" max="9" man="1"/>
    <brk id="17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view="pageBreakPreview" topLeftCell="A25" zoomScaleNormal="100" zoomScaleSheetLayoutView="100" workbookViewId="0">
      <selection activeCell="F13" sqref="F13"/>
    </sheetView>
  </sheetViews>
  <sheetFormatPr defaultRowHeight="15" x14ac:dyDescent="0.25"/>
  <cols>
    <col min="1" max="1" width="8.7109375" style="2" customWidth="1"/>
    <col min="2" max="2" width="74.42578125" style="2" customWidth="1"/>
    <col min="3" max="3" width="15.28515625" style="2" customWidth="1"/>
    <col min="4" max="5" width="16.28515625" style="2" customWidth="1"/>
    <col min="6" max="6" width="20.28515625" style="2" customWidth="1"/>
    <col min="7" max="7" width="22.140625" style="2" customWidth="1"/>
    <col min="8" max="8" width="21.7109375" style="2" customWidth="1"/>
    <col min="9" max="16384" width="9.140625" style="2"/>
  </cols>
  <sheetData>
    <row r="1" spans="1:8" ht="18.75" x14ac:dyDescent="0.3">
      <c r="A1" s="12"/>
      <c r="B1" s="12"/>
      <c r="C1" s="12"/>
      <c r="D1" s="12"/>
      <c r="E1" s="12"/>
      <c r="F1" s="12"/>
      <c r="G1" s="12"/>
      <c r="H1" s="13" t="s">
        <v>234</v>
      </c>
    </row>
    <row r="2" spans="1:8" ht="18.75" x14ac:dyDescent="0.3">
      <c r="B2" s="132" t="s">
        <v>235</v>
      </c>
      <c r="C2" s="132"/>
      <c r="D2" s="132"/>
      <c r="E2" s="132"/>
      <c r="F2" s="132"/>
      <c r="G2" s="132"/>
      <c r="H2" s="132"/>
    </row>
    <row r="4" spans="1:8" ht="15.75" x14ac:dyDescent="0.25">
      <c r="A4" s="134" t="s">
        <v>131</v>
      </c>
      <c r="B4" s="134" t="s">
        <v>236</v>
      </c>
      <c r="C4" s="157" t="s">
        <v>237</v>
      </c>
      <c r="D4" s="134" t="s">
        <v>238</v>
      </c>
      <c r="E4" s="134"/>
      <c r="F4" s="134" t="s">
        <v>239</v>
      </c>
      <c r="G4" s="134"/>
      <c r="H4" s="134"/>
    </row>
    <row r="5" spans="1:8" ht="15.75" x14ac:dyDescent="0.25">
      <c r="A5" s="134"/>
      <c r="B5" s="134"/>
      <c r="C5" s="158"/>
      <c r="D5" s="134"/>
      <c r="E5" s="134"/>
      <c r="F5" s="134" t="s">
        <v>240</v>
      </c>
      <c r="G5" s="134"/>
      <c r="H5" s="134"/>
    </row>
    <row r="6" spans="1:8" ht="31.5" x14ac:dyDescent="0.25">
      <c r="A6" s="134"/>
      <c r="B6" s="134"/>
      <c r="C6" s="158"/>
      <c r="D6" s="134" t="s">
        <v>214</v>
      </c>
      <c r="E6" s="134" t="s">
        <v>215</v>
      </c>
      <c r="F6" s="134" t="s">
        <v>241</v>
      </c>
      <c r="G6" s="1" t="s">
        <v>242</v>
      </c>
      <c r="H6" s="134" t="s">
        <v>18</v>
      </c>
    </row>
    <row r="7" spans="1:8" ht="31.5" x14ac:dyDescent="0.25">
      <c r="A7" s="134"/>
      <c r="B7" s="134"/>
      <c r="C7" s="159"/>
      <c r="D7" s="134"/>
      <c r="E7" s="134"/>
      <c r="F7" s="134"/>
      <c r="G7" s="1" t="s">
        <v>243</v>
      </c>
      <c r="H7" s="134"/>
    </row>
    <row r="8" spans="1:8" ht="15.75" x14ac:dyDescent="0.25">
      <c r="A8" s="1"/>
      <c r="B8" s="1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  <c r="H8" s="1">
        <v>7</v>
      </c>
    </row>
    <row r="9" spans="1:8" s="32" customFormat="1" ht="31.5" x14ac:dyDescent="0.2">
      <c r="A9" s="29"/>
      <c r="B9" s="29" t="s">
        <v>76</v>
      </c>
      <c r="C9" s="30" t="s">
        <v>83</v>
      </c>
      <c r="D9" s="30" t="s">
        <v>83</v>
      </c>
      <c r="E9" s="30" t="s">
        <v>83</v>
      </c>
      <c r="F9" s="31">
        <f>F10+F15+F26+F29+F34</f>
        <v>907499.70000000007</v>
      </c>
      <c r="G9" s="31">
        <f>G10+G15+G26+G29+G34</f>
        <v>951823.60000000009</v>
      </c>
      <c r="H9" s="31">
        <f>H10+H15+H26+H29+H34</f>
        <v>945776.70000000019</v>
      </c>
    </row>
    <row r="10" spans="1:8" s="32" customFormat="1" ht="31.5" x14ac:dyDescent="0.2">
      <c r="A10" s="34">
        <v>1</v>
      </c>
      <c r="B10" s="33" t="s">
        <v>179</v>
      </c>
      <c r="C10" s="34" t="s">
        <v>83</v>
      </c>
      <c r="D10" s="34" t="s">
        <v>83</v>
      </c>
      <c r="E10" s="34" t="s">
        <v>83</v>
      </c>
      <c r="F10" s="35">
        <f>SUM(F11:F14)</f>
        <v>211284.1</v>
      </c>
      <c r="G10" s="35">
        <f t="shared" ref="G10:H10" si="0">SUM(G11:G14)</f>
        <v>223570.3</v>
      </c>
      <c r="H10" s="35">
        <f t="shared" si="0"/>
        <v>221548.59999999998</v>
      </c>
    </row>
    <row r="11" spans="1:8" ht="63" x14ac:dyDescent="0.25">
      <c r="A11" s="63" t="s">
        <v>31</v>
      </c>
      <c r="B11" s="36" t="s">
        <v>136</v>
      </c>
      <c r="C11" s="37" t="s">
        <v>244</v>
      </c>
      <c r="D11" s="37">
        <v>1917</v>
      </c>
      <c r="E11" s="37">
        <v>1773</v>
      </c>
      <c r="F11" s="9">
        <v>113632.3</v>
      </c>
      <c r="G11" s="9">
        <v>122581.5</v>
      </c>
      <c r="H11" s="9">
        <v>122581.5</v>
      </c>
    </row>
    <row r="12" spans="1:8" ht="47.25" x14ac:dyDescent="0.25">
      <c r="A12" s="63" t="s">
        <v>32</v>
      </c>
      <c r="B12" s="36" t="s">
        <v>132</v>
      </c>
      <c r="C12" s="37" t="s">
        <v>244</v>
      </c>
      <c r="D12" s="37">
        <v>1917</v>
      </c>
      <c r="E12" s="37">
        <v>1773</v>
      </c>
      <c r="F12" s="9">
        <v>95843.1</v>
      </c>
      <c r="G12" s="9">
        <v>99180.1</v>
      </c>
      <c r="H12" s="9">
        <v>97166.9</v>
      </c>
    </row>
    <row r="13" spans="1:8" ht="63" x14ac:dyDescent="0.25">
      <c r="A13" s="63" t="s">
        <v>36</v>
      </c>
      <c r="B13" s="36" t="s">
        <v>134</v>
      </c>
      <c r="C13" s="37" t="s">
        <v>244</v>
      </c>
      <c r="D13" s="37">
        <v>24</v>
      </c>
      <c r="E13" s="37">
        <v>24</v>
      </c>
      <c r="F13" s="9">
        <v>171.8</v>
      </c>
      <c r="G13" s="9">
        <v>171.8</v>
      </c>
      <c r="H13" s="9">
        <v>163.30000000000001</v>
      </c>
    </row>
    <row r="14" spans="1:8" ht="94.5" x14ac:dyDescent="0.25">
      <c r="A14" s="63" t="s">
        <v>36</v>
      </c>
      <c r="B14" s="36" t="s">
        <v>133</v>
      </c>
      <c r="C14" s="37" t="s">
        <v>244</v>
      </c>
      <c r="D14" s="37">
        <v>454</v>
      </c>
      <c r="E14" s="37">
        <v>454</v>
      </c>
      <c r="F14" s="9">
        <v>1636.9</v>
      </c>
      <c r="G14" s="9">
        <v>1636.9</v>
      </c>
      <c r="H14" s="9">
        <v>1636.9</v>
      </c>
    </row>
    <row r="15" spans="1:8" s="32" customFormat="1" ht="31.5" x14ac:dyDescent="0.2">
      <c r="A15" s="64" t="s">
        <v>38</v>
      </c>
      <c r="B15" s="39" t="s">
        <v>96</v>
      </c>
      <c r="C15" s="34" t="s">
        <v>83</v>
      </c>
      <c r="D15" s="34" t="s">
        <v>83</v>
      </c>
      <c r="E15" s="34" t="s">
        <v>83</v>
      </c>
      <c r="F15" s="40">
        <f>SUM(F16:F25)</f>
        <v>659760.20000000007</v>
      </c>
      <c r="G15" s="40">
        <f>SUM(G16:G25)</f>
        <v>693177.20000000007</v>
      </c>
      <c r="H15" s="40">
        <f>SUM(H16:H25)</f>
        <v>689566.70000000007</v>
      </c>
    </row>
    <row r="16" spans="1:8" ht="94.5" x14ac:dyDescent="0.25">
      <c r="A16" s="63" t="s">
        <v>39</v>
      </c>
      <c r="B16" s="36" t="s">
        <v>272</v>
      </c>
      <c r="C16" s="37" t="s">
        <v>244</v>
      </c>
      <c r="D16" s="37">
        <v>72</v>
      </c>
      <c r="E16" s="37">
        <v>72</v>
      </c>
      <c r="F16" s="11">
        <v>20807.3</v>
      </c>
      <c r="G16" s="11">
        <v>22118</v>
      </c>
      <c r="H16" s="11">
        <v>22118</v>
      </c>
    </row>
    <row r="17" spans="1:8" ht="100.5" customHeight="1" x14ac:dyDescent="0.25">
      <c r="A17" s="63" t="s">
        <v>40</v>
      </c>
      <c r="B17" s="36" t="s">
        <v>138</v>
      </c>
      <c r="C17" s="37" t="s">
        <v>244</v>
      </c>
      <c r="D17" s="37">
        <v>6270</v>
      </c>
      <c r="E17" s="111">
        <v>5953</v>
      </c>
      <c r="F17" s="11">
        <v>370811</v>
      </c>
      <c r="G17" s="11">
        <v>393461.7</v>
      </c>
      <c r="H17" s="11">
        <v>393461.7</v>
      </c>
    </row>
    <row r="18" spans="1:8" ht="47.25" x14ac:dyDescent="0.25">
      <c r="A18" s="63" t="s">
        <v>41</v>
      </c>
      <c r="B18" s="36" t="s">
        <v>132</v>
      </c>
      <c r="C18" s="37" t="s">
        <v>244</v>
      </c>
      <c r="D18" s="37">
        <v>6270</v>
      </c>
      <c r="E18" s="111">
        <v>5953</v>
      </c>
      <c r="F18" s="9">
        <v>162391.6</v>
      </c>
      <c r="G18" s="9">
        <v>169917.1</v>
      </c>
      <c r="H18" s="9">
        <v>166515.79999999999</v>
      </c>
    </row>
    <row r="19" spans="1:8" ht="63" x14ac:dyDescent="0.25">
      <c r="A19" s="63" t="s">
        <v>43</v>
      </c>
      <c r="B19" s="36" t="s">
        <v>370</v>
      </c>
      <c r="C19" s="37" t="s">
        <v>244</v>
      </c>
      <c r="D19" s="37">
        <v>72</v>
      </c>
      <c r="E19" s="111">
        <v>72</v>
      </c>
      <c r="F19" s="9">
        <v>7824.6</v>
      </c>
      <c r="G19" s="9">
        <v>8101.6</v>
      </c>
      <c r="H19" s="9">
        <v>7892.4</v>
      </c>
    </row>
    <row r="20" spans="1:8" ht="110.25" x14ac:dyDescent="0.25">
      <c r="A20" s="63" t="s">
        <v>44</v>
      </c>
      <c r="B20" s="36" t="s">
        <v>144</v>
      </c>
      <c r="C20" s="37" t="s">
        <v>244</v>
      </c>
      <c r="D20" s="37">
        <v>347</v>
      </c>
      <c r="E20" s="111">
        <v>347</v>
      </c>
      <c r="F20" s="9">
        <v>30827.5</v>
      </c>
      <c r="G20" s="9">
        <v>30847.200000000001</v>
      </c>
      <c r="H20" s="9">
        <v>30847.200000000001</v>
      </c>
    </row>
    <row r="21" spans="1:8" ht="47.25" x14ac:dyDescent="0.25">
      <c r="A21" s="63" t="s">
        <v>45</v>
      </c>
      <c r="B21" s="36" t="s">
        <v>128</v>
      </c>
      <c r="C21" s="37" t="s">
        <v>244</v>
      </c>
      <c r="D21" s="37">
        <v>2505</v>
      </c>
      <c r="E21" s="111">
        <v>2352</v>
      </c>
      <c r="F21" s="9">
        <v>31289.599999999999</v>
      </c>
      <c r="G21" s="9">
        <v>31289.599999999999</v>
      </c>
      <c r="H21" s="9">
        <v>31289.599999999999</v>
      </c>
    </row>
    <row r="22" spans="1:8" ht="63" x14ac:dyDescent="0.25">
      <c r="A22" s="63" t="s">
        <v>46</v>
      </c>
      <c r="B22" s="36" t="s">
        <v>140</v>
      </c>
      <c r="C22" s="37" t="s">
        <v>244</v>
      </c>
      <c r="D22" s="37">
        <v>3327</v>
      </c>
      <c r="E22" s="111">
        <v>3327</v>
      </c>
      <c r="F22" s="9">
        <v>28839.4</v>
      </c>
      <c r="G22" s="9">
        <v>28839.4</v>
      </c>
      <c r="H22" s="9">
        <v>28839.4</v>
      </c>
    </row>
    <row r="23" spans="1:8" ht="63" x14ac:dyDescent="0.25">
      <c r="A23" s="63" t="s">
        <v>47</v>
      </c>
      <c r="B23" s="36" t="s">
        <v>141</v>
      </c>
      <c r="C23" s="37" t="s">
        <v>244</v>
      </c>
      <c r="D23" s="37">
        <v>2505</v>
      </c>
      <c r="E23" s="111">
        <v>2352</v>
      </c>
      <c r="F23" s="9">
        <v>3885.4</v>
      </c>
      <c r="G23" s="9">
        <v>3885.4</v>
      </c>
      <c r="H23" s="9">
        <v>3885.4</v>
      </c>
    </row>
    <row r="24" spans="1:8" ht="78.75" x14ac:dyDescent="0.25">
      <c r="A24" s="63" t="s">
        <v>52</v>
      </c>
      <c r="B24" s="36" t="s">
        <v>337</v>
      </c>
      <c r="C24" s="37" t="s">
        <v>220</v>
      </c>
      <c r="D24" s="37">
        <v>17</v>
      </c>
      <c r="E24" s="37">
        <v>17</v>
      </c>
      <c r="F24" s="9">
        <v>3083.8</v>
      </c>
      <c r="G24" s="9">
        <v>3083.8</v>
      </c>
      <c r="H24" s="9">
        <v>3083.8</v>
      </c>
    </row>
    <row r="25" spans="1:8" ht="94.5" x14ac:dyDescent="0.25">
      <c r="A25" s="63" t="s">
        <v>56</v>
      </c>
      <c r="B25" s="36" t="s">
        <v>334</v>
      </c>
      <c r="C25" s="37" t="s">
        <v>244</v>
      </c>
      <c r="D25" s="37">
        <v>124</v>
      </c>
      <c r="E25" s="37">
        <v>124</v>
      </c>
      <c r="F25" s="9">
        <v>0</v>
      </c>
      <c r="G25" s="9">
        <v>1633.4</v>
      </c>
      <c r="H25" s="9">
        <v>1633.4</v>
      </c>
    </row>
    <row r="26" spans="1:8" s="32" customFormat="1" ht="31.5" x14ac:dyDescent="0.2">
      <c r="A26" s="64" t="s">
        <v>57</v>
      </c>
      <c r="B26" s="39" t="s">
        <v>80</v>
      </c>
      <c r="C26" s="34" t="s">
        <v>83</v>
      </c>
      <c r="D26" s="34" t="s">
        <v>83</v>
      </c>
      <c r="E26" s="34" t="s">
        <v>83</v>
      </c>
      <c r="F26" s="40">
        <f>F28+F27</f>
        <v>28941.5</v>
      </c>
      <c r="G26" s="40">
        <f t="shared" ref="G26:H26" si="1">G28+G27</f>
        <v>27367.9</v>
      </c>
      <c r="H26" s="40">
        <f t="shared" si="1"/>
        <v>27127.8</v>
      </c>
    </row>
    <row r="27" spans="1:8" ht="47.25" x14ac:dyDescent="0.25">
      <c r="A27" s="63" t="s">
        <v>58</v>
      </c>
      <c r="B27" s="36" t="s">
        <v>132</v>
      </c>
      <c r="C27" s="37" t="s">
        <v>244</v>
      </c>
      <c r="D27" s="37">
        <v>2161</v>
      </c>
      <c r="E27" s="111">
        <v>1947</v>
      </c>
      <c r="F27" s="9">
        <v>28941.5</v>
      </c>
      <c r="G27" s="9">
        <v>19475</v>
      </c>
      <c r="H27" s="9">
        <v>19475</v>
      </c>
    </row>
    <row r="28" spans="1:8" ht="63" x14ac:dyDescent="0.25">
      <c r="A28" s="63" t="s">
        <v>381</v>
      </c>
      <c r="B28" s="36" t="s">
        <v>382</v>
      </c>
      <c r="C28" s="37" t="s">
        <v>244</v>
      </c>
      <c r="D28" s="37">
        <v>2161</v>
      </c>
      <c r="E28" s="111">
        <v>1947</v>
      </c>
      <c r="F28" s="9">
        <v>0</v>
      </c>
      <c r="G28" s="9">
        <v>7892.9</v>
      </c>
      <c r="H28" s="9">
        <v>7652.8</v>
      </c>
    </row>
    <row r="29" spans="1:8" s="32" customFormat="1" ht="31.5" x14ac:dyDescent="0.2">
      <c r="A29" s="64"/>
      <c r="B29" s="39" t="s">
        <v>245</v>
      </c>
      <c r="C29" s="34" t="s">
        <v>83</v>
      </c>
      <c r="D29" s="34" t="s">
        <v>83</v>
      </c>
      <c r="E29" s="34" t="s">
        <v>83</v>
      </c>
      <c r="F29" s="40">
        <f>SUM(F30:F33)</f>
        <v>7504.1</v>
      </c>
      <c r="G29" s="40">
        <f>SUM(G30:G33)</f>
        <v>7698.4</v>
      </c>
      <c r="H29" s="40">
        <f>SUM(H30:H33)</f>
        <v>7523.8</v>
      </c>
    </row>
    <row r="30" spans="1:8" ht="47.25" x14ac:dyDescent="0.25">
      <c r="A30" s="63" t="s">
        <v>61</v>
      </c>
      <c r="B30" s="36" t="s">
        <v>132</v>
      </c>
      <c r="C30" s="37" t="s">
        <v>244</v>
      </c>
      <c r="D30" s="37">
        <v>540</v>
      </c>
      <c r="E30" s="37">
        <v>540</v>
      </c>
      <c r="F30" s="38">
        <v>3624</v>
      </c>
      <c r="G30" s="38">
        <v>3624</v>
      </c>
      <c r="H30" s="38">
        <v>3624</v>
      </c>
    </row>
    <row r="31" spans="1:8" ht="63" x14ac:dyDescent="0.25">
      <c r="A31" s="63" t="s">
        <v>410</v>
      </c>
      <c r="B31" s="36" t="s">
        <v>342</v>
      </c>
      <c r="C31" s="37" t="s">
        <v>244</v>
      </c>
      <c r="D31" s="37">
        <v>540</v>
      </c>
      <c r="E31" s="37">
        <v>540</v>
      </c>
      <c r="F31" s="9">
        <v>2821.1</v>
      </c>
      <c r="G31" s="9">
        <v>3015.4</v>
      </c>
      <c r="H31" s="9">
        <v>2840.8</v>
      </c>
    </row>
    <row r="32" spans="1:8" ht="63" x14ac:dyDescent="0.25">
      <c r="A32" s="63" t="s">
        <v>65</v>
      </c>
      <c r="B32" s="36" t="s">
        <v>343</v>
      </c>
      <c r="C32" s="37" t="s">
        <v>244</v>
      </c>
      <c r="D32" s="37">
        <v>540</v>
      </c>
      <c r="E32" s="37">
        <v>540</v>
      </c>
      <c r="F32" s="50">
        <v>771</v>
      </c>
      <c r="G32" s="50">
        <v>771</v>
      </c>
      <c r="H32" s="50">
        <v>771</v>
      </c>
    </row>
    <row r="33" spans="1:8" ht="47.25" x14ac:dyDescent="0.25">
      <c r="A33" s="63" t="s">
        <v>67</v>
      </c>
      <c r="B33" s="36" t="s">
        <v>283</v>
      </c>
      <c r="C33" s="37" t="s">
        <v>244</v>
      </c>
      <c r="D33" s="37">
        <v>23</v>
      </c>
      <c r="E33" s="37">
        <v>23</v>
      </c>
      <c r="F33" s="38">
        <v>288</v>
      </c>
      <c r="G33" s="38">
        <v>288</v>
      </c>
      <c r="H33" s="38">
        <v>288</v>
      </c>
    </row>
    <row r="34" spans="1:8" s="32" customFormat="1" ht="15.75" x14ac:dyDescent="0.2">
      <c r="A34" s="64"/>
      <c r="B34" s="39" t="s">
        <v>115</v>
      </c>
      <c r="C34" s="34" t="s">
        <v>83</v>
      </c>
      <c r="D34" s="34" t="s">
        <v>83</v>
      </c>
      <c r="E34" s="34" t="s">
        <v>83</v>
      </c>
      <c r="F34" s="40">
        <f>F35</f>
        <v>9.8000000000000007</v>
      </c>
      <c r="G34" s="40">
        <f t="shared" ref="G34:H34" si="2">G35</f>
        <v>9.8000000000000007</v>
      </c>
      <c r="H34" s="40">
        <f t="shared" si="2"/>
        <v>9.8000000000000007</v>
      </c>
    </row>
    <row r="35" spans="1:8" ht="78.75" x14ac:dyDescent="0.25">
      <c r="A35" s="63" t="s">
        <v>72</v>
      </c>
      <c r="B35" s="36" t="s">
        <v>261</v>
      </c>
      <c r="C35" s="37" t="s">
        <v>244</v>
      </c>
      <c r="D35" s="37">
        <v>72</v>
      </c>
      <c r="E35" s="37">
        <v>72</v>
      </c>
      <c r="F35" s="9">
        <v>9.8000000000000007</v>
      </c>
      <c r="G35" s="9">
        <v>9.8000000000000007</v>
      </c>
      <c r="H35" s="9">
        <v>9.8000000000000007</v>
      </c>
    </row>
  </sheetData>
  <mergeCells count="11">
    <mergeCell ref="A4:A7"/>
    <mergeCell ref="B2:H2"/>
    <mergeCell ref="B4:B7"/>
    <mergeCell ref="C4:C7"/>
    <mergeCell ref="D4:E5"/>
    <mergeCell ref="F4:H4"/>
    <mergeCell ref="F5:H5"/>
    <mergeCell ref="D6:D7"/>
    <mergeCell ref="E6:E7"/>
    <mergeCell ref="F6:F7"/>
    <mergeCell ref="H6:H7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9"/>
  <sheetViews>
    <sheetView view="pageBreakPreview" topLeftCell="A208" zoomScale="110" zoomScaleNormal="110" zoomScaleSheetLayoutView="110" workbookViewId="0">
      <selection activeCell="B202" sqref="B202:B206"/>
    </sheetView>
  </sheetViews>
  <sheetFormatPr defaultRowHeight="15" x14ac:dyDescent="0.25"/>
  <cols>
    <col min="1" max="1" width="9.140625" style="2"/>
    <col min="2" max="2" width="65.5703125" style="2" customWidth="1"/>
    <col min="3" max="3" width="43" style="2" customWidth="1"/>
    <col min="4" max="4" width="24.28515625" style="2" customWidth="1"/>
    <col min="5" max="5" width="25.28515625" style="2" customWidth="1"/>
    <col min="6" max="6" width="11.5703125" style="2" customWidth="1"/>
    <col min="7" max="16384" width="9.140625" style="2"/>
  </cols>
  <sheetData>
    <row r="1" spans="1:7" ht="18.75" x14ac:dyDescent="0.3">
      <c r="B1" s="12"/>
      <c r="C1" s="12"/>
      <c r="D1" s="12"/>
      <c r="E1" s="13" t="s">
        <v>30</v>
      </c>
    </row>
    <row r="2" spans="1:7" ht="56.25" customHeight="1" x14ac:dyDescent="0.3">
      <c r="B2" s="132" t="s">
        <v>29</v>
      </c>
      <c r="C2" s="132"/>
      <c r="D2" s="132"/>
      <c r="E2" s="132"/>
    </row>
    <row r="3" spans="1:7" x14ac:dyDescent="0.25">
      <c r="E3" s="10" t="s">
        <v>126</v>
      </c>
    </row>
    <row r="4" spans="1:7" ht="31.5" customHeight="1" x14ac:dyDescent="0.25">
      <c r="A4" s="136" t="s">
        <v>131</v>
      </c>
      <c r="B4" s="134" t="s">
        <v>13</v>
      </c>
      <c r="C4" s="134" t="s">
        <v>22</v>
      </c>
      <c r="D4" s="1" t="s">
        <v>23</v>
      </c>
      <c r="E4" s="134" t="s">
        <v>25</v>
      </c>
    </row>
    <row r="5" spans="1:7" ht="58.5" customHeight="1" x14ac:dyDescent="0.25">
      <c r="A5" s="136"/>
      <c r="B5" s="134"/>
      <c r="C5" s="134"/>
      <c r="D5" s="1" t="s">
        <v>24</v>
      </c>
      <c r="E5" s="134"/>
    </row>
    <row r="6" spans="1:7" ht="15.75" x14ac:dyDescent="0.25">
      <c r="A6" s="16">
        <v>1</v>
      </c>
      <c r="B6" s="1">
        <v>2</v>
      </c>
      <c r="C6" s="1">
        <v>3</v>
      </c>
      <c r="D6" s="1">
        <v>4</v>
      </c>
      <c r="E6" s="1">
        <v>5</v>
      </c>
    </row>
    <row r="7" spans="1:7" ht="18.75" customHeight="1" x14ac:dyDescent="0.25">
      <c r="A7" s="162"/>
      <c r="B7" s="161" t="s">
        <v>76</v>
      </c>
      <c r="C7" s="19" t="s">
        <v>19</v>
      </c>
      <c r="D7" s="47">
        <f t="shared" ref="D7:D11" si="0">D12+D57+D172+D197+D247+D277</f>
        <v>1086634</v>
      </c>
      <c r="E7" s="47">
        <f t="shared" ref="E7" si="1">E12+E57+E172+E197+E247+E277</f>
        <v>1074571.8</v>
      </c>
      <c r="F7" s="76"/>
      <c r="G7" s="76">
        <f>E7/D7</f>
        <v>0.98889948225437452</v>
      </c>
    </row>
    <row r="8" spans="1:7" ht="31.5" x14ac:dyDescent="0.25">
      <c r="A8" s="162"/>
      <c r="B8" s="161"/>
      <c r="C8" s="19" t="s">
        <v>124</v>
      </c>
      <c r="D8" s="47">
        <f t="shared" si="0"/>
        <v>422373.30000000005</v>
      </c>
      <c r="E8" s="47">
        <f t="shared" ref="E8" si="2">E13+E58+E173+E198+E248+E278</f>
        <v>410311.10000000003</v>
      </c>
      <c r="F8" s="76">
        <f>E8/E7</f>
        <v>0.3818368395671653</v>
      </c>
      <c r="G8" s="76">
        <f>E8/D8</f>
        <v>0.97144185013588691</v>
      </c>
    </row>
    <row r="9" spans="1:7" ht="18.75" x14ac:dyDescent="0.25">
      <c r="A9" s="162"/>
      <c r="B9" s="161"/>
      <c r="C9" s="19" t="s">
        <v>26</v>
      </c>
      <c r="D9" s="47">
        <f t="shared" si="0"/>
        <v>57522.500000000007</v>
      </c>
      <c r="E9" s="47">
        <f t="shared" ref="E9" si="3">E14+E59+E174+E199+E249+E279</f>
        <v>57522.500000000007</v>
      </c>
      <c r="F9" s="76">
        <f>E9/E7</f>
        <v>5.3530624942884228E-2</v>
      </c>
      <c r="G9" s="76">
        <f t="shared" ref="G9:G11" si="4">E9/D9</f>
        <v>1</v>
      </c>
    </row>
    <row r="10" spans="1:7" ht="18.75" x14ac:dyDescent="0.25">
      <c r="A10" s="162"/>
      <c r="B10" s="161"/>
      <c r="C10" s="19" t="s">
        <v>27</v>
      </c>
      <c r="D10" s="47">
        <f t="shared" si="0"/>
        <v>606233.00000000012</v>
      </c>
      <c r="E10" s="47">
        <f t="shared" ref="E10" si="5">E15+E60+E175+E200+E250+E280</f>
        <v>606233.00000000012</v>
      </c>
      <c r="F10" s="76">
        <f>E10/E7</f>
        <v>0.56416239473248797</v>
      </c>
      <c r="G10" s="76">
        <f t="shared" si="4"/>
        <v>1</v>
      </c>
    </row>
    <row r="11" spans="1:7" ht="18.75" x14ac:dyDescent="0.25">
      <c r="A11" s="162"/>
      <c r="B11" s="161"/>
      <c r="C11" s="19" t="s">
        <v>28</v>
      </c>
      <c r="D11" s="47">
        <f t="shared" si="0"/>
        <v>505.2</v>
      </c>
      <c r="E11" s="47">
        <f t="shared" ref="E11" si="6">E16+E61+E176+E201+E251+E281</f>
        <v>505.2</v>
      </c>
      <c r="F11" s="76">
        <f>E11/E7</f>
        <v>4.7014075746264693E-4</v>
      </c>
      <c r="G11" s="76">
        <f t="shared" si="4"/>
        <v>1</v>
      </c>
    </row>
    <row r="12" spans="1:7" ht="18.75" customHeight="1" x14ac:dyDescent="0.25">
      <c r="A12" s="162">
        <v>1</v>
      </c>
      <c r="B12" s="161" t="s">
        <v>77</v>
      </c>
      <c r="C12" s="19" t="s">
        <v>19</v>
      </c>
      <c r="D12" s="47">
        <f>D13+D14+D15+D16</f>
        <v>229181.6</v>
      </c>
      <c r="E12" s="47">
        <f>E13+E14+E15+E16</f>
        <v>227159.9</v>
      </c>
    </row>
    <row r="13" spans="1:7" ht="31.5" x14ac:dyDescent="0.25">
      <c r="A13" s="162"/>
      <c r="B13" s="161"/>
      <c r="C13" s="19" t="s">
        <v>124</v>
      </c>
      <c r="D13" s="47">
        <f t="shared" ref="D13:D15" si="7">D23+D43+D38+D33+D18+D48+D28+D53</f>
        <v>100474.40000000001</v>
      </c>
      <c r="E13" s="47">
        <f t="shared" ref="E13" si="8">E23+E43+E38+E33+E18+E48+E28+E53</f>
        <v>98452.7</v>
      </c>
    </row>
    <row r="14" spans="1:7" ht="18.75" x14ac:dyDescent="0.25">
      <c r="A14" s="162"/>
      <c r="B14" s="161"/>
      <c r="C14" s="19" t="s">
        <v>26</v>
      </c>
      <c r="D14" s="47">
        <f t="shared" si="7"/>
        <v>0</v>
      </c>
      <c r="E14" s="47">
        <f t="shared" ref="E14" si="9">E24+E44+E39+E34+E19+E49+E29+E54</f>
        <v>0</v>
      </c>
    </row>
    <row r="15" spans="1:7" ht="18.75" x14ac:dyDescent="0.25">
      <c r="A15" s="162"/>
      <c r="B15" s="161"/>
      <c r="C15" s="19" t="s">
        <v>27</v>
      </c>
      <c r="D15" s="47">
        <f t="shared" si="7"/>
        <v>128707.2</v>
      </c>
      <c r="E15" s="47">
        <f t="shared" ref="E15" si="10">E25+E45+E40+E35+E20+E50+E30+E55</f>
        <v>128707.2</v>
      </c>
    </row>
    <row r="16" spans="1:7" ht="18.75" x14ac:dyDescent="0.25">
      <c r="A16" s="162"/>
      <c r="B16" s="161"/>
      <c r="C16" s="19" t="s">
        <v>28</v>
      </c>
      <c r="D16" s="47">
        <f>D26+D46+D41+D36+D21+D51+D31+D56</f>
        <v>0</v>
      </c>
      <c r="E16" s="47">
        <f>E26+E46+E41+E36+E21+E51+E31+E56</f>
        <v>0</v>
      </c>
    </row>
    <row r="17" spans="1:5" ht="18.75" customHeight="1" x14ac:dyDescent="0.25">
      <c r="A17" s="136" t="s">
        <v>31</v>
      </c>
      <c r="B17" s="160" t="s">
        <v>136</v>
      </c>
      <c r="C17" s="20" t="s">
        <v>19</v>
      </c>
      <c r="D17" s="48">
        <f>D18+D19+D20+D21</f>
        <v>122581.5</v>
      </c>
      <c r="E17" s="48">
        <f>E18+E19+E20+E21</f>
        <v>122581.5</v>
      </c>
    </row>
    <row r="18" spans="1:5" ht="31.5" x14ac:dyDescent="0.25">
      <c r="A18" s="136"/>
      <c r="B18" s="160"/>
      <c r="C18" s="20" t="s">
        <v>124</v>
      </c>
      <c r="D18" s="49">
        <v>0</v>
      </c>
      <c r="E18" s="49">
        <v>0</v>
      </c>
    </row>
    <row r="19" spans="1:5" ht="18.75" x14ac:dyDescent="0.25">
      <c r="A19" s="136"/>
      <c r="B19" s="160"/>
      <c r="C19" s="20" t="s">
        <v>26</v>
      </c>
      <c r="D19" s="49">
        <v>0</v>
      </c>
      <c r="E19" s="49">
        <v>0</v>
      </c>
    </row>
    <row r="20" spans="1:5" ht="18.75" x14ac:dyDescent="0.25">
      <c r="A20" s="136"/>
      <c r="B20" s="160"/>
      <c r="C20" s="20" t="s">
        <v>27</v>
      </c>
      <c r="D20" s="49">
        <v>122581.5</v>
      </c>
      <c r="E20" s="49">
        <v>122581.5</v>
      </c>
    </row>
    <row r="21" spans="1:5" ht="18.75" x14ac:dyDescent="0.25">
      <c r="A21" s="136"/>
      <c r="B21" s="160"/>
      <c r="C21" s="20" t="s">
        <v>28</v>
      </c>
      <c r="D21" s="49">
        <v>0</v>
      </c>
      <c r="E21" s="49">
        <v>0</v>
      </c>
    </row>
    <row r="22" spans="1:5" ht="18.75" customHeight="1" x14ac:dyDescent="0.25">
      <c r="A22" s="136" t="s">
        <v>32</v>
      </c>
      <c r="B22" s="160" t="s">
        <v>132</v>
      </c>
      <c r="C22" s="20" t="s">
        <v>19</v>
      </c>
      <c r="D22" s="48">
        <f>D23+D24+D25+D26</f>
        <v>99180.1</v>
      </c>
      <c r="E22" s="48">
        <f>E23+E24+E25+E26</f>
        <v>97166.9</v>
      </c>
    </row>
    <row r="23" spans="1:5" ht="31.5" x14ac:dyDescent="0.25">
      <c r="A23" s="136"/>
      <c r="B23" s="160"/>
      <c r="C23" s="20" t="s">
        <v>124</v>
      </c>
      <c r="D23" s="49">
        <v>99180.1</v>
      </c>
      <c r="E23" s="49">
        <v>97166.9</v>
      </c>
    </row>
    <row r="24" spans="1:5" ht="18.75" x14ac:dyDescent="0.25">
      <c r="A24" s="136"/>
      <c r="B24" s="160"/>
      <c r="C24" s="20" t="s">
        <v>26</v>
      </c>
      <c r="D24" s="49">
        <v>0</v>
      </c>
      <c r="E24" s="49">
        <v>0</v>
      </c>
    </row>
    <row r="25" spans="1:5" ht="18.75" x14ac:dyDescent="0.25">
      <c r="A25" s="136"/>
      <c r="B25" s="160"/>
      <c r="C25" s="20" t="s">
        <v>27</v>
      </c>
      <c r="D25" s="49">
        <v>0</v>
      </c>
      <c r="E25" s="49">
        <v>0</v>
      </c>
    </row>
    <row r="26" spans="1:5" ht="18.75" x14ac:dyDescent="0.25">
      <c r="A26" s="136"/>
      <c r="B26" s="160"/>
      <c r="C26" s="20" t="s">
        <v>28</v>
      </c>
      <c r="D26" s="49">
        <v>0</v>
      </c>
      <c r="E26" s="49">
        <v>0</v>
      </c>
    </row>
    <row r="27" spans="1:5" ht="18.75" customHeight="1" x14ac:dyDescent="0.25">
      <c r="A27" s="136" t="s">
        <v>33</v>
      </c>
      <c r="B27" s="160" t="s">
        <v>137</v>
      </c>
      <c r="C27" s="20" t="s">
        <v>19</v>
      </c>
      <c r="D27" s="48">
        <f>D28+D29+D30+D31</f>
        <v>461.2</v>
      </c>
      <c r="E27" s="48">
        <f>E28+E29+E30+E31</f>
        <v>461.2</v>
      </c>
    </row>
    <row r="28" spans="1:5" ht="31.5" x14ac:dyDescent="0.25">
      <c r="A28" s="136"/>
      <c r="B28" s="160"/>
      <c r="C28" s="20" t="s">
        <v>124</v>
      </c>
      <c r="D28" s="49">
        <v>461.2</v>
      </c>
      <c r="E28" s="49">
        <v>461.2</v>
      </c>
    </row>
    <row r="29" spans="1:5" ht="18.75" x14ac:dyDescent="0.25">
      <c r="A29" s="136"/>
      <c r="B29" s="160"/>
      <c r="C29" s="20" t="s">
        <v>26</v>
      </c>
      <c r="D29" s="49">
        <v>0</v>
      </c>
      <c r="E29" s="49">
        <v>0</v>
      </c>
    </row>
    <row r="30" spans="1:5" ht="18.75" x14ac:dyDescent="0.25">
      <c r="A30" s="136"/>
      <c r="B30" s="160"/>
      <c r="C30" s="20" t="s">
        <v>27</v>
      </c>
      <c r="D30" s="49">
        <v>0</v>
      </c>
      <c r="E30" s="49">
        <v>0</v>
      </c>
    </row>
    <row r="31" spans="1:5" ht="18.75" x14ac:dyDescent="0.25">
      <c r="A31" s="136"/>
      <c r="B31" s="160"/>
      <c r="C31" s="20" t="s">
        <v>28</v>
      </c>
      <c r="D31" s="49">
        <v>0</v>
      </c>
      <c r="E31" s="49">
        <v>0</v>
      </c>
    </row>
    <row r="32" spans="1:5" ht="18.75" customHeight="1" x14ac:dyDescent="0.25">
      <c r="A32" s="136" t="s">
        <v>34</v>
      </c>
      <c r="B32" s="160" t="s">
        <v>135</v>
      </c>
      <c r="C32" s="20" t="s">
        <v>19</v>
      </c>
      <c r="D32" s="48">
        <f>D33+D34+D35+D36</f>
        <v>4232.3999999999996</v>
      </c>
      <c r="E32" s="48">
        <f>E33+E34+E35+E36</f>
        <v>4232.3999999999996</v>
      </c>
    </row>
    <row r="33" spans="1:5" ht="31.5" x14ac:dyDescent="0.25">
      <c r="A33" s="136"/>
      <c r="B33" s="160"/>
      <c r="C33" s="20" t="s">
        <v>124</v>
      </c>
      <c r="D33" s="49">
        <v>0</v>
      </c>
      <c r="E33" s="49">
        <v>0</v>
      </c>
    </row>
    <row r="34" spans="1:5" ht="18.75" x14ac:dyDescent="0.25">
      <c r="A34" s="136"/>
      <c r="B34" s="160"/>
      <c r="C34" s="20" t="s">
        <v>26</v>
      </c>
      <c r="D34" s="49">
        <v>0</v>
      </c>
      <c r="E34" s="49">
        <v>0</v>
      </c>
    </row>
    <row r="35" spans="1:5" ht="18.75" x14ac:dyDescent="0.25">
      <c r="A35" s="136"/>
      <c r="B35" s="160"/>
      <c r="C35" s="20" t="s">
        <v>27</v>
      </c>
      <c r="D35" s="49">
        <v>4232.3999999999996</v>
      </c>
      <c r="E35" s="49">
        <v>4232.3999999999996</v>
      </c>
    </row>
    <row r="36" spans="1:5" ht="18.75" x14ac:dyDescent="0.25">
      <c r="A36" s="136"/>
      <c r="B36" s="160"/>
      <c r="C36" s="20" t="s">
        <v>28</v>
      </c>
      <c r="D36" s="49">
        <v>0</v>
      </c>
      <c r="E36" s="49">
        <v>0</v>
      </c>
    </row>
    <row r="37" spans="1:5" ht="18.75" customHeight="1" x14ac:dyDescent="0.25">
      <c r="A37" s="136" t="s">
        <v>35</v>
      </c>
      <c r="B37" s="160" t="s">
        <v>134</v>
      </c>
      <c r="C37" s="20" t="s">
        <v>19</v>
      </c>
      <c r="D37" s="48">
        <f>D38+D39+D40+D41</f>
        <v>171.8</v>
      </c>
      <c r="E37" s="48">
        <f>E38+E39+E40+E41</f>
        <v>163.30000000000001</v>
      </c>
    </row>
    <row r="38" spans="1:5" ht="31.5" x14ac:dyDescent="0.25">
      <c r="A38" s="136"/>
      <c r="B38" s="160"/>
      <c r="C38" s="20" t="s">
        <v>124</v>
      </c>
      <c r="D38" s="49">
        <v>171.8</v>
      </c>
      <c r="E38" s="49">
        <v>163.30000000000001</v>
      </c>
    </row>
    <row r="39" spans="1:5" ht="18.75" x14ac:dyDescent="0.25">
      <c r="A39" s="136"/>
      <c r="B39" s="160"/>
      <c r="C39" s="20" t="s">
        <v>26</v>
      </c>
      <c r="D39" s="49">
        <v>0</v>
      </c>
      <c r="E39" s="49">
        <v>0</v>
      </c>
    </row>
    <row r="40" spans="1:5" ht="18.75" x14ac:dyDescent="0.25">
      <c r="A40" s="136"/>
      <c r="B40" s="160"/>
      <c r="C40" s="20" t="s">
        <v>27</v>
      </c>
      <c r="D40" s="49">
        <v>0</v>
      </c>
      <c r="E40" s="49">
        <v>0</v>
      </c>
    </row>
    <row r="41" spans="1:5" ht="18.75" x14ac:dyDescent="0.25">
      <c r="A41" s="136"/>
      <c r="B41" s="160"/>
      <c r="C41" s="20" t="s">
        <v>28</v>
      </c>
      <c r="D41" s="49">
        <v>0</v>
      </c>
      <c r="E41" s="49">
        <v>0</v>
      </c>
    </row>
    <row r="42" spans="1:5" ht="18.75" customHeight="1" x14ac:dyDescent="0.25">
      <c r="A42" s="136" t="s">
        <v>36</v>
      </c>
      <c r="B42" s="160" t="s">
        <v>164</v>
      </c>
      <c r="C42" s="20" t="s">
        <v>19</v>
      </c>
      <c r="D42" s="48">
        <f>D43+D44+D45+D46</f>
        <v>1636.9</v>
      </c>
      <c r="E42" s="48">
        <f>E43+E44+E45+E46</f>
        <v>1636.9</v>
      </c>
    </row>
    <row r="43" spans="1:5" ht="31.5" x14ac:dyDescent="0.25">
      <c r="A43" s="136"/>
      <c r="B43" s="160"/>
      <c r="C43" s="20" t="s">
        <v>124</v>
      </c>
      <c r="D43" s="49">
        <v>621.29999999999995</v>
      </c>
      <c r="E43" s="49">
        <v>621.29999999999995</v>
      </c>
    </row>
    <row r="44" spans="1:5" ht="18.75" x14ac:dyDescent="0.25">
      <c r="A44" s="136"/>
      <c r="B44" s="160"/>
      <c r="C44" s="20" t="s">
        <v>26</v>
      </c>
      <c r="D44" s="49">
        <v>0</v>
      </c>
      <c r="E44" s="49">
        <v>0</v>
      </c>
    </row>
    <row r="45" spans="1:5" ht="18.75" x14ac:dyDescent="0.25">
      <c r="A45" s="136"/>
      <c r="B45" s="160"/>
      <c r="C45" s="20" t="s">
        <v>27</v>
      </c>
      <c r="D45" s="49">
        <v>1015.6</v>
      </c>
      <c r="E45" s="49">
        <v>1015.6</v>
      </c>
    </row>
    <row r="46" spans="1:5" ht="18.75" x14ac:dyDescent="0.25">
      <c r="A46" s="136"/>
      <c r="B46" s="160"/>
      <c r="C46" s="20" t="s">
        <v>28</v>
      </c>
      <c r="D46" s="49">
        <v>0</v>
      </c>
      <c r="E46" s="49">
        <v>0</v>
      </c>
    </row>
    <row r="47" spans="1:5" ht="27.75" customHeight="1" x14ac:dyDescent="0.25">
      <c r="A47" s="136" t="s">
        <v>37</v>
      </c>
      <c r="B47" s="160" t="s">
        <v>270</v>
      </c>
      <c r="C47" s="20" t="s">
        <v>19</v>
      </c>
      <c r="D47" s="48">
        <f>D48+D49+D50+D51</f>
        <v>737.7</v>
      </c>
      <c r="E47" s="48">
        <f>E48+E49+E50+E51</f>
        <v>737.7</v>
      </c>
    </row>
    <row r="48" spans="1:5" ht="38.25" customHeight="1" x14ac:dyDescent="0.25">
      <c r="A48" s="136"/>
      <c r="B48" s="160"/>
      <c r="C48" s="20" t="s">
        <v>124</v>
      </c>
      <c r="D48" s="49">
        <v>40</v>
      </c>
      <c r="E48" s="49">
        <v>40</v>
      </c>
    </row>
    <row r="49" spans="1:5" ht="18.75" x14ac:dyDescent="0.25">
      <c r="A49" s="136"/>
      <c r="B49" s="160"/>
      <c r="C49" s="20" t="s">
        <v>26</v>
      </c>
      <c r="D49" s="49">
        <v>0</v>
      </c>
      <c r="E49" s="49">
        <v>0</v>
      </c>
    </row>
    <row r="50" spans="1:5" ht="18.75" x14ac:dyDescent="0.25">
      <c r="A50" s="136"/>
      <c r="B50" s="160"/>
      <c r="C50" s="20" t="s">
        <v>27</v>
      </c>
      <c r="D50" s="49">
        <v>697.7</v>
      </c>
      <c r="E50" s="49">
        <v>697.7</v>
      </c>
    </row>
    <row r="51" spans="1:5" ht="38.25" customHeight="1" x14ac:dyDescent="0.25">
      <c r="A51" s="136"/>
      <c r="B51" s="160"/>
      <c r="C51" s="20" t="s">
        <v>28</v>
      </c>
      <c r="D51" s="49">
        <v>0</v>
      </c>
      <c r="E51" s="49">
        <v>0</v>
      </c>
    </row>
    <row r="52" spans="1:5" ht="18.75" customHeight="1" x14ac:dyDescent="0.25">
      <c r="A52" s="136" t="s">
        <v>269</v>
      </c>
      <c r="B52" s="160" t="s">
        <v>270</v>
      </c>
      <c r="C52" s="20" t="s">
        <v>19</v>
      </c>
      <c r="D52" s="48">
        <f>D53+D54+D55+D56</f>
        <v>180</v>
      </c>
      <c r="E52" s="48">
        <f>E53+E54+E55+E56</f>
        <v>180</v>
      </c>
    </row>
    <row r="53" spans="1:5" ht="31.5" x14ac:dyDescent="0.25">
      <c r="A53" s="136"/>
      <c r="B53" s="160"/>
      <c r="C53" s="20" t="s">
        <v>124</v>
      </c>
      <c r="D53" s="49">
        <v>0</v>
      </c>
      <c r="E53" s="49">
        <v>0</v>
      </c>
    </row>
    <row r="54" spans="1:5" ht="18.75" x14ac:dyDescent="0.25">
      <c r="A54" s="136"/>
      <c r="B54" s="160"/>
      <c r="C54" s="20" t="s">
        <v>26</v>
      </c>
      <c r="D54" s="49">
        <v>0</v>
      </c>
      <c r="E54" s="49">
        <v>0</v>
      </c>
    </row>
    <row r="55" spans="1:5" ht="18.75" x14ac:dyDescent="0.25">
      <c r="A55" s="136"/>
      <c r="B55" s="160"/>
      <c r="C55" s="20" t="s">
        <v>27</v>
      </c>
      <c r="D55" s="49">
        <v>180</v>
      </c>
      <c r="E55" s="49">
        <v>180</v>
      </c>
    </row>
    <row r="56" spans="1:5" ht="18.75" x14ac:dyDescent="0.25">
      <c r="A56" s="136"/>
      <c r="B56" s="160"/>
      <c r="C56" s="20" t="s">
        <v>28</v>
      </c>
      <c r="D56" s="49">
        <v>0</v>
      </c>
      <c r="E56" s="49">
        <v>0</v>
      </c>
    </row>
    <row r="57" spans="1:5" ht="18.75" customHeight="1" x14ac:dyDescent="0.25">
      <c r="A57" s="163" t="s">
        <v>38</v>
      </c>
      <c r="B57" s="161" t="s">
        <v>96</v>
      </c>
      <c r="C57" s="19" t="s">
        <v>19</v>
      </c>
      <c r="D57" s="47">
        <f t="shared" ref="D57:D60" si="11">D62+D67+D87+D92+D97+D107+D112+D117+D122+D127+D132+D137+D142+D147+D152+D157+D162+D167+D102+D82+D77+D72</f>
        <v>739702.7</v>
      </c>
      <c r="E57" s="47">
        <f t="shared" ref="E57" si="12">E62+E67+E87+E92+E97+E107+E112+E117+E122+E127+E132+E137+E142+E147+E152+E157+E162+E167+E102+E82+E77+E72</f>
        <v>730446.5</v>
      </c>
    </row>
    <row r="58" spans="1:5" ht="31.5" x14ac:dyDescent="0.25">
      <c r="A58" s="163"/>
      <c r="B58" s="161"/>
      <c r="C58" s="19" t="s">
        <v>124</v>
      </c>
      <c r="D58" s="47">
        <f t="shared" si="11"/>
        <v>231097.10000000003</v>
      </c>
      <c r="E58" s="47">
        <f t="shared" ref="E58" si="13">E63+E68+E88+E93+E98+E108+E113+E118+E123+E128+E133+E138+E143+E148+E153+E158+E163+E168+E103+E83+E78+E73</f>
        <v>221840.9</v>
      </c>
    </row>
    <row r="59" spans="1:5" ht="18.75" x14ac:dyDescent="0.25">
      <c r="A59" s="163"/>
      <c r="B59" s="161"/>
      <c r="C59" s="19" t="s">
        <v>26</v>
      </c>
      <c r="D59" s="47">
        <f t="shared" si="11"/>
        <v>57522.500000000007</v>
      </c>
      <c r="E59" s="47">
        <f t="shared" ref="E59" si="14">E64+E69+E89+E94+E99+E109+E114+E119+E124+E129+E134+E139+E144+E149+E154+E159+E164+E169+E104+E84+E79+E74</f>
        <v>57522.500000000007</v>
      </c>
    </row>
    <row r="60" spans="1:5" ht="18.75" x14ac:dyDescent="0.25">
      <c r="A60" s="163"/>
      <c r="B60" s="161"/>
      <c r="C60" s="19" t="s">
        <v>27</v>
      </c>
      <c r="D60" s="47">
        <f t="shared" si="11"/>
        <v>451083.10000000015</v>
      </c>
      <c r="E60" s="47">
        <f t="shared" ref="E60" si="15">E65+E70+E90+E95+E100+E110+E115+E120+E125+E130+E135+E140+E145+E150+E155+E160+E165+E170+E105+E85+E80+E75</f>
        <v>451083.10000000015</v>
      </c>
    </row>
    <row r="61" spans="1:5" ht="18.75" x14ac:dyDescent="0.25">
      <c r="A61" s="163"/>
      <c r="B61" s="161"/>
      <c r="C61" s="19" t="s">
        <v>28</v>
      </c>
      <c r="D61" s="47">
        <f>D66+D71+D91+D96+D101+D111+D116+D121+D126+D131+D136+D141+D146+D151+D156+D161+D166+D171+D106+D86+D81+D76</f>
        <v>0</v>
      </c>
      <c r="E61" s="47">
        <f>E66+E71+E91+E96+E101+E111+E116+E121+E126+E131+E136+E141+E146+E151+E156+E161+E166+E171+E106+E86+E81+E76</f>
        <v>0</v>
      </c>
    </row>
    <row r="62" spans="1:5" ht="18.75" customHeight="1" x14ac:dyDescent="0.25">
      <c r="A62" s="136" t="s">
        <v>39</v>
      </c>
      <c r="B62" s="160" t="s">
        <v>272</v>
      </c>
      <c r="C62" s="20" t="s">
        <v>19</v>
      </c>
      <c r="D62" s="48">
        <f>D63+D64+D65+D66</f>
        <v>22118</v>
      </c>
      <c r="E62" s="48">
        <f>E63+E64+E65+E66</f>
        <v>22118</v>
      </c>
    </row>
    <row r="63" spans="1:5" ht="31.5" x14ac:dyDescent="0.25">
      <c r="A63" s="136"/>
      <c r="B63" s="160"/>
      <c r="C63" s="20" t="s">
        <v>124</v>
      </c>
      <c r="D63" s="49">
        <v>0</v>
      </c>
      <c r="E63" s="49">
        <v>0</v>
      </c>
    </row>
    <row r="64" spans="1:5" ht="18.75" x14ac:dyDescent="0.25">
      <c r="A64" s="136"/>
      <c r="B64" s="160"/>
      <c r="C64" s="20" t="s">
        <v>26</v>
      </c>
      <c r="D64" s="49">
        <v>0</v>
      </c>
      <c r="E64" s="49">
        <v>0</v>
      </c>
    </row>
    <row r="65" spans="1:5" ht="18.75" x14ac:dyDescent="0.25">
      <c r="A65" s="136"/>
      <c r="B65" s="160"/>
      <c r="C65" s="20" t="s">
        <v>27</v>
      </c>
      <c r="D65" s="49">
        <v>22118</v>
      </c>
      <c r="E65" s="49">
        <v>22118</v>
      </c>
    </row>
    <row r="66" spans="1:5" ht="26.25" customHeight="1" x14ac:dyDescent="0.25">
      <c r="A66" s="136"/>
      <c r="B66" s="160"/>
      <c r="C66" s="20" t="s">
        <v>28</v>
      </c>
      <c r="D66" s="49">
        <v>0</v>
      </c>
      <c r="E66" s="49">
        <v>0</v>
      </c>
    </row>
    <row r="67" spans="1:5" ht="18.75" customHeight="1" x14ac:dyDescent="0.25">
      <c r="A67" s="136" t="s">
        <v>40</v>
      </c>
      <c r="B67" s="160" t="s">
        <v>138</v>
      </c>
      <c r="C67" s="20" t="s">
        <v>19</v>
      </c>
      <c r="D67" s="48">
        <f>D68+D69+D70+D71</f>
        <v>393461.7</v>
      </c>
      <c r="E67" s="48">
        <f>E68+E69+E70+E71</f>
        <v>393461.7</v>
      </c>
    </row>
    <row r="68" spans="1:5" ht="31.5" x14ac:dyDescent="0.25">
      <c r="A68" s="136"/>
      <c r="B68" s="160"/>
      <c r="C68" s="20" t="s">
        <v>124</v>
      </c>
      <c r="D68" s="49">
        <v>0</v>
      </c>
      <c r="E68" s="49">
        <v>0</v>
      </c>
    </row>
    <row r="69" spans="1:5" ht="18.75" x14ac:dyDescent="0.25">
      <c r="A69" s="136"/>
      <c r="B69" s="160"/>
      <c r="C69" s="20" t="s">
        <v>26</v>
      </c>
      <c r="D69" s="49">
        <v>0</v>
      </c>
      <c r="E69" s="49">
        <v>0</v>
      </c>
    </row>
    <row r="70" spans="1:5" ht="18.75" x14ac:dyDescent="0.25">
      <c r="A70" s="136"/>
      <c r="B70" s="160"/>
      <c r="C70" s="20" t="s">
        <v>27</v>
      </c>
      <c r="D70" s="49">
        <v>393461.7</v>
      </c>
      <c r="E70" s="49">
        <v>393461.7</v>
      </c>
    </row>
    <row r="71" spans="1:5" ht="18.75" x14ac:dyDescent="0.25">
      <c r="A71" s="136"/>
      <c r="B71" s="160"/>
      <c r="C71" s="20" t="s">
        <v>28</v>
      </c>
      <c r="D71" s="49">
        <v>0</v>
      </c>
      <c r="E71" s="49">
        <v>0</v>
      </c>
    </row>
    <row r="72" spans="1:5" ht="18.75" customHeight="1" x14ac:dyDescent="0.25">
      <c r="A72" s="136" t="s">
        <v>362</v>
      </c>
      <c r="B72" s="160" t="s">
        <v>138</v>
      </c>
      <c r="C72" s="20" t="s">
        <v>19</v>
      </c>
      <c r="D72" s="48">
        <f>D73+D74+D75+D76</f>
        <v>3682.5</v>
      </c>
      <c r="E72" s="48">
        <f>E73+E74+E75+E76</f>
        <v>3682.5</v>
      </c>
    </row>
    <row r="73" spans="1:5" ht="31.5" x14ac:dyDescent="0.25">
      <c r="A73" s="136"/>
      <c r="B73" s="160"/>
      <c r="C73" s="20" t="s">
        <v>124</v>
      </c>
      <c r="D73" s="49">
        <v>0</v>
      </c>
      <c r="E73" s="49">
        <v>0</v>
      </c>
    </row>
    <row r="74" spans="1:5" ht="18.75" x14ac:dyDescent="0.25">
      <c r="A74" s="136"/>
      <c r="B74" s="160"/>
      <c r="C74" s="20" t="s">
        <v>26</v>
      </c>
      <c r="D74" s="49">
        <v>0</v>
      </c>
      <c r="E74" s="49">
        <v>0</v>
      </c>
    </row>
    <row r="75" spans="1:5" ht="18.75" x14ac:dyDescent="0.25">
      <c r="A75" s="136"/>
      <c r="B75" s="160"/>
      <c r="C75" s="20" t="s">
        <v>27</v>
      </c>
      <c r="D75" s="49">
        <v>3682.5</v>
      </c>
      <c r="E75" s="49">
        <v>3682.5</v>
      </c>
    </row>
    <row r="76" spans="1:5" ht="18.75" x14ac:dyDescent="0.25">
      <c r="A76" s="136"/>
      <c r="B76" s="160"/>
      <c r="C76" s="20" t="s">
        <v>28</v>
      </c>
      <c r="D76" s="49">
        <v>0</v>
      </c>
      <c r="E76" s="49">
        <v>0</v>
      </c>
    </row>
    <row r="77" spans="1:5" ht="18.75" customHeight="1" x14ac:dyDescent="0.25">
      <c r="A77" s="136" t="s">
        <v>363</v>
      </c>
      <c r="B77" s="160" t="s">
        <v>364</v>
      </c>
      <c r="C77" s="20" t="s">
        <v>19</v>
      </c>
      <c r="D77" s="48">
        <f>D78+D79+D80+D81</f>
        <v>523.70000000000005</v>
      </c>
      <c r="E77" s="48">
        <f>E78+E79+E80+E81</f>
        <v>523.70000000000005</v>
      </c>
    </row>
    <row r="78" spans="1:5" ht="31.5" x14ac:dyDescent="0.25">
      <c r="A78" s="136"/>
      <c r="B78" s="160"/>
      <c r="C78" s="20" t="s">
        <v>124</v>
      </c>
      <c r="D78" s="49">
        <v>0</v>
      </c>
      <c r="E78" s="49">
        <v>0</v>
      </c>
    </row>
    <row r="79" spans="1:5" ht="18.75" x14ac:dyDescent="0.25">
      <c r="A79" s="136"/>
      <c r="B79" s="160"/>
      <c r="C79" s="20" t="s">
        <v>26</v>
      </c>
      <c r="D79" s="49">
        <v>0</v>
      </c>
      <c r="E79" s="49">
        <v>0</v>
      </c>
    </row>
    <row r="80" spans="1:5" ht="18.75" x14ac:dyDescent="0.25">
      <c r="A80" s="136"/>
      <c r="B80" s="160"/>
      <c r="C80" s="20" t="s">
        <v>27</v>
      </c>
      <c r="D80" s="49">
        <v>523.70000000000005</v>
      </c>
      <c r="E80" s="49">
        <v>523.70000000000005</v>
      </c>
    </row>
    <row r="81" spans="1:5" ht="18.75" x14ac:dyDescent="0.25">
      <c r="A81" s="136"/>
      <c r="B81" s="160"/>
      <c r="C81" s="20" t="s">
        <v>28</v>
      </c>
      <c r="D81" s="49">
        <v>0</v>
      </c>
      <c r="E81" s="49">
        <v>0</v>
      </c>
    </row>
    <row r="82" spans="1:5" ht="18.75" customHeight="1" x14ac:dyDescent="0.25">
      <c r="A82" s="136" t="s">
        <v>366</v>
      </c>
      <c r="B82" s="160" t="s">
        <v>367</v>
      </c>
      <c r="C82" s="20" t="s">
        <v>19</v>
      </c>
      <c r="D82" s="48">
        <f>D83+D84+D85+D86</f>
        <v>261.89999999999998</v>
      </c>
      <c r="E82" s="48">
        <f>E83+E84+E85+E86</f>
        <v>261.89999999999998</v>
      </c>
    </row>
    <row r="83" spans="1:5" ht="31.5" x14ac:dyDescent="0.25">
      <c r="A83" s="136"/>
      <c r="B83" s="160"/>
      <c r="C83" s="20" t="s">
        <v>124</v>
      </c>
      <c r="D83" s="49">
        <v>0</v>
      </c>
      <c r="E83" s="49">
        <v>0</v>
      </c>
    </row>
    <row r="84" spans="1:5" ht="18.75" x14ac:dyDescent="0.25">
      <c r="A84" s="136"/>
      <c r="B84" s="160"/>
      <c r="C84" s="20" t="s">
        <v>26</v>
      </c>
      <c r="D84" s="49">
        <v>0</v>
      </c>
      <c r="E84" s="49">
        <v>0</v>
      </c>
    </row>
    <row r="85" spans="1:5" ht="18.75" x14ac:dyDescent="0.25">
      <c r="A85" s="136"/>
      <c r="B85" s="160"/>
      <c r="C85" s="20" t="s">
        <v>27</v>
      </c>
      <c r="D85" s="49">
        <v>261.89999999999998</v>
      </c>
      <c r="E85" s="49">
        <v>261.89999999999998</v>
      </c>
    </row>
    <row r="86" spans="1:5" ht="18.75" x14ac:dyDescent="0.25">
      <c r="A86" s="136"/>
      <c r="B86" s="160"/>
      <c r="C86" s="20" t="s">
        <v>28</v>
      </c>
      <c r="D86" s="49">
        <v>0</v>
      </c>
      <c r="E86" s="49">
        <v>0</v>
      </c>
    </row>
    <row r="87" spans="1:5" ht="18.75" customHeight="1" x14ac:dyDescent="0.25">
      <c r="A87" s="136" t="s">
        <v>406</v>
      </c>
      <c r="B87" s="160" t="s">
        <v>132</v>
      </c>
      <c r="C87" s="20" t="s">
        <v>19</v>
      </c>
      <c r="D87" s="48">
        <f>D88+D89+D90+D91</f>
        <v>169917.1</v>
      </c>
      <c r="E87" s="48">
        <f>E88+E89+E90+E91</f>
        <v>166515.80000000002</v>
      </c>
    </row>
    <row r="88" spans="1:5" ht="31.5" x14ac:dyDescent="0.25">
      <c r="A88" s="136"/>
      <c r="B88" s="160"/>
      <c r="C88" s="20" t="s">
        <v>124</v>
      </c>
      <c r="D88" s="49">
        <v>169917.1</v>
      </c>
      <c r="E88" s="49">
        <f>166507.2+8.6</f>
        <v>166515.80000000002</v>
      </c>
    </row>
    <row r="89" spans="1:5" ht="18.75" x14ac:dyDescent="0.25">
      <c r="A89" s="136"/>
      <c r="B89" s="160"/>
      <c r="C89" s="20" t="s">
        <v>26</v>
      </c>
      <c r="D89" s="49">
        <v>0</v>
      </c>
      <c r="E89" s="49">
        <v>0</v>
      </c>
    </row>
    <row r="90" spans="1:5" ht="18.75" x14ac:dyDescent="0.25">
      <c r="A90" s="136"/>
      <c r="B90" s="160"/>
      <c r="C90" s="20" t="s">
        <v>27</v>
      </c>
      <c r="D90" s="49">
        <v>0</v>
      </c>
      <c r="E90" s="49">
        <v>0</v>
      </c>
    </row>
    <row r="91" spans="1:5" ht="18.75" x14ac:dyDescent="0.25">
      <c r="A91" s="136"/>
      <c r="B91" s="160"/>
      <c r="C91" s="20" t="s">
        <v>28</v>
      </c>
      <c r="D91" s="49">
        <v>0</v>
      </c>
      <c r="E91" s="49">
        <v>0</v>
      </c>
    </row>
    <row r="92" spans="1:5" ht="18.75" customHeight="1" x14ac:dyDescent="0.25">
      <c r="A92" s="136" t="s">
        <v>42</v>
      </c>
      <c r="B92" s="160" t="s">
        <v>139</v>
      </c>
      <c r="C92" s="20" t="s">
        <v>19</v>
      </c>
      <c r="D92" s="48">
        <f>D93+D94+D95+D96</f>
        <v>1165.5</v>
      </c>
      <c r="E92" s="48">
        <f>E93+E94+E95+E96</f>
        <v>1165.5</v>
      </c>
    </row>
    <row r="93" spans="1:5" ht="31.5" x14ac:dyDescent="0.25">
      <c r="A93" s="136"/>
      <c r="B93" s="160"/>
      <c r="C93" s="20" t="s">
        <v>124</v>
      </c>
      <c r="D93" s="49">
        <v>1165.5</v>
      </c>
      <c r="E93" s="49">
        <v>1165.5</v>
      </c>
    </row>
    <row r="94" spans="1:5" ht="18.75" x14ac:dyDescent="0.25">
      <c r="A94" s="136"/>
      <c r="B94" s="160"/>
      <c r="C94" s="20" t="s">
        <v>26</v>
      </c>
      <c r="D94" s="49">
        <v>0</v>
      </c>
      <c r="E94" s="49">
        <v>0</v>
      </c>
    </row>
    <row r="95" spans="1:5" ht="18.75" x14ac:dyDescent="0.25">
      <c r="A95" s="136"/>
      <c r="B95" s="160"/>
      <c r="C95" s="20" t="s">
        <v>27</v>
      </c>
      <c r="D95" s="49">
        <v>0</v>
      </c>
      <c r="E95" s="49">
        <v>0</v>
      </c>
    </row>
    <row r="96" spans="1:5" ht="18.75" x14ac:dyDescent="0.25">
      <c r="A96" s="136"/>
      <c r="B96" s="160"/>
      <c r="C96" s="20" t="s">
        <v>28</v>
      </c>
      <c r="D96" s="49">
        <v>0</v>
      </c>
      <c r="E96" s="49">
        <v>0</v>
      </c>
    </row>
    <row r="97" spans="1:5" ht="18.75" customHeight="1" x14ac:dyDescent="0.25">
      <c r="A97" s="136" t="s">
        <v>43</v>
      </c>
      <c r="B97" s="160" t="s">
        <v>370</v>
      </c>
      <c r="C97" s="20" t="s">
        <v>19</v>
      </c>
      <c r="D97" s="48">
        <f>D98+D99+D100+D101</f>
        <v>8101.6</v>
      </c>
      <c r="E97" s="48">
        <f>E98+E99+E100+E101</f>
        <v>7892.4</v>
      </c>
    </row>
    <row r="98" spans="1:5" ht="31.5" x14ac:dyDescent="0.25">
      <c r="A98" s="136"/>
      <c r="B98" s="160"/>
      <c r="C98" s="20" t="s">
        <v>124</v>
      </c>
      <c r="D98" s="50">
        <v>8101.6</v>
      </c>
      <c r="E98" s="50">
        <v>7892.4</v>
      </c>
    </row>
    <row r="99" spans="1:5" ht="18.75" x14ac:dyDescent="0.25">
      <c r="A99" s="136"/>
      <c r="B99" s="160"/>
      <c r="C99" s="20" t="s">
        <v>26</v>
      </c>
      <c r="D99" s="49">
        <v>0</v>
      </c>
      <c r="E99" s="49">
        <v>0</v>
      </c>
    </row>
    <row r="100" spans="1:5" ht="18.75" x14ac:dyDescent="0.25">
      <c r="A100" s="136"/>
      <c r="B100" s="160"/>
      <c r="C100" s="20" t="s">
        <v>27</v>
      </c>
      <c r="D100" s="49">
        <v>0</v>
      </c>
      <c r="E100" s="49">
        <v>0</v>
      </c>
    </row>
    <row r="101" spans="1:5" ht="18.75" x14ac:dyDescent="0.25">
      <c r="A101" s="136"/>
      <c r="B101" s="160"/>
      <c r="C101" s="20" t="s">
        <v>28</v>
      </c>
      <c r="D101" s="49">
        <v>0</v>
      </c>
      <c r="E101" s="49">
        <v>0</v>
      </c>
    </row>
    <row r="102" spans="1:5" ht="18.75" customHeight="1" x14ac:dyDescent="0.25">
      <c r="A102" s="136" t="s">
        <v>371</v>
      </c>
      <c r="B102" s="160" t="s">
        <v>372</v>
      </c>
      <c r="C102" s="20" t="s">
        <v>19</v>
      </c>
      <c r="D102" s="48">
        <f>D103+D104+D105+D106</f>
        <v>29.2</v>
      </c>
      <c r="E102" s="48">
        <f>E103+E104+E105+E106</f>
        <v>29.2</v>
      </c>
    </row>
    <row r="103" spans="1:5" ht="31.5" x14ac:dyDescent="0.25">
      <c r="A103" s="136"/>
      <c r="B103" s="160"/>
      <c r="C103" s="20" t="s">
        <v>124</v>
      </c>
      <c r="D103" s="50">
        <v>29.2</v>
      </c>
      <c r="E103" s="50">
        <v>29.2</v>
      </c>
    </row>
    <row r="104" spans="1:5" ht="18.75" x14ac:dyDescent="0.25">
      <c r="A104" s="136"/>
      <c r="B104" s="160"/>
      <c r="C104" s="20" t="s">
        <v>26</v>
      </c>
      <c r="D104" s="49">
        <v>0</v>
      </c>
      <c r="E104" s="49">
        <v>0</v>
      </c>
    </row>
    <row r="105" spans="1:5" ht="18.75" x14ac:dyDescent="0.25">
      <c r="A105" s="136"/>
      <c r="B105" s="160"/>
      <c r="C105" s="20" t="s">
        <v>27</v>
      </c>
      <c r="D105" s="49">
        <v>0</v>
      </c>
      <c r="E105" s="49">
        <v>0</v>
      </c>
    </row>
    <row r="106" spans="1:5" ht="18.75" x14ac:dyDescent="0.25">
      <c r="A106" s="136"/>
      <c r="B106" s="160"/>
      <c r="C106" s="20" t="s">
        <v>28</v>
      </c>
      <c r="D106" s="49">
        <v>0</v>
      </c>
      <c r="E106" s="49">
        <v>0</v>
      </c>
    </row>
    <row r="107" spans="1:5" ht="18.75" customHeight="1" x14ac:dyDescent="0.25">
      <c r="A107" s="136" t="s">
        <v>44</v>
      </c>
      <c r="B107" s="160" t="s">
        <v>144</v>
      </c>
      <c r="C107" s="20" t="s">
        <v>19</v>
      </c>
      <c r="D107" s="48">
        <f>D108+D109+D110+D111</f>
        <v>30847.200000000001</v>
      </c>
      <c r="E107" s="48">
        <f>E108+E109+E110+E111</f>
        <v>30847.200000000001</v>
      </c>
    </row>
    <row r="108" spans="1:5" ht="31.5" x14ac:dyDescent="0.25">
      <c r="A108" s="136"/>
      <c r="B108" s="160"/>
      <c r="C108" s="20" t="s">
        <v>124</v>
      </c>
      <c r="D108" s="49">
        <v>0</v>
      </c>
      <c r="E108" s="49">
        <v>0</v>
      </c>
    </row>
    <row r="109" spans="1:5" ht="18.75" x14ac:dyDescent="0.25">
      <c r="A109" s="136"/>
      <c r="B109" s="160"/>
      <c r="C109" s="20" t="s">
        <v>26</v>
      </c>
      <c r="D109" s="49">
        <v>30847.200000000001</v>
      </c>
      <c r="E109" s="49">
        <v>30847.200000000001</v>
      </c>
    </row>
    <row r="110" spans="1:5" ht="18.75" x14ac:dyDescent="0.25">
      <c r="A110" s="136"/>
      <c r="B110" s="160"/>
      <c r="C110" s="20" t="s">
        <v>27</v>
      </c>
      <c r="D110" s="49">
        <v>0</v>
      </c>
      <c r="E110" s="49">
        <v>0</v>
      </c>
    </row>
    <row r="111" spans="1:5" ht="18.75" x14ac:dyDescent="0.25">
      <c r="A111" s="136"/>
      <c r="B111" s="160"/>
      <c r="C111" s="20" t="s">
        <v>28</v>
      </c>
      <c r="D111" s="49">
        <v>0</v>
      </c>
      <c r="E111" s="49">
        <v>0</v>
      </c>
    </row>
    <row r="112" spans="1:5" ht="18.75" x14ac:dyDescent="0.25">
      <c r="A112" s="136" t="s">
        <v>45</v>
      </c>
      <c r="B112" s="160" t="s">
        <v>128</v>
      </c>
      <c r="C112" s="20" t="s">
        <v>19</v>
      </c>
      <c r="D112" s="48">
        <f>D113+D114+D115+D116</f>
        <v>31289.599999999999</v>
      </c>
      <c r="E112" s="48">
        <f>E113+E114+E115+E116</f>
        <v>31289.599999999999</v>
      </c>
    </row>
    <row r="113" spans="1:5" ht="31.5" x14ac:dyDescent="0.25">
      <c r="A113" s="136"/>
      <c r="B113" s="160"/>
      <c r="C113" s="20" t="s">
        <v>124</v>
      </c>
      <c r="D113" s="49">
        <v>1270.8</v>
      </c>
      <c r="E113" s="49">
        <v>1270.8</v>
      </c>
    </row>
    <row r="114" spans="1:5" ht="18.75" x14ac:dyDescent="0.25">
      <c r="A114" s="136"/>
      <c r="B114" s="160"/>
      <c r="C114" s="20" t="s">
        <v>26</v>
      </c>
      <c r="D114" s="49">
        <v>23714.9</v>
      </c>
      <c r="E114" s="49">
        <v>23714.9</v>
      </c>
    </row>
    <row r="115" spans="1:5" ht="18.75" x14ac:dyDescent="0.25">
      <c r="A115" s="136"/>
      <c r="B115" s="160"/>
      <c r="C115" s="20" t="s">
        <v>27</v>
      </c>
      <c r="D115" s="49">
        <v>6303.9</v>
      </c>
      <c r="E115" s="49">
        <v>6303.9</v>
      </c>
    </row>
    <row r="116" spans="1:5" ht="18.75" x14ac:dyDescent="0.25">
      <c r="A116" s="136"/>
      <c r="B116" s="160"/>
      <c r="C116" s="20" t="s">
        <v>28</v>
      </c>
      <c r="D116" s="49">
        <v>0</v>
      </c>
      <c r="E116" s="49">
        <v>0</v>
      </c>
    </row>
    <row r="117" spans="1:5" ht="18.75" customHeight="1" x14ac:dyDescent="0.25">
      <c r="A117" s="136" t="s">
        <v>46</v>
      </c>
      <c r="B117" s="160" t="s">
        <v>140</v>
      </c>
      <c r="C117" s="20" t="s">
        <v>19</v>
      </c>
      <c r="D117" s="48">
        <f>D118+D119+D120+D121</f>
        <v>28839.4</v>
      </c>
      <c r="E117" s="48">
        <f>E118+E119+E120+E121</f>
        <v>28839.4</v>
      </c>
    </row>
    <row r="118" spans="1:5" ht="31.5" x14ac:dyDescent="0.25">
      <c r="A118" s="136"/>
      <c r="B118" s="160"/>
      <c r="C118" s="20" t="s">
        <v>124</v>
      </c>
      <c r="D118" s="49">
        <v>9482</v>
      </c>
      <c r="E118" s="49">
        <v>9482</v>
      </c>
    </row>
    <row r="119" spans="1:5" ht="18.75" x14ac:dyDescent="0.25">
      <c r="A119" s="136"/>
      <c r="B119" s="160"/>
      <c r="C119" s="20" t="s">
        <v>26</v>
      </c>
      <c r="D119" s="49">
        <v>0</v>
      </c>
      <c r="E119" s="49">
        <v>0</v>
      </c>
    </row>
    <row r="120" spans="1:5" ht="18.75" x14ac:dyDescent="0.25">
      <c r="A120" s="136"/>
      <c r="B120" s="160"/>
      <c r="C120" s="20" t="s">
        <v>27</v>
      </c>
      <c r="D120" s="49">
        <v>19357.400000000001</v>
      </c>
      <c r="E120" s="49">
        <v>19357.400000000001</v>
      </c>
    </row>
    <row r="121" spans="1:5" ht="18.75" x14ac:dyDescent="0.25">
      <c r="A121" s="136"/>
      <c r="B121" s="160"/>
      <c r="C121" s="20" t="s">
        <v>28</v>
      </c>
      <c r="D121" s="49">
        <v>0</v>
      </c>
      <c r="E121" s="49">
        <v>0</v>
      </c>
    </row>
    <row r="122" spans="1:5" ht="18.75" customHeight="1" x14ac:dyDescent="0.25">
      <c r="A122" s="136" t="s">
        <v>47</v>
      </c>
      <c r="B122" s="160" t="s">
        <v>141</v>
      </c>
      <c r="C122" s="20" t="s">
        <v>19</v>
      </c>
      <c r="D122" s="48">
        <f>D123+D124+D125+D126</f>
        <v>3885.4</v>
      </c>
      <c r="E122" s="48">
        <f>E123+E124+E125+E126</f>
        <v>3885.4</v>
      </c>
    </row>
    <row r="123" spans="1:5" ht="31.5" x14ac:dyDescent="0.25">
      <c r="A123" s="136"/>
      <c r="B123" s="160"/>
      <c r="C123" s="20" t="s">
        <v>124</v>
      </c>
      <c r="D123" s="49">
        <v>450</v>
      </c>
      <c r="E123" s="49">
        <v>450</v>
      </c>
    </row>
    <row r="124" spans="1:5" ht="18.75" x14ac:dyDescent="0.25">
      <c r="A124" s="136"/>
      <c r="B124" s="160"/>
      <c r="C124" s="20" t="s">
        <v>26</v>
      </c>
      <c r="D124" s="49">
        <v>0</v>
      </c>
      <c r="E124" s="49">
        <v>0</v>
      </c>
    </row>
    <row r="125" spans="1:5" ht="18.75" x14ac:dyDescent="0.25">
      <c r="A125" s="136"/>
      <c r="B125" s="160"/>
      <c r="C125" s="20" t="s">
        <v>27</v>
      </c>
      <c r="D125" s="49">
        <v>3435.4</v>
      </c>
      <c r="E125" s="49">
        <v>3435.4</v>
      </c>
    </row>
    <row r="126" spans="1:5" ht="18.75" x14ac:dyDescent="0.25">
      <c r="A126" s="136"/>
      <c r="B126" s="160"/>
      <c r="C126" s="20" t="s">
        <v>28</v>
      </c>
      <c r="D126" s="49">
        <v>0</v>
      </c>
      <c r="E126" s="49">
        <v>0</v>
      </c>
    </row>
    <row r="127" spans="1:5" ht="18.75" customHeight="1" x14ac:dyDescent="0.25">
      <c r="A127" s="136" t="s">
        <v>48</v>
      </c>
      <c r="B127" s="160" t="s">
        <v>335</v>
      </c>
      <c r="C127" s="20" t="s">
        <v>19</v>
      </c>
      <c r="D127" s="48">
        <f>D128+D129+D130+D131</f>
        <v>0</v>
      </c>
      <c r="E127" s="48">
        <f>E128+E129+E130+E131</f>
        <v>0</v>
      </c>
    </row>
    <row r="128" spans="1:5" ht="31.5" x14ac:dyDescent="0.25">
      <c r="A128" s="136"/>
      <c r="B128" s="160"/>
      <c r="C128" s="20" t="s">
        <v>124</v>
      </c>
      <c r="D128" s="49">
        <v>0</v>
      </c>
      <c r="E128" s="49">
        <v>0</v>
      </c>
    </row>
    <row r="129" spans="1:5" ht="18.75" x14ac:dyDescent="0.25">
      <c r="A129" s="136"/>
      <c r="B129" s="160"/>
      <c r="C129" s="20" t="s">
        <v>26</v>
      </c>
      <c r="D129" s="49">
        <v>0</v>
      </c>
      <c r="E129" s="49">
        <v>0</v>
      </c>
    </row>
    <row r="130" spans="1:5" ht="18.75" x14ac:dyDescent="0.25">
      <c r="A130" s="136"/>
      <c r="B130" s="160"/>
      <c r="C130" s="20" t="s">
        <v>27</v>
      </c>
      <c r="D130" s="49">
        <v>0</v>
      </c>
      <c r="E130" s="49">
        <v>0</v>
      </c>
    </row>
    <row r="131" spans="1:5" ht="18.75" x14ac:dyDescent="0.25">
      <c r="A131" s="136"/>
      <c r="B131" s="160"/>
      <c r="C131" s="20" t="s">
        <v>28</v>
      </c>
      <c r="D131" s="49">
        <v>0</v>
      </c>
      <c r="E131" s="49">
        <v>0</v>
      </c>
    </row>
    <row r="132" spans="1:5" ht="18.75" customHeight="1" x14ac:dyDescent="0.25">
      <c r="A132" s="136" t="s">
        <v>407</v>
      </c>
      <c r="B132" s="160" t="s">
        <v>127</v>
      </c>
      <c r="C132" s="20" t="s">
        <v>19</v>
      </c>
      <c r="D132" s="48">
        <f>D133+D134+D135+D136</f>
        <v>39888.699999999997</v>
      </c>
      <c r="E132" s="48">
        <f>E133+E134+E135+E136</f>
        <v>34244.9</v>
      </c>
    </row>
    <row r="133" spans="1:5" ht="31.5" x14ac:dyDescent="0.25">
      <c r="A133" s="136"/>
      <c r="B133" s="160"/>
      <c r="C133" s="20" t="s">
        <v>124</v>
      </c>
      <c r="D133" s="49">
        <v>39888.699999999997</v>
      </c>
      <c r="E133" s="49">
        <v>34244.9</v>
      </c>
    </row>
    <row r="134" spans="1:5" ht="18.75" x14ac:dyDescent="0.25">
      <c r="A134" s="136"/>
      <c r="B134" s="160"/>
      <c r="C134" s="20" t="s">
        <v>26</v>
      </c>
      <c r="D134" s="49">
        <v>0</v>
      </c>
      <c r="E134" s="49">
        <v>0</v>
      </c>
    </row>
    <row r="135" spans="1:5" ht="18.75" x14ac:dyDescent="0.25">
      <c r="A135" s="136"/>
      <c r="B135" s="160"/>
      <c r="C135" s="20" t="s">
        <v>27</v>
      </c>
      <c r="D135" s="49">
        <v>0</v>
      </c>
      <c r="E135" s="49">
        <v>0</v>
      </c>
    </row>
    <row r="136" spans="1:5" ht="18.75" x14ac:dyDescent="0.25">
      <c r="A136" s="136"/>
      <c r="B136" s="160"/>
      <c r="C136" s="20" t="s">
        <v>28</v>
      </c>
      <c r="D136" s="49">
        <v>0</v>
      </c>
      <c r="E136" s="49">
        <v>0</v>
      </c>
    </row>
    <row r="137" spans="1:5" ht="18.75" x14ac:dyDescent="0.25">
      <c r="A137" s="136" t="s">
        <v>50</v>
      </c>
      <c r="B137" s="160" t="s">
        <v>143</v>
      </c>
      <c r="C137" s="20" t="s">
        <v>19</v>
      </c>
      <c r="D137" s="48">
        <f>D138+D139+D140+D141</f>
        <v>425.7</v>
      </c>
      <c r="E137" s="48">
        <f>E138+E139+E140+E141</f>
        <v>425.7</v>
      </c>
    </row>
    <row r="138" spans="1:5" ht="31.5" x14ac:dyDescent="0.25">
      <c r="A138" s="136"/>
      <c r="B138" s="160"/>
      <c r="C138" s="20" t="s">
        <v>124</v>
      </c>
      <c r="D138" s="49">
        <v>425.7</v>
      </c>
      <c r="E138" s="49">
        <v>425.7</v>
      </c>
    </row>
    <row r="139" spans="1:5" ht="18.75" x14ac:dyDescent="0.25">
      <c r="A139" s="136"/>
      <c r="B139" s="160"/>
      <c r="C139" s="20" t="s">
        <v>26</v>
      </c>
      <c r="D139" s="49">
        <v>0</v>
      </c>
      <c r="E139" s="49">
        <v>0</v>
      </c>
    </row>
    <row r="140" spans="1:5" ht="18.75" x14ac:dyDescent="0.25">
      <c r="A140" s="136"/>
      <c r="B140" s="160"/>
      <c r="C140" s="20" t="s">
        <v>27</v>
      </c>
      <c r="D140" s="49">
        <v>0</v>
      </c>
      <c r="E140" s="49">
        <v>0</v>
      </c>
    </row>
    <row r="141" spans="1:5" ht="18.75" x14ac:dyDescent="0.25">
      <c r="A141" s="136"/>
      <c r="B141" s="160"/>
      <c r="C141" s="20" t="s">
        <v>28</v>
      </c>
      <c r="D141" s="49">
        <v>0</v>
      </c>
      <c r="E141" s="49">
        <v>0</v>
      </c>
    </row>
    <row r="142" spans="1:5" ht="18.75" customHeight="1" x14ac:dyDescent="0.25">
      <c r="A142" s="136" t="s">
        <v>51</v>
      </c>
      <c r="B142" s="160" t="s">
        <v>142</v>
      </c>
      <c r="C142" s="20" t="s">
        <v>19</v>
      </c>
      <c r="D142" s="48">
        <f>D143+D144+D145+D146</f>
        <v>267.3</v>
      </c>
      <c r="E142" s="48">
        <f>E143+E144+E145+E146</f>
        <v>267.3</v>
      </c>
    </row>
    <row r="143" spans="1:5" ht="31.5" x14ac:dyDescent="0.25">
      <c r="A143" s="136"/>
      <c r="B143" s="160"/>
      <c r="C143" s="20" t="s">
        <v>124</v>
      </c>
      <c r="D143" s="49">
        <v>267.3</v>
      </c>
      <c r="E143" s="49">
        <v>267.3</v>
      </c>
    </row>
    <row r="144" spans="1:5" ht="18.75" x14ac:dyDescent="0.25">
      <c r="A144" s="136"/>
      <c r="B144" s="160"/>
      <c r="C144" s="20" t="s">
        <v>26</v>
      </c>
      <c r="D144" s="49">
        <v>0</v>
      </c>
      <c r="E144" s="49">
        <v>0</v>
      </c>
    </row>
    <row r="145" spans="1:5" ht="18.75" x14ac:dyDescent="0.25">
      <c r="A145" s="136"/>
      <c r="B145" s="160"/>
      <c r="C145" s="20" t="s">
        <v>27</v>
      </c>
      <c r="D145" s="49">
        <v>0</v>
      </c>
      <c r="E145" s="49">
        <v>0</v>
      </c>
    </row>
    <row r="146" spans="1:5" ht="18.75" x14ac:dyDescent="0.25">
      <c r="A146" s="136"/>
      <c r="B146" s="160"/>
      <c r="C146" s="20" t="s">
        <v>28</v>
      </c>
      <c r="D146" s="49">
        <v>0</v>
      </c>
      <c r="E146" s="49">
        <v>0</v>
      </c>
    </row>
    <row r="147" spans="1:5" ht="18.75" customHeight="1" x14ac:dyDescent="0.25">
      <c r="A147" s="136" t="s">
        <v>52</v>
      </c>
      <c r="B147" s="160" t="s">
        <v>337</v>
      </c>
      <c r="C147" s="20" t="s">
        <v>19</v>
      </c>
      <c r="D147" s="48">
        <f>D148+D149+D150+D151</f>
        <v>3083.8</v>
      </c>
      <c r="E147" s="48">
        <f>E148+E149+E150+E151</f>
        <v>3083.8</v>
      </c>
    </row>
    <row r="148" spans="1:5" ht="31.5" x14ac:dyDescent="0.25">
      <c r="A148" s="136"/>
      <c r="B148" s="160"/>
      <c r="C148" s="20" t="s">
        <v>124</v>
      </c>
      <c r="D148" s="49">
        <v>0</v>
      </c>
      <c r="E148" s="49">
        <v>0</v>
      </c>
    </row>
    <row r="149" spans="1:5" ht="18.75" x14ac:dyDescent="0.25">
      <c r="A149" s="136"/>
      <c r="B149" s="160"/>
      <c r="C149" s="20" t="s">
        <v>26</v>
      </c>
      <c r="D149" s="49">
        <v>2960.4</v>
      </c>
      <c r="E149" s="49">
        <v>2960.4</v>
      </c>
    </row>
    <row r="150" spans="1:5" ht="18.75" x14ac:dyDescent="0.25">
      <c r="A150" s="136"/>
      <c r="B150" s="160"/>
      <c r="C150" s="20" t="s">
        <v>27</v>
      </c>
      <c r="D150" s="49">
        <v>123.4</v>
      </c>
      <c r="E150" s="49">
        <v>123.4</v>
      </c>
    </row>
    <row r="151" spans="1:5" ht="18.75" x14ac:dyDescent="0.25">
      <c r="A151" s="136"/>
      <c r="B151" s="160"/>
      <c r="C151" s="20" t="s">
        <v>28</v>
      </c>
      <c r="D151" s="49">
        <v>0</v>
      </c>
      <c r="E151" s="49">
        <v>0</v>
      </c>
    </row>
    <row r="152" spans="1:5" ht="18.75" customHeight="1" x14ac:dyDescent="0.25">
      <c r="A152" s="136" t="s">
        <v>53</v>
      </c>
      <c r="B152" s="160" t="s">
        <v>145</v>
      </c>
      <c r="C152" s="20" t="s">
        <v>19</v>
      </c>
      <c r="D152" s="48">
        <f>D153+D154+D155+D156</f>
        <v>281</v>
      </c>
      <c r="E152" s="48">
        <f>E153+E154+E155+E156</f>
        <v>279.10000000000002</v>
      </c>
    </row>
    <row r="153" spans="1:5" ht="31.5" x14ac:dyDescent="0.25">
      <c r="A153" s="136"/>
      <c r="B153" s="160"/>
      <c r="C153" s="20" t="s">
        <v>124</v>
      </c>
      <c r="D153" s="49">
        <v>99.2</v>
      </c>
      <c r="E153" s="49">
        <v>97.3</v>
      </c>
    </row>
    <row r="154" spans="1:5" ht="18.75" x14ac:dyDescent="0.25">
      <c r="A154" s="136"/>
      <c r="B154" s="160"/>
      <c r="C154" s="20" t="s">
        <v>26</v>
      </c>
      <c r="D154" s="49">
        <v>0</v>
      </c>
      <c r="E154" s="49">
        <v>0</v>
      </c>
    </row>
    <row r="155" spans="1:5" ht="18.75" x14ac:dyDescent="0.25">
      <c r="A155" s="136"/>
      <c r="B155" s="160"/>
      <c r="C155" s="20" t="s">
        <v>27</v>
      </c>
      <c r="D155" s="49">
        <v>181.8</v>
      </c>
      <c r="E155" s="49">
        <v>181.8</v>
      </c>
    </row>
    <row r="156" spans="1:5" ht="18.75" x14ac:dyDescent="0.25">
      <c r="A156" s="136"/>
      <c r="B156" s="160"/>
      <c r="C156" s="20" t="s">
        <v>28</v>
      </c>
      <c r="D156" s="49">
        <v>0</v>
      </c>
      <c r="E156" s="49">
        <v>0</v>
      </c>
    </row>
    <row r="157" spans="1:5" ht="18.75" customHeight="1" x14ac:dyDescent="0.25">
      <c r="A157" s="136" t="s">
        <v>54</v>
      </c>
      <c r="B157" s="160" t="s">
        <v>165</v>
      </c>
      <c r="C157" s="20" t="s">
        <v>19</v>
      </c>
      <c r="D157" s="48">
        <f>D158+D159+D160+D161</f>
        <v>0</v>
      </c>
      <c r="E157" s="48">
        <f>E158+E159+E160+E161</f>
        <v>0</v>
      </c>
    </row>
    <row r="158" spans="1:5" ht="31.5" x14ac:dyDescent="0.25">
      <c r="A158" s="136"/>
      <c r="B158" s="160"/>
      <c r="C158" s="20" t="s">
        <v>124</v>
      </c>
      <c r="D158" s="49">
        <v>0</v>
      </c>
      <c r="E158" s="49">
        <v>0</v>
      </c>
    </row>
    <row r="159" spans="1:5" ht="18.75" x14ac:dyDescent="0.25">
      <c r="A159" s="136"/>
      <c r="B159" s="160"/>
      <c r="C159" s="20" t="s">
        <v>26</v>
      </c>
      <c r="D159" s="49">
        <v>0</v>
      </c>
      <c r="E159" s="49">
        <v>0</v>
      </c>
    </row>
    <row r="160" spans="1:5" ht="18.75" x14ac:dyDescent="0.25">
      <c r="A160" s="136"/>
      <c r="B160" s="160"/>
      <c r="C160" s="20" t="s">
        <v>27</v>
      </c>
      <c r="D160" s="49">
        <v>0</v>
      </c>
      <c r="E160" s="49">
        <v>0</v>
      </c>
    </row>
    <row r="161" spans="1:5" ht="18.75" x14ac:dyDescent="0.25">
      <c r="A161" s="136"/>
      <c r="B161" s="160"/>
      <c r="C161" s="20" t="s">
        <v>28</v>
      </c>
      <c r="D161" s="49">
        <v>0</v>
      </c>
      <c r="E161" s="49">
        <v>0</v>
      </c>
    </row>
    <row r="162" spans="1:5" ht="18.75" customHeight="1" x14ac:dyDescent="0.25">
      <c r="A162" s="136" t="s">
        <v>55</v>
      </c>
      <c r="B162" s="160" t="s">
        <v>336</v>
      </c>
      <c r="C162" s="20" t="s">
        <v>19</v>
      </c>
      <c r="D162" s="48">
        <f>D163+D164+D165+D166</f>
        <v>0</v>
      </c>
      <c r="E162" s="48">
        <f>E163+E164+E165+E166</f>
        <v>0</v>
      </c>
    </row>
    <row r="163" spans="1:5" ht="31.5" x14ac:dyDescent="0.25">
      <c r="A163" s="136"/>
      <c r="B163" s="160"/>
      <c r="C163" s="20" t="s">
        <v>124</v>
      </c>
      <c r="D163" s="49">
        <v>0</v>
      </c>
      <c r="E163" s="49">
        <v>0</v>
      </c>
    </row>
    <row r="164" spans="1:5" ht="18.75" x14ac:dyDescent="0.25">
      <c r="A164" s="136"/>
      <c r="B164" s="160"/>
      <c r="C164" s="20" t="s">
        <v>26</v>
      </c>
      <c r="D164" s="49">
        <v>0</v>
      </c>
      <c r="E164" s="49">
        <v>0</v>
      </c>
    </row>
    <row r="165" spans="1:5" ht="18.75" x14ac:dyDescent="0.25">
      <c r="A165" s="136"/>
      <c r="B165" s="160"/>
      <c r="C165" s="20" t="s">
        <v>27</v>
      </c>
      <c r="D165" s="49">
        <v>0</v>
      </c>
      <c r="E165" s="49">
        <v>0</v>
      </c>
    </row>
    <row r="166" spans="1:5" ht="18.75" x14ac:dyDescent="0.25">
      <c r="A166" s="136"/>
      <c r="B166" s="160"/>
      <c r="C166" s="20" t="s">
        <v>28</v>
      </c>
      <c r="D166" s="49">
        <v>0</v>
      </c>
      <c r="E166" s="49">
        <v>0</v>
      </c>
    </row>
    <row r="167" spans="1:5" ht="18.75" customHeight="1" x14ac:dyDescent="0.25">
      <c r="A167" s="136" t="s">
        <v>56</v>
      </c>
      <c r="B167" s="160" t="s">
        <v>334</v>
      </c>
      <c r="C167" s="20" t="s">
        <v>19</v>
      </c>
      <c r="D167" s="48">
        <f>D168+D169+D170+D171</f>
        <v>1633.4</v>
      </c>
      <c r="E167" s="48">
        <f>E168+E169+E170+E171</f>
        <v>1633.4</v>
      </c>
    </row>
    <row r="168" spans="1:5" ht="31.5" x14ac:dyDescent="0.25">
      <c r="A168" s="136"/>
      <c r="B168" s="160"/>
      <c r="C168" s="20" t="s">
        <v>124</v>
      </c>
      <c r="D168" s="49">
        <v>0</v>
      </c>
      <c r="E168" s="49">
        <v>0</v>
      </c>
    </row>
    <row r="169" spans="1:5" ht="18.75" x14ac:dyDescent="0.25">
      <c r="A169" s="136"/>
      <c r="B169" s="160"/>
      <c r="C169" s="20" t="s">
        <v>26</v>
      </c>
      <c r="D169" s="49">
        <v>0</v>
      </c>
      <c r="E169" s="49">
        <v>0</v>
      </c>
    </row>
    <row r="170" spans="1:5" ht="18.75" x14ac:dyDescent="0.25">
      <c r="A170" s="136"/>
      <c r="B170" s="160"/>
      <c r="C170" s="20" t="s">
        <v>27</v>
      </c>
      <c r="D170" s="49">
        <v>1633.4</v>
      </c>
      <c r="E170" s="49">
        <v>1633.4</v>
      </c>
    </row>
    <row r="171" spans="1:5" ht="18.75" x14ac:dyDescent="0.25">
      <c r="A171" s="136"/>
      <c r="B171" s="160"/>
      <c r="C171" s="20" t="s">
        <v>28</v>
      </c>
      <c r="D171" s="49">
        <v>0</v>
      </c>
      <c r="E171" s="49">
        <v>0</v>
      </c>
    </row>
    <row r="172" spans="1:5" ht="18.75" customHeight="1" x14ac:dyDescent="0.25">
      <c r="A172" s="162" t="s">
        <v>57</v>
      </c>
      <c r="B172" s="161" t="s">
        <v>80</v>
      </c>
      <c r="C172" s="19" t="s">
        <v>19</v>
      </c>
      <c r="D172" s="47">
        <f t="shared" ref="D172:D175" si="16">D177+D182+D187+D192</f>
        <v>30407.600000000002</v>
      </c>
      <c r="E172" s="47">
        <f t="shared" ref="E172" si="17">E177+E182+E187+E192</f>
        <v>30167.5</v>
      </c>
    </row>
    <row r="173" spans="1:5" ht="31.5" x14ac:dyDescent="0.25">
      <c r="A173" s="162"/>
      <c r="B173" s="161"/>
      <c r="C173" s="19" t="s">
        <v>124</v>
      </c>
      <c r="D173" s="47">
        <f t="shared" si="16"/>
        <v>30407.600000000002</v>
      </c>
      <c r="E173" s="47">
        <f t="shared" ref="E173" si="18">E178+E183+E188+E193</f>
        <v>30167.5</v>
      </c>
    </row>
    <row r="174" spans="1:5" ht="18.75" x14ac:dyDescent="0.25">
      <c r="A174" s="162"/>
      <c r="B174" s="161"/>
      <c r="C174" s="19" t="s">
        <v>26</v>
      </c>
      <c r="D174" s="47">
        <f t="shared" si="16"/>
        <v>0</v>
      </c>
      <c r="E174" s="47">
        <f t="shared" ref="E174" si="19">E179+E184+E189+E194</f>
        <v>0</v>
      </c>
    </row>
    <row r="175" spans="1:5" ht="18.75" x14ac:dyDescent="0.25">
      <c r="A175" s="162"/>
      <c r="B175" s="161"/>
      <c r="C175" s="19" t="s">
        <v>27</v>
      </c>
      <c r="D175" s="47">
        <f t="shared" si="16"/>
        <v>0</v>
      </c>
      <c r="E175" s="47">
        <f t="shared" ref="E175" si="20">E180+E185+E190+E195</f>
        <v>0</v>
      </c>
    </row>
    <row r="176" spans="1:5" ht="18.75" x14ac:dyDescent="0.25">
      <c r="A176" s="162"/>
      <c r="B176" s="161"/>
      <c r="C176" s="19" t="s">
        <v>28</v>
      </c>
      <c r="D176" s="47">
        <f>D181+D186+D191+D196</f>
        <v>0</v>
      </c>
      <c r="E176" s="47">
        <f>E181+E186+E191+E196</f>
        <v>0</v>
      </c>
    </row>
    <row r="177" spans="1:5" ht="18.75" customHeight="1" x14ac:dyDescent="0.25">
      <c r="A177" s="136" t="s">
        <v>58</v>
      </c>
      <c r="B177" s="160" t="s">
        <v>132</v>
      </c>
      <c r="C177" s="20" t="s">
        <v>19</v>
      </c>
      <c r="D177" s="48">
        <f>D178+D179+D180+D181</f>
        <v>19475</v>
      </c>
      <c r="E177" s="48">
        <f>E178+E179+E180+E181</f>
        <v>19475</v>
      </c>
    </row>
    <row r="178" spans="1:5" ht="31.5" x14ac:dyDescent="0.25">
      <c r="A178" s="136"/>
      <c r="B178" s="160"/>
      <c r="C178" s="20" t="s">
        <v>124</v>
      </c>
      <c r="D178" s="49">
        <v>19475</v>
      </c>
      <c r="E178" s="49">
        <v>19475</v>
      </c>
    </row>
    <row r="179" spans="1:5" ht="18.75" x14ac:dyDescent="0.25">
      <c r="A179" s="136"/>
      <c r="B179" s="160"/>
      <c r="C179" s="20" t="s">
        <v>26</v>
      </c>
      <c r="D179" s="49">
        <v>0</v>
      </c>
      <c r="E179" s="49">
        <v>0</v>
      </c>
    </row>
    <row r="180" spans="1:5" ht="18.75" x14ac:dyDescent="0.25">
      <c r="A180" s="136"/>
      <c r="B180" s="160"/>
      <c r="C180" s="20" t="s">
        <v>27</v>
      </c>
      <c r="D180" s="49">
        <v>0</v>
      </c>
      <c r="E180" s="49">
        <v>0</v>
      </c>
    </row>
    <row r="181" spans="1:5" ht="18.75" x14ac:dyDescent="0.25">
      <c r="A181" s="136"/>
      <c r="B181" s="160"/>
      <c r="C181" s="20" t="s">
        <v>28</v>
      </c>
      <c r="D181" s="49">
        <v>0</v>
      </c>
      <c r="E181" s="49">
        <v>0</v>
      </c>
    </row>
    <row r="182" spans="1:5" ht="18.75" customHeight="1" x14ac:dyDescent="0.25">
      <c r="A182" s="136" t="s">
        <v>59</v>
      </c>
      <c r="B182" s="160" t="s">
        <v>146</v>
      </c>
      <c r="C182" s="20" t="s">
        <v>19</v>
      </c>
      <c r="D182" s="48">
        <f>D183+D184+D185+D186</f>
        <v>330.9</v>
      </c>
      <c r="E182" s="48">
        <f>E183+E184+E185+E186</f>
        <v>330.9</v>
      </c>
    </row>
    <row r="183" spans="1:5" ht="31.5" x14ac:dyDescent="0.25">
      <c r="A183" s="136"/>
      <c r="B183" s="160"/>
      <c r="C183" s="20" t="s">
        <v>124</v>
      </c>
      <c r="D183" s="49">
        <v>330.9</v>
      </c>
      <c r="E183" s="49">
        <v>330.9</v>
      </c>
    </row>
    <row r="184" spans="1:5" ht="18.75" x14ac:dyDescent="0.25">
      <c r="A184" s="136"/>
      <c r="B184" s="160"/>
      <c r="C184" s="20" t="s">
        <v>26</v>
      </c>
      <c r="D184" s="49">
        <v>0</v>
      </c>
      <c r="E184" s="49">
        <v>0</v>
      </c>
    </row>
    <row r="185" spans="1:5" ht="18.75" x14ac:dyDescent="0.25">
      <c r="A185" s="136"/>
      <c r="B185" s="160"/>
      <c r="C185" s="20" t="s">
        <v>27</v>
      </c>
      <c r="D185" s="49">
        <v>0</v>
      </c>
      <c r="E185" s="49">
        <v>0</v>
      </c>
    </row>
    <row r="186" spans="1:5" ht="18.75" x14ac:dyDescent="0.25">
      <c r="A186" s="136"/>
      <c r="B186" s="160"/>
      <c r="C186" s="20" t="s">
        <v>28</v>
      </c>
      <c r="D186" s="49">
        <v>0</v>
      </c>
      <c r="E186" s="49">
        <v>0</v>
      </c>
    </row>
    <row r="187" spans="1:5" ht="18.75" customHeight="1" x14ac:dyDescent="0.25">
      <c r="A187" s="136" t="s">
        <v>381</v>
      </c>
      <c r="B187" s="160" t="s">
        <v>382</v>
      </c>
      <c r="C187" s="20" t="s">
        <v>19</v>
      </c>
      <c r="D187" s="48">
        <f>D188+D189+D190+D191</f>
        <v>7892.9</v>
      </c>
      <c r="E187" s="48">
        <f>E188+E189+E190+E191</f>
        <v>7652.8</v>
      </c>
    </row>
    <row r="188" spans="1:5" ht="31.5" x14ac:dyDescent="0.25">
      <c r="A188" s="136"/>
      <c r="B188" s="160"/>
      <c r="C188" s="20" t="s">
        <v>124</v>
      </c>
      <c r="D188" s="49">
        <v>7892.9</v>
      </c>
      <c r="E188" s="49">
        <v>7652.8</v>
      </c>
    </row>
    <row r="189" spans="1:5" ht="18.75" x14ac:dyDescent="0.25">
      <c r="A189" s="136"/>
      <c r="B189" s="160"/>
      <c r="C189" s="20" t="s">
        <v>26</v>
      </c>
      <c r="D189" s="49">
        <v>0</v>
      </c>
      <c r="E189" s="49">
        <v>0</v>
      </c>
    </row>
    <row r="190" spans="1:5" ht="18.75" x14ac:dyDescent="0.25">
      <c r="A190" s="136"/>
      <c r="B190" s="160"/>
      <c r="C190" s="20" t="s">
        <v>27</v>
      </c>
      <c r="D190" s="49">
        <v>0</v>
      </c>
      <c r="E190" s="49">
        <v>0</v>
      </c>
    </row>
    <row r="191" spans="1:5" ht="18.75" x14ac:dyDescent="0.25">
      <c r="A191" s="136"/>
      <c r="B191" s="160"/>
      <c r="C191" s="20" t="s">
        <v>28</v>
      </c>
      <c r="D191" s="49">
        <v>0</v>
      </c>
      <c r="E191" s="49">
        <v>0</v>
      </c>
    </row>
    <row r="192" spans="1:5" ht="18.75" customHeight="1" x14ac:dyDescent="0.25">
      <c r="A192" s="136" t="s">
        <v>408</v>
      </c>
      <c r="B192" s="160" t="s">
        <v>384</v>
      </c>
      <c r="C192" s="20" t="s">
        <v>19</v>
      </c>
      <c r="D192" s="48">
        <f>D193+D194+D195+D196</f>
        <v>2708.8</v>
      </c>
      <c r="E192" s="48">
        <f>E193+E194+E195+E196</f>
        <v>2708.8</v>
      </c>
    </row>
    <row r="193" spans="1:5" ht="31.5" x14ac:dyDescent="0.25">
      <c r="A193" s="136"/>
      <c r="B193" s="160"/>
      <c r="C193" s="20" t="s">
        <v>124</v>
      </c>
      <c r="D193" s="49">
        <v>2708.8</v>
      </c>
      <c r="E193" s="49">
        <v>2708.8</v>
      </c>
    </row>
    <row r="194" spans="1:5" ht="18.75" x14ac:dyDescent="0.25">
      <c r="A194" s="136"/>
      <c r="B194" s="160"/>
      <c r="C194" s="20" t="s">
        <v>26</v>
      </c>
      <c r="D194" s="49">
        <v>0</v>
      </c>
      <c r="E194" s="49">
        <v>0</v>
      </c>
    </row>
    <row r="195" spans="1:5" ht="18.75" x14ac:dyDescent="0.25">
      <c r="A195" s="136"/>
      <c r="B195" s="160"/>
      <c r="C195" s="20" t="s">
        <v>27</v>
      </c>
      <c r="D195" s="49">
        <v>0</v>
      </c>
      <c r="E195" s="49">
        <v>0</v>
      </c>
    </row>
    <row r="196" spans="1:5" ht="18.75" x14ac:dyDescent="0.25">
      <c r="A196" s="136"/>
      <c r="B196" s="160"/>
      <c r="C196" s="20" t="s">
        <v>28</v>
      </c>
      <c r="D196" s="49">
        <v>0</v>
      </c>
      <c r="E196" s="49">
        <v>0</v>
      </c>
    </row>
    <row r="197" spans="1:5" ht="18.75" customHeight="1" x14ac:dyDescent="0.25">
      <c r="A197" s="162" t="s">
        <v>60</v>
      </c>
      <c r="B197" s="161" t="s">
        <v>111</v>
      </c>
      <c r="C197" s="19" t="s">
        <v>19</v>
      </c>
      <c r="D197" s="47">
        <f t="shared" ref="D197:D201" si="21">D202+D207+D212+D232+D217+D237+D222+D227+D242</f>
        <v>12932.5</v>
      </c>
      <c r="E197" s="47">
        <f t="shared" ref="E197" si="22">E202+E207+E212+E232+E217+E237+E222+E227+E242</f>
        <v>12757.9</v>
      </c>
    </row>
    <row r="198" spans="1:5" ht="31.5" x14ac:dyDescent="0.25">
      <c r="A198" s="162"/>
      <c r="B198" s="161"/>
      <c r="C198" s="19" t="s">
        <v>124</v>
      </c>
      <c r="D198" s="47">
        <f t="shared" si="21"/>
        <v>7520</v>
      </c>
      <c r="E198" s="47">
        <f t="shared" ref="E198" si="23">E203+E208+E213+E233+E218+E238+E223+E228+E243</f>
        <v>7345.4000000000005</v>
      </c>
    </row>
    <row r="199" spans="1:5" ht="18.75" x14ac:dyDescent="0.25">
      <c r="A199" s="162"/>
      <c r="B199" s="161"/>
      <c r="C199" s="19" t="s">
        <v>26</v>
      </c>
      <c r="D199" s="47">
        <f t="shared" si="21"/>
        <v>0</v>
      </c>
      <c r="E199" s="47">
        <f t="shared" ref="E199" si="24">E204+E209+E214+E234+E219+E239+E224+E229+E244</f>
        <v>0</v>
      </c>
    </row>
    <row r="200" spans="1:5" ht="18.75" x14ac:dyDescent="0.25">
      <c r="A200" s="162"/>
      <c r="B200" s="161"/>
      <c r="C200" s="19" t="s">
        <v>27</v>
      </c>
      <c r="D200" s="47">
        <f t="shared" si="21"/>
        <v>5412.5</v>
      </c>
      <c r="E200" s="47">
        <f t="shared" ref="E200" si="25">E205+E210+E215+E235+E220+E240+E225+E230+E245</f>
        <v>5412.5</v>
      </c>
    </row>
    <row r="201" spans="1:5" ht="18.75" x14ac:dyDescent="0.25">
      <c r="A201" s="162"/>
      <c r="B201" s="161"/>
      <c r="C201" s="19" t="s">
        <v>28</v>
      </c>
      <c r="D201" s="47">
        <f t="shared" si="21"/>
        <v>0</v>
      </c>
      <c r="E201" s="47">
        <f t="shared" ref="E201" si="26">E206+E211+E216+E236+E221+E241+E226+E231+E246</f>
        <v>0</v>
      </c>
    </row>
    <row r="202" spans="1:5" ht="18.75" customHeight="1" x14ac:dyDescent="0.25">
      <c r="A202" s="136" t="s">
        <v>61</v>
      </c>
      <c r="B202" s="160" t="s">
        <v>147</v>
      </c>
      <c r="C202" s="20" t="s">
        <v>19</v>
      </c>
      <c r="D202" s="48">
        <f>D203+D204+D205+D206</f>
        <v>3624</v>
      </c>
      <c r="E202" s="48">
        <f>E203+E204+E205+E206</f>
        <v>3624</v>
      </c>
    </row>
    <row r="203" spans="1:5" ht="31.5" x14ac:dyDescent="0.25">
      <c r="A203" s="136"/>
      <c r="B203" s="160"/>
      <c r="C203" s="20" t="s">
        <v>124</v>
      </c>
      <c r="D203" s="49">
        <v>738</v>
      </c>
      <c r="E203" s="49">
        <v>738</v>
      </c>
    </row>
    <row r="204" spans="1:5" ht="18.75" x14ac:dyDescent="0.25">
      <c r="A204" s="136"/>
      <c r="B204" s="160"/>
      <c r="C204" s="20" t="s">
        <v>26</v>
      </c>
      <c r="D204" s="49">
        <v>0</v>
      </c>
      <c r="E204" s="49">
        <v>0</v>
      </c>
    </row>
    <row r="205" spans="1:5" ht="18.75" x14ac:dyDescent="0.25">
      <c r="A205" s="136"/>
      <c r="B205" s="160"/>
      <c r="C205" s="20" t="s">
        <v>27</v>
      </c>
      <c r="D205" s="49">
        <v>2886</v>
      </c>
      <c r="E205" s="49">
        <v>2886</v>
      </c>
    </row>
    <row r="206" spans="1:5" ht="18.75" x14ac:dyDescent="0.25">
      <c r="A206" s="136"/>
      <c r="B206" s="160"/>
      <c r="C206" s="20" t="s">
        <v>28</v>
      </c>
      <c r="D206" s="49">
        <v>0</v>
      </c>
      <c r="E206" s="49">
        <v>0</v>
      </c>
    </row>
    <row r="207" spans="1:5" ht="18.75" customHeight="1" x14ac:dyDescent="0.25">
      <c r="A207" s="136" t="s">
        <v>62</v>
      </c>
      <c r="B207" s="160" t="s">
        <v>148</v>
      </c>
      <c r="C207" s="20" t="s">
        <v>19</v>
      </c>
      <c r="D207" s="48">
        <f>D208+D209+D210+D211</f>
        <v>2192.6</v>
      </c>
      <c r="E207" s="48">
        <f>E208+E209+E210+E211</f>
        <v>2192.6</v>
      </c>
    </row>
    <row r="208" spans="1:5" ht="31.5" x14ac:dyDescent="0.25">
      <c r="A208" s="136"/>
      <c r="B208" s="160"/>
      <c r="C208" s="20" t="s">
        <v>124</v>
      </c>
      <c r="D208" s="49">
        <v>0</v>
      </c>
      <c r="E208" s="49">
        <v>0</v>
      </c>
    </row>
    <row r="209" spans="1:5" ht="18.75" x14ac:dyDescent="0.25">
      <c r="A209" s="136"/>
      <c r="B209" s="160"/>
      <c r="C209" s="20" t="s">
        <v>26</v>
      </c>
      <c r="D209" s="49">
        <v>0</v>
      </c>
      <c r="E209" s="49">
        <v>0</v>
      </c>
    </row>
    <row r="210" spans="1:5" ht="18.75" x14ac:dyDescent="0.25">
      <c r="A210" s="136"/>
      <c r="B210" s="160"/>
      <c r="C210" s="20" t="s">
        <v>27</v>
      </c>
      <c r="D210" s="49">
        <v>2192.6</v>
      </c>
      <c r="E210" s="49">
        <v>2192.6</v>
      </c>
    </row>
    <row r="211" spans="1:5" ht="18.75" x14ac:dyDescent="0.25">
      <c r="A211" s="136"/>
      <c r="B211" s="160"/>
      <c r="C211" s="20" t="s">
        <v>28</v>
      </c>
      <c r="D211" s="49">
        <v>0</v>
      </c>
      <c r="E211" s="49">
        <v>0</v>
      </c>
    </row>
    <row r="212" spans="1:5" ht="18.75" customHeight="1" x14ac:dyDescent="0.25">
      <c r="A212" s="136" t="s">
        <v>63</v>
      </c>
      <c r="B212" s="160" t="s">
        <v>149</v>
      </c>
      <c r="C212" s="20" t="s">
        <v>19</v>
      </c>
      <c r="D212" s="48">
        <f>D213+D214+D215+D216</f>
        <v>49.9</v>
      </c>
      <c r="E212" s="48">
        <f>E213+E214+E215+E216</f>
        <v>49.9</v>
      </c>
    </row>
    <row r="213" spans="1:5" ht="31.5" x14ac:dyDescent="0.25">
      <c r="A213" s="136"/>
      <c r="B213" s="160"/>
      <c r="C213" s="20" t="s">
        <v>124</v>
      </c>
      <c r="D213" s="49">
        <v>0</v>
      </c>
      <c r="E213" s="49">
        <v>0</v>
      </c>
    </row>
    <row r="214" spans="1:5" ht="18.75" x14ac:dyDescent="0.25">
      <c r="A214" s="136"/>
      <c r="B214" s="160"/>
      <c r="C214" s="20" t="s">
        <v>26</v>
      </c>
      <c r="D214" s="49">
        <v>0</v>
      </c>
      <c r="E214" s="49">
        <v>0</v>
      </c>
    </row>
    <row r="215" spans="1:5" ht="18.75" x14ac:dyDescent="0.25">
      <c r="A215" s="136"/>
      <c r="B215" s="160"/>
      <c r="C215" s="20" t="s">
        <v>27</v>
      </c>
      <c r="D215" s="49">
        <v>49.9</v>
      </c>
      <c r="E215" s="49">
        <v>49.9</v>
      </c>
    </row>
    <row r="216" spans="1:5" ht="18.75" x14ac:dyDescent="0.25">
      <c r="A216" s="136"/>
      <c r="B216" s="160"/>
      <c r="C216" s="20" t="s">
        <v>28</v>
      </c>
      <c r="D216" s="49">
        <v>0</v>
      </c>
      <c r="E216" s="49">
        <v>0</v>
      </c>
    </row>
    <row r="217" spans="1:5" ht="18.75" customHeight="1" x14ac:dyDescent="0.25">
      <c r="A217" s="136" t="s">
        <v>64</v>
      </c>
      <c r="B217" s="160" t="s">
        <v>342</v>
      </c>
      <c r="C217" s="20" t="s">
        <v>19</v>
      </c>
      <c r="D217" s="48">
        <f>D218+D219+D220+D221</f>
        <v>3015.4</v>
      </c>
      <c r="E217" s="48">
        <f>E218+E219+E220+E221</f>
        <v>2840.8</v>
      </c>
    </row>
    <row r="218" spans="1:5" ht="31.5" x14ac:dyDescent="0.25">
      <c r="A218" s="136"/>
      <c r="B218" s="160"/>
      <c r="C218" s="20" t="s">
        <v>124</v>
      </c>
      <c r="D218" s="49">
        <v>3015.4</v>
      </c>
      <c r="E218" s="49">
        <v>2840.8</v>
      </c>
    </row>
    <row r="219" spans="1:5" ht="18.75" x14ac:dyDescent="0.25">
      <c r="A219" s="136"/>
      <c r="B219" s="160"/>
      <c r="C219" s="20" t="s">
        <v>26</v>
      </c>
      <c r="D219" s="49">
        <v>0</v>
      </c>
      <c r="E219" s="49">
        <v>0</v>
      </c>
    </row>
    <row r="220" spans="1:5" ht="18.75" x14ac:dyDescent="0.25">
      <c r="A220" s="136"/>
      <c r="B220" s="160"/>
      <c r="C220" s="20" t="s">
        <v>27</v>
      </c>
      <c r="D220" s="49">
        <v>0</v>
      </c>
      <c r="E220" s="49">
        <v>0</v>
      </c>
    </row>
    <row r="221" spans="1:5" ht="18.75" x14ac:dyDescent="0.25">
      <c r="A221" s="136"/>
      <c r="B221" s="160"/>
      <c r="C221" s="20" t="s">
        <v>28</v>
      </c>
      <c r="D221" s="49">
        <v>0</v>
      </c>
      <c r="E221" s="49">
        <v>0</v>
      </c>
    </row>
    <row r="222" spans="1:5" ht="18.75" customHeight="1" x14ac:dyDescent="0.25">
      <c r="A222" s="136" t="s">
        <v>65</v>
      </c>
      <c r="B222" s="160" t="s">
        <v>283</v>
      </c>
      <c r="C222" s="20" t="s">
        <v>19</v>
      </c>
      <c r="D222" s="48">
        <f>D223+D224+D225+D226</f>
        <v>771</v>
      </c>
      <c r="E222" s="48">
        <f>E223+E224+E225+E226</f>
        <v>771</v>
      </c>
    </row>
    <row r="223" spans="1:5" ht="31.5" x14ac:dyDescent="0.25">
      <c r="A223" s="136"/>
      <c r="B223" s="160"/>
      <c r="C223" s="20" t="s">
        <v>124</v>
      </c>
      <c r="D223" s="49">
        <v>771</v>
      </c>
      <c r="E223" s="49">
        <v>771</v>
      </c>
    </row>
    <row r="224" spans="1:5" ht="18.75" x14ac:dyDescent="0.25">
      <c r="A224" s="136"/>
      <c r="B224" s="160"/>
      <c r="C224" s="20" t="s">
        <v>26</v>
      </c>
      <c r="D224" s="49">
        <v>0</v>
      </c>
      <c r="E224" s="49">
        <v>0</v>
      </c>
    </row>
    <row r="225" spans="1:5" ht="18.75" x14ac:dyDescent="0.25">
      <c r="A225" s="136"/>
      <c r="B225" s="160"/>
      <c r="C225" s="20" t="s">
        <v>27</v>
      </c>
      <c r="D225" s="49">
        <v>0</v>
      </c>
      <c r="E225" s="49">
        <v>0</v>
      </c>
    </row>
    <row r="226" spans="1:5" ht="18.75" x14ac:dyDescent="0.25">
      <c r="A226" s="136"/>
      <c r="B226" s="160"/>
      <c r="C226" s="20" t="s">
        <v>28</v>
      </c>
      <c r="D226" s="49">
        <v>0</v>
      </c>
      <c r="E226" s="49">
        <v>0</v>
      </c>
    </row>
    <row r="227" spans="1:5" ht="18.75" customHeight="1" x14ac:dyDescent="0.25">
      <c r="A227" s="136" t="s">
        <v>66</v>
      </c>
      <c r="B227" s="160" t="s">
        <v>148</v>
      </c>
      <c r="C227" s="20" t="s">
        <v>19</v>
      </c>
      <c r="D227" s="48">
        <f>D228+D229+D230+D231</f>
        <v>1934.5</v>
      </c>
      <c r="E227" s="48">
        <f>E228+E229+E230+E231</f>
        <v>1934.5</v>
      </c>
    </row>
    <row r="228" spans="1:5" ht="31.5" x14ac:dyDescent="0.25">
      <c r="A228" s="136"/>
      <c r="B228" s="160"/>
      <c r="C228" s="20" t="s">
        <v>124</v>
      </c>
      <c r="D228" s="49">
        <v>1934.5</v>
      </c>
      <c r="E228" s="49">
        <v>1934.5</v>
      </c>
    </row>
    <row r="229" spans="1:5" ht="18.75" x14ac:dyDescent="0.25">
      <c r="A229" s="136"/>
      <c r="B229" s="160"/>
      <c r="C229" s="20" t="s">
        <v>26</v>
      </c>
      <c r="D229" s="49">
        <v>0</v>
      </c>
      <c r="E229" s="49">
        <v>0</v>
      </c>
    </row>
    <row r="230" spans="1:5" ht="18.75" x14ac:dyDescent="0.25">
      <c r="A230" s="136"/>
      <c r="B230" s="160"/>
      <c r="C230" s="20" t="s">
        <v>27</v>
      </c>
      <c r="D230" s="49">
        <v>0</v>
      </c>
      <c r="E230" s="49">
        <v>0</v>
      </c>
    </row>
    <row r="231" spans="1:5" ht="18.75" x14ac:dyDescent="0.25">
      <c r="A231" s="136"/>
      <c r="B231" s="160"/>
      <c r="C231" s="20" t="s">
        <v>28</v>
      </c>
      <c r="D231" s="49">
        <v>0</v>
      </c>
      <c r="E231" s="49">
        <v>0</v>
      </c>
    </row>
    <row r="232" spans="1:5" ht="18.75" customHeight="1" x14ac:dyDescent="0.25">
      <c r="A232" s="136" t="s">
        <v>67</v>
      </c>
      <c r="B232" s="160" t="s">
        <v>283</v>
      </c>
      <c r="C232" s="20" t="s">
        <v>19</v>
      </c>
      <c r="D232" s="48">
        <f>D233+D234+D235+D236</f>
        <v>288</v>
      </c>
      <c r="E232" s="48">
        <f>E233+E234+E235+E236</f>
        <v>288</v>
      </c>
    </row>
    <row r="233" spans="1:5" ht="31.5" x14ac:dyDescent="0.25">
      <c r="A233" s="136"/>
      <c r="B233" s="160"/>
      <c r="C233" s="20" t="s">
        <v>124</v>
      </c>
      <c r="D233" s="49">
        <v>4</v>
      </c>
      <c r="E233" s="49">
        <v>4</v>
      </c>
    </row>
    <row r="234" spans="1:5" ht="18.75" x14ac:dyDescent="0.25">
      <c r="A234" s="136"/>
      <c r="B234" s="160"/>
      <c r="C234" s="20" t="s">
        <v>26</v>
      </c>
      <c r="D234" s="49">
        <v>0</v>
      </c>
      <c r="E234" s="49">
        <v>0</v>
      </c>
    </row>
    <row r="235" spans="1:5" ht="18.75" x14ac:dyDescent="0.25">
      <c r="A235" s="136"/>
      <c r="B235" s="160"/>
      <c r="C235" s="20" t="s">
        <v>27</v>
      </c>
      <c r="D235" s="49">
        <v>284</v>
      </c>
      <c r="E235" s="49">
        <v>284</v>
      </c>
    </row>
    <row r="236" spans="1:5" ht="18.75" x14ac:dyDescent="0.25">
      <c r="A236" s="136"/>
      <c r="B236" s="160"/>
      <c r="C236" s="20" t="s">
        <v>28</v>
      </c>
      <c r="D236" s="49">
        <v>0</v>
      </c>
      <c r="E236" s="49">
        <v>0</v>
      </c>
    </row>
    <row r="237" spans="1:5" ht="18.75" customHeight="1" x14ac:dyDescent="0.25">
      <c r="A237" s="136" t="s">
        <v>346</v>
      </c>
      <c r="B237" s="160" t="s">
        <v>150</v>
      </c>
      <c r="C237" s="20" t="s">
        <v>19</v>
      </c>
      <c r="D237" s="48">
        <f>D238+D239+D240+D241</f>
        <v>400</v>
      </c>
      <c r="E237" s="48">
        <f>E238+E239+E240+E241</f>
        <v>400</v>
      </c>
    </row>
    <row r="238" spans="1:5" ht="31.5" x14ac:dyDescent="0.25">
      <c r="A238" s="136"/>
      <c r="B238" s="160"/>
      <c r="C238" s="20" t="s">
        <v>124</v>
      </c>
      <c r="D238" s="49">
        <v>400</v>
      </c>
      <c r="E238" s="49">
        <v>400</v>
      </c>
    </row>
    <row r="239" spans="1:5" ht="18.75" x14ac:dyDescent="0.25">
      <c r="A239" s="136"/>
      <c r="B239" s="160"/>
      <c r="C239" s="20" t="s">
        <v>26</v>
      </c>
      <c r="D239" s="49">
        <v>0</v>
      </c>
      <c r="E239" s="49">
        <v>0</v>
      </c>
    </row>
    <row r="240" spans="1:5" ht="18.75" x14ac:dyDescent="0.25">
      <c r="A240" s="136"/>
      <c r="B240" s="160"/>
      <c r="C240" s="20" t="s">
        <v>27</v>
      </c>
      <c r="D240" s="49">
        <v>0</v>
      </c>
      <c r="E240" s="49">
        <v>0</v>
      </c>
    </row>
    <row r="241" spans="1:6" ht="18.75" x14ac:dyDescent="0.25">
      <c r="A241" s="136"/>
      <c r="B241" s="160"/>
      <c r="C241" s="20" t="s">
        <v>28</v>
      </c>
      <c r="D241" s="49">
        <v>0</v>
      </c>
      <c r="E241" s="49">
        <v>0</v>
      </c>
    </row>
    <row r="242" spans="1:6" ht="18.75" customHeight="1" x14ac:dyDescent="0.25">
      <c r="A242" s="136" t="s">
        <v>347</v>
      </c>
      <c r="B242" s="160" t="s">
        <v>285</v>
      </c>
      <c r="C242" s="20" t="s">
        <v>19</v>
      </c>
      <c r="D242" s="48">
        <f>D243+D244+D245+D246</f>
        <v>657.1</v>
      </c>
      <c r="E242" s="48">
        <f>E243+E244+E245+E246</f>
        <v>657.1</v>
      </c>
    </row>
    <row r="243" spans="1:6" ht="31.5" x14ac:dyDescent="0.25">
      <c r="A243" s="136"/>
      <c r="B243" s="160"/>
      <c r="C243" s="20" t="s">
        <v>124</v>
      </c>
      <c r="D243" s="49">
        <v>657.1</v>
      </c>
      <c r="E243" s="49">
        <v>657.1</v>
      </c>
    </row>
    <row r="244" spans="1:6" ht="18.75" x14ac:dyDescent="0.25">
      <c r="A244" s="136"/>
      <c r="B244" s="160"/>
      <c r="C244" s="20" t="s">
        <v>26</v>
      </c>
      <c r="D244" s="49">
        <v>0</v>
      </c>
      <c r="E244" s="49">
        <v>0</v>
      </c>
    </row>
    <row r="245" spans="1:6" ht="18.75" x14ac:dyDescent="0.25">
      <c r="A245" s="136"/>
      <c r="B245" s="160"/>
      <c r="C245" s="20" t="s">
        <v>27</v>
      </c>
      <c r="D245" s="49">
        <v>0</v>
      </c>
      <c r="E245" s="49">
        <v>0</v>
      </c>
    </row>
    <row r="246" spans="1:6" ht="18.75" x14ac:dyDescent="0.25">
      <c r="A246" s="136"/>
      <c r="B246" s="160"/>
      <c r="C246" s="20" t="s">
        <v>28</v>
      </c>
      <c r="D246" s="49">
        <v>0</v>
      </c>
      <c r="E246" s="49">
        <v>0</v>
      </c>
    </row>
    <row r="247" spans="1:6" ht="18.75" customHeight="1" x14ac:dyDescent="0.25">
      <c r="A247" s="162" t="s">
        <v>68</v>
      </c>
      <c r="B247" s="161" t="s">
        <v>115</v>
      </c>
      <c r="C247" s="19" t="s">
        <v>19</v>
      </c>
      <c r="D247" s="47">
        <f t="shared" ref="D247:D250" si="27">D252+D257+D267+D262+D272</f>
        <v>42281.3</v>
      </c>
      <c r="E247" s="47">
        <f t="shared" ref="E247" si="28">E252+E257+E267+E262+E272</f>
        <v>42098.8</v>
      </c>
    </row>
    <row r="248" spans="1:6" ht="31.5" x14ac:dyDescent="0.25">
      <c r="A248" s="162"/>
      <c r="B248" s="161"/>
      <c r="C248" s="19" t="s">
        <v>124</v>
      </c>
      <c r="D248" s="47">
        <f t="shared" si="27"/>
        <v>29151.699999999997</v>
      </c>
      <c r="E248" s="47">
        <f t="shared" ref="E248" si="29">E253+E258+E268+E263+E273</f>
        <v>28969.200000000001</v>
      </c>
    </row>
    <row r="249" spans="1:6" ht="18.75" x14ac:dyDescent="0.25">
      <c r="A249" s="162"/>
      <c r="B249" s="161"/>
      <c r="C249" s="19" t="s">
        <v>26</v>
      </c>
      <c r="D249" s="47">
        <f t="shared" si="27"/>
        <v>0</v>
      </c>
      <c r="E249" s="47">
        <f t="shared" ref="E249" si="30">E254+E259+E269+E264+E274</f>
        <v>0</v>
      </c>
    </row>
    <row r="250" spans="1:6" ht="18.75" x14ac:dyDescent="0.25">
      <c r="A250" s="162"/>
      <c r="B250" s="161"/>
      <c r="C250" s="19" t="s">
        <v>27</v>
      </c>
      <c r="D250" s="47">
        <f t="shared" si="27"/>
        <v>13129.599999999999</v>
      </c>
      <c r="E250" s="47">
        <f t="shared" ref="E250" si="31">E255+E260+E270+E265+E275</f>
        <v>13129.599999999999</v>
      </c>
    </row>
    <row r="251" spans="1:6" ht="18.75" x14ac:dyDescent="0.25">
      <c r="A251" s="162"/>
      <c r="B251" s="161"/>
      <c r="C251" s="19" t="s">
        <v>28</v>
      </c>
      <c r="D251" s="47">
        <f>D256+D261+D271+D266+D276</f>
        <v>0</v>
      </c>
      <c r="E251" s="47">
        <f>E256+E261+E271+E266+E276</f>
        <v>0</v>
      </c>
    </row>
    <row r="252" spans="1:6" ht="18.75" customHeight="1" x14ac:dyDescent="0.25">
      <c r="A252" s="136" t="s">
        <v>69</v>
      </c>
      <c r="B252" s="160" t="s">
        <v>129</v>
      </c>
      <c r="C252" s="20" t="s">
        <v>19</v>
      </c>
      <c r="D252" s="48">
        <f>D253+D254+D255+D256</f>
        <v>2496.6</v>
      </c>
      <c r="E252" s="48">
        <f>E253+E254+E255+E256</f>
        <v>2496.4</v>
      </c>
      <c r="F252" s="61"/>
    </row>
    <row r="253" spans="1:6" ht="31.5" x14ac:dyDescent="0.25">
      <c r="A253" s="136"/>
      <c r="B253" s="160"/>
      <c r="C253" s="20" t="s">
        <v>124</v>
      </c>
      <c r="D253" s="49">
        <v>2496.6</v>
      </c>
      <c r="E253" s="49">
        <v>2496.4</v>
      </c>
      <c r="F253" s="61"/>
    </row>
    <row r="254" spans="1:6" ht="18.75" x14ac:dyDescent="0.25">
      <c r="A254" s="136"/>
      <c r="B254" s="160"/>
      <c r="C254" s="20" t="s">
        <v>26</v>
      </c>
      <c r="D254" s="49">
        <v>0</v>
      </c>
      <c r="E254" s="49">
        <v>0</v>
      </c>
      <c r="F254" s="61"/>
    </row>
    <row r="255" spans="1:6" ht="18.75" x14ac:dyDescent="0.25">
      <c r="A255" s="136"/>
      <c r="B255" s="160"/>
      <c r="C255" s="20" t="s">
        <v>27</v>
      </c>
      <c r="D255" s="49">
        <v>0</v>
      </c>
      <c r="E255" s="49">
        <v>0</v>
      </c>
      <c r="F255" s="61"/>
    </row>
    <row r="256" spans="1:6" ht="18.75" x14ac:dyDescent="0.25">
      <c r="A256" s="136"/>
      <c r="B256" s="160"/>
      <c r="C256" s="20" t="s">
        <v>28</v>
      </c>
      <c r="D256" s="49">
        <v>0</v>
      </c>
      <c r="E256" s="49">
        <v>0</v>
      </c>
      <c r="F256" s="61"/>
    </row>
    <row r="257" spans="1:6" ht="18.75" customHeight="1" x14ac:dyDescent="0.25">
      <c r="A257" s="136" t="s">
        <v>71</v>
      </c>
      <c r="B257" s="160" t="s">
        <v>70</v>
      </c>
      <c r="C257" s="20" t="s">
        <v>19</v>
      </c>
      <c r="D257" s="48">
        <f>D258+D259+D260+D261</f>
        <v>26655.1</v>
      </c>
      <c r="E257" s="48">
        <f>E258+E259+E260+E261</f>
        <v>26472.799999999999</v>
      </c>
      <c r="F257" s="61"/>
    </row>
    <row r="258" spans="1:6" ht="31.5" x14ac:dyDescent="0.25">
      <c r="A258" s="136"/>
      <c r="B258" s="160"/>
      <c r="C258" s="20" t="s">
        <v>124</v>
      </c>
      <c r="D258" s="49">
        <v>26655.1</v>
      </c>
      <c r="E258" s="49">
        <v>26472.799999999999</v>
      </c>
      <c r="F258" s="61"/>
    </row>
    <row r="259" spans="1:6" ht="18.75" x14ac:dyDescent="0.25">
      <c r="A259" s="136"/>
      <c r="B259" s="160"/>
      <c r="C259" s="20" t="s">
        <v>26</v>
      </c>
      <c r="D259" s="49">
        <v>0</v>
      </c>
      <c r="E259" s="49">
        <v>0</v>
      </c>
      <c r="F259" s="61"/>
    </row>
    <row r="260" spans="1:6" ht="18.75" x14ac:dyDescent="0.25">
      <c r="A260" s="136"/>
      <c r="B260" s="160"/>
      <c r="C260" s="20" t="s">
        <v>27</v>
      </c>
      <c r="D260" s="49">
        <v>0</v>
      </c>
      <c r="E260" s="49">
        <v>0</v>
      </c>
      <c r="F260" s="61"/>
    </row>
    <row r="261" spans="1:6" ht="18.75" x14ac:dyDescent="0.25">
      <c r="A261" s="136"/>
      <c r="B261" s="160"/>
      <c r="C261" s="20" t="s">
        <v>28</v>
      </c>
      <c r="D261" s="49">
        <v>0</v>
      </c>
      <c r="E261" s="49">
        <v>0</v>
      </c>
      <c r="F261" s="61"/>
    </row>
    <row r="262" spans="1:6" ht="18.75" customHeight="1" x14ac:dyDescent="0.25">
      <c r="A262" s="136" t="s">
        <v>72</v>
      </c>
      <c r="B262" s="160" t="s">
        <v>261</v>
      </c>
      <c r="C262" s="20" t="s">
        <v>19</v>
      </c>
      <c r="D262" s="48">
        <f>D263+D264+D265+D266</f>
        <v>9.8000000000000007</v>
      </c>
      <c r="E262" s="48">
        <f>E263+E264+E265+E266</f>
        <v>9.8000000000000007</v>
      </c>
      <c r="F262" s="61"/>
    </row>
    <row r="263" spans="1:6" ht="31.5" x14ac:dyDescent="0.25">
      <c r="A263" s="136"/>
      <c r="B263" s="160"/>
      <c r="C263" s="20" t="s">
        <v>124</v>
      </c>
      <c r="D263" s="49">
        <v>0</v>
      </c>
      <c r="E263" s="49">
        <v>0</v>
      </c>
      <c r="F263" s="61"/>
    </row>
    <row r="264" spans="1:6" ht="18.75" x14ac:dyDescent="0.25">
      <c r="A264" s="136"/>
      <c r="B264" s="160"/>
      <c r="C264" s="20" t="s">
        <v>26</v>
      </c>
      <c r="D264" s="49">
        <v>0</v>
      </c>
      <c r="E264" s="49">
        <v>0</v>
      </c>
      <c r="F264" s="61"/>
    </row>
    <row r="265" spans="1:6" ht="18.75" x14ac:dyDescent="0.25">
      <c r="A265" s="136"/>
      <c r="B265" s="160"/>
      <c r="C265" s="20" t="s">
        <v>27</v>
      </c>
      <c r="D265" s="49">
        <v>9.8000000000000007</v>
      </c>
      <c r="E265" s="49">
        <v>9.8000000000000007</v>
      </c>
      <c r="F265" s="61"/>
    </row>
    <row r="266" spans="1:6" ht="18.75" x14ac:dyDescent="0.25">
      <c r="A266" s="136"/>
      <c r="B266" s="160"/>
      <c r="C266" s="20" t="s">
        <v>28</v>
      </c>
      <c r="D266" s="49">
        <v>0</v>
      </c>
      <c r="E266" s="49">
        <v>0</v>
      </c>
      <c r="F266" s="61"/>
    </row>
    <row r="267" spans="1:6" ht="18.75" customHeight="1" x14ac:dyDescent="0.25">
      <c r="A267" s="136" t="s">
        <v>151</v>
      </c>
      <c r="B267" s="160" t="s">
        <v>130</v>
      </c>
      <c r="C267" s="20" t="s">
        <v>19</v>
      </c>
      <c r="D267" s="48">
        <f>D268+D269+D270+D271</f>
        <v>13119.8</v>
      </c>
      <c r="E267" s="48">
        <f>E268+E269+E270+E271</f>
        <v>13119.8</v>
      </c>
      <c r="F267" s="61"/>
    </row>
    <row r="268" spans="1:6" ht="31.5" x14ac:dyDescent="0.25">
      <c r="A268" s="136"/>
      <c r="B268" s="160"/>
      <c r="C268" s="20" t="s">
        <v>124</v>
      </c>
      <c r="D268" s="49">
        <v>0</v>
      </c>
      <c r="E268" s="49">
        <v>0</v>
      </c>
      <c r="F268" s="61"/>
    </row>
    <row r="269" spans="1:6" ht="18.75" x14ac:dyDescent="0.25">
      <c r="A269" s="136"/>
      <c r="B269" s="160"/>
      <c r="C269" s="20" t="s">
        <v>26</v>
      </c>
      <c r="D269" s="49">
        <v>0</v>
      </c>
      <c r="E269" s="49">
        <v>0</v>
      </c>
      <c r="F269" s="61"/>
    </row>
    <row r="270" spans="1:6" ht="18.75" x14ac:dyDescent="0.25">
      <c r="A270" s="136"/>
      <c r="B270" s="160"/>
      <c r="C270" s="20" t="s">
        <v>27</v>
      </c>
      <c r="D270" s="49">
        <v>13119.8</v>
      </c>
      <c r="E270" s="49">
        <v>13119.8</v>
      </c>
      <c r="F270" s="61"/>
    </row>
    <row r="271" spans="1:6" ht="18.75" x14ac:dyDescent="0.25">
      <c r="A271" s="136"/>
      <c r="B271" s="160"/>
      <c r="C271" s="20" t="s">
        <v>28</v>
      </c>
      <c r="D271" s="49">
        <v>0</v>
      </c>
      <c r="E271" s="49">
        <v>0</v>
      </c>
      <c r="F271" s="61"/>
    </row>
    <row r="272" spans="1:6" ht="18.75" customHeight="1" x14ac:dyDescent="0.25">
      <c r="A272" s="136" t="s">
        <v>349</v>
      </c>
      <c r="B272" s="160" t="s">
        <v>350</v>
      </c>
      <c r="C272" s="20" t="s">
        <v>19</v>
      </c>
      <c r="D272" s="48">
        <f>D273+D274+D275+D276</f>
        <v>0</v>
      </c>
      <c r="E272" s="48">
        <f>E273+E274+E275+E276</f>
        <v>0</v>
      </c>
      <c r="F272" s="61"/>
    </row>
    <row r="273" spans="1:6" ht="31.5" x14ac:dyDescent="0.25">
      <c r="A273" s="136"/>
      <c r="B273" s="160"/>
      <c r="C273" s="20" t="s">
        <v>124</v>
      </c>
      <c r="D273" s="49">
        <v>0</v>
      </c>
      <c r="E273" s="49">
        <v>0</v>
      </c>
      <c r="F273" s="61"/>
    </row>
    <row r="274" spans="1:6" ht="18.75" x14ac:dyDescent="0.25">
      <c r="A274" s="136"/>
      <c r="B274" s="160"/>
      <c r="C274" s="20" t="s">
        <v>26</v>
      </c>
      <c r="D274" s="49">
        <v>0</v>
      </c>
      <c r="E274" s="49">
        <v>0</v>
      </c>
      <c r="F274" s="61"/>
    </row>
    <row r="275" spans="1:6" ht="18.75" x14ac:dyDescent="0.25">
      <c r="A275" s="136"/>
      <c r="B275" s="160"/>
      <c r="C275" s="20" t="s">
        <v>27</v>
      </c>
      <c r="D275" s="49">
        <v>0</v>
      </c>
      <c r="E275" s="49">
        <v>0</v>
      </c>
      <c r="F275" s="61"/>
    </row>
    <row r="276" spans="1:6" ht="18.75" x14ac:dyDescent="0.25">
      <c r="A276" s="136"/>
      <c r="B276" s="160"/>
      <c r="C276" s="20" t="s">
        <v>28</v>
      </c>
      <c r="D276" s="49">
        <v>0</v>
      </c>
      <c r="E276" s="49">
        <v>0</v>
      </c>
      <c r="F276" s="61"/>
    </row>
    <row r="277" spans="1:6" ht="18.75" customHeight="1" x14ac:dyDescent="0.25">
      <c r="A277" s="162" t="s">
        <v>73</v>
      </c>
      <c r="B277" s="161" t="s">
        <v>152</v>
      </c>
      <c r="C277" s="19" t="s">
        <v>19</v>
      </c>
      <c r="D277" s="47">
        <f t="shared" ref="D277:D280" si="32">D282+D287+D292+D297+D302+D307</f>
        <v>32128.3</v>
      </c>
      <c r="E277" s="47">
        <f t="shared" ref="E277" si="33">E282+E287+E292+E297+E302+E307</f>
        <v>31941.200000000001</v>
      </c>
      <c r="F277" s="61"/>
    </row>
    <row r="278" spans="1:6" ht="31.5" x14ac:dyDescent="0.25">
      <c r="A278" s="162"/>
      <c r="B278" s="161"/>
      <c r="C278" s="19" t="s">
        <v>124</v>
      </c>
      <c r="D278" s="47">
        <f t="shared" si="32"/>
        <v>23722.5</v>
      </c>
      <c r="E278" s="47">
        <f t="shared" ref="E278" si="34">E283+E288+E293+E298+E303+E308</f>
        <v>23535.4</v>
      </c>
      <c r="F278" s="61"/>
    </row>
    <row r="279" spans="1:6" ht="18.75" x14ac:dyDescent="0.25">
      <c r="A279" s="162"/>
      <c r="B279" s="161"/>
      <c r="C279" s="19" t="s">
        <v>26</v>
      </c>
      <c r="D279" s="47">
        <f t="shared" si="32"/>
        <v>0</v>
      </c>
      <c r="E279" s="47">
        <f t="shared" ref="E279" si="35">E284+E289+E294+E299+E304+E309</f>
        <v>0</v>
      </c>
      <c r="F279" s="61"/>
    </row>
    <row r="280" spans="1:6" ht="18.75" x14ac:dyDescent="0.25">
      <c r="A280" s="162"/>
      <c r="B280" s="161"/>
      <c r="C280" s="19" t="s">
        <v>27</v>
      </c>
      <c r="D280" s="47">
        <f t="shared" si="32"/>
        <v>7900.5999999999995</v>
      </c>
      <c r="E280" s="47">
        <f t="shared" ref="E280" si="36">E285+E290+E295+E300+E305+E310</f>
        <v>7900.5999999999995</v>
      </c>
      <c r="F280" s="61"/>
    </row>
    <row r="281" spans="1:6" ht="18.75" x14ac:dyDescent="0.25">
      <c r="A281" s="162"/>
      <c r="B281" s="161"/>
      <c r="C281" s="19" t="s">
        <v>28</v>
      </c>
      <c r="D281" s="47">
        <f>D286+D291+D296+D301+D306+D311</f>
        <v>505.2</v>
      </c>
      <c r="E281" s="47">
        <f>E286+E291+E296+E301+E306+E311</f>
        <v>505.2</v>
      </c>
      <c r="F281" s="61"/>
    </row>
    <row r="282" spans="1:6" ht="18.75" customHeight="1" x14ac:dyDescent="0.25">
      <c r="A282" s="136" t="s">
        <v>74</v>
      </c>
      <c r="B282" s="160" t="s">
        <v>409</v>
      </c>
      <c r="C282" s="20" t="s">
        <v>19</v>
      </c>
      <c r="D282" s="48">
        <f>D283+D284+D285+D286</f>
        <v>23297.599999999999</v>
      </c>
      <c r="E282" s="48">
        <f>E283+E284+E285+E286</f>
        <v>23110.5</v>
      </c>
      <c r="F282" s="61"/>
    </row>
    <row r="283" spans="1:6" ht="31.5" x14ac:dyDescent="0.25">
      <c r="A283" s="136"/>
      <c r="B283" s="160"/>
      <c r="C283" s="20" t="s">
        <v>124</v>
      </c>
      <c r="D283" s="49">
        <v>23297.599999999999</v>
      </c>
      <c r="E283" s="49">
        <v>23110.5</v>
      </c>
      <c r="F283" s="61"/>
    </row>
    <row r="284" spans="1:6" ht="18.75" x14ac:dyDescent="0.25">
      <c r="A284" s="136"/>
      <c r="B284" s="160"/>
      <c r="C284" s="20" t="s">
        <v>26</v>
      </c>
      <c r="D284" s="49">
        <v>0</v>
      </c>
      <c r="E284" s="49">
        <v>0</v>
      </c>
      <c r="F284" s="61"/>
    </row>
    <row r="285" spans="1:6" ht="18.75" x14ac:dyDescent="0.25">
      <c r="A285" s="136"/>
      <c r="B285" s="160"/>
      <c r="C285" s="20" t="s">
        <v>27</v>
      </c>
      <c r="D285" s="49">
        <v>0</v>
      </c>
      <c r="E285" s="49">
        <v>0</v>
      </c>
      <c r="F285" s="61"/>
    </row>
    <row r="286" spans="1:6" ht="18.75" x14ac:dyDescent="0.25">
      <c r="A286" s="136"/>
      <c r="B286" s="160"/>
      <c r="C286" s="20" t="s">
        <v>28</v>
      </c>
      <c r="D286" s="49">
        <v>0</v>
      </c>
      <c r="E286" s="49">
        <v>0</v>
      </c>
      <c r="F286" s="61"/>
    </row>
    <row r="287" spans="1:6" ht="18.75" customHeight="1" x14ac:dyDescent="0.25">
      <c r="A287" s="136" t="s">
        <v>75</v>
      </c>
      <c r="B287" s="160" t="s">
        <v>158</v>
      </c>
      <c r="C287" s="20" t="s">
        <v>19</v>
      </c>
      <c r="D287" s="48">
        <f>D288+D289+D290+D291</f>
        <v>1020.4</v>
      </c>
      <c r="E287" s="48">
        <f>E288+E289+E290+E291</f>
        <v>1020.4</v>
      </c>
      <c r="F287" s="61"/>
    </row>
    <row r="288" spans="1:6" ht="31.5" x14ac:dyDescent="0.25">
      <c r="A288" s="136"/>
      <c r="B288" s="160"/>
      <c r="C288" s="20" t="s">
        <v>124</v>
      </c>
      <c r="D288" s="49">
        <v>110</v>
      </c>
      <c r="E288" s="49">
        <v>110</v>
      </c>
      <c r="F288" s="61"/>
    </row>
    <row r="289" spans="1:6" ht="18.75" x14ac:dyDescent="0.25">
      <c r="A289" s="136"/>
      <c r="B289" s="160"/>
      <c r="C289" s="20" t="s">
        <v>26</v>
      </c>
      <c r="D289" s="49">
        <v>0</v>
      </c>
      <c r="E289" s="49">
        <v>0</v>
      </c>
      <c r="F289" s="61"/>
    </row>
    <row r="290" spans="1:6" ht="18.75" x14ac:dyDescent="0.25">
      <c r="A290" s="136"/>
      <c r="B290" s="160"/>
      <c r="C290" s="20" t="s">
        <v>27</v>
      </c>
      <c r="D290" s="49">
        <v>910.4</v>
      </c>
      <c r="E290" s="49">
        <v>910.4</v>
      </c>
      <c r="F290" s="61"/>
    </row>
    <row r="291" spans="1:6" ht="18.75" x14ac:dyDescent="0.25">
      <c r="A291" s="136"/>
      <c r="B291" s="160"/>
      <c r="C291" s="20" t="s">
        <v>28</v>
      </c>
      <c r="D291" s="49">
        <v>0</v>
      </c>
      <c r="E291" s="49">
        <v>0</v>
      </c>
      <c r="F291" s="61"/>
    </row>
    <row r="292" spans="1:6" ht="18.75" customHeight="1" x14ac:dyDescent="0.25">
      <c r="A292" s="136" t="s">
        <v>153</v>
      </c>
      <c r="B292" s="160" t="s">
        <v>161</v>
      </c>
      <c r="C292" s="20" t="s">
        <v>19</v>
      </c>
      <c r="D292" s="48">
        <f>D293+D294+D295+D296</f>
        <v>0</v>
      </c>
      <c r="E292" s="48">
        <f>E293+E294+E295+E296</f>
        <v>0</v>
      </c>
      <c r="F292" s="61"/>
    </row>
    <row r="293" spans="1:6" ht="31.5" x14ac:dyDescent="0.25">
      <c r="A293" s="136"/>
      <c r="B293" s="160"/>
      <c r="C293" s="20" t="s">
        <v>124</v>
      </c>
      <c r="D293" s="49">
        <v>0</v>
      </c>
      <c r="E293" s="49">
        <v>0</v>
      </c>
      <c r="F293" s="61"/>
    </row>
    <row r="294" spans="1:6" ht="18.75" x14ac:dyDescent="0.25">
      <c r="A294" s="136"/>
      <c r="B294" s="160"/>
      <c r="C294" s="20" t="s">
        <v>26</v>
      </c>
      <c r="D294" s="49">
        <v>0</v>
      </c>
      <c r="E294" s="49">
        <v>0</v>
      </c>
      <c r="F294" s="61"/>
    </row>
    <row r="295" spans="1:6" ht="18.75" x14ac:dyDescent="0.25">
      <c r="A295" s="136"/>
      <c r="B295" s="160"/>
      <c r="C295" s="20" t="s">
        <v>27</v>
      </c>
      <c r="D295" s="49">
        <v>0</v>
      </c>
      <c r="E295" s="49">
        <v>0</v>
      </c>
      <c r="F295" s="61"/>
    </row>
    <row r="296" spans="1:6" ht="18.75" x14ac:dyDescent="0.25">
      <c r="A296" s="136"/>
      <c r="B296" s="160"/>
      <c r="C296" s="20" t="s">
        <v>28</v>
      </c>
      <c r="D296" s="49">
        <v>0</v>
      </c>
      <c r="E296" s="49">
        <v>0</v>
      </c>
      <c r="F296" s="61"/>
    </row>
    <row r="297" spans="1:6" ht="18.75" customHeight="1" x14ac:dyDescent="0.25">
      <c r="A297" s="136" t="s">
        <v>154</v>
      </c>
      <c r="B297" s="160" t="s">
        <v>162</v>
      </c>
      <c r="C297" s="20" t="s">
        <v>19</v>
      </c>
      <c r="D297" s="48">
        <f>D298+D299+D300+D301</f>
        <v>0</v>
      </c>
      <c r="E297" s="48">
        <f>E298+E299+E300+E301</f>
        <v>0</v>
      </c>
      <c r="F297" s="61"/>
    </row>
    <row r="298" spans="1:6" ht="31.5" x14ac:dyDescent="0.25">
      <c r="A298" s="136"/>
      <c r="B298" s="160"/>
      <c r="C298" s="20" t="s">
        <v>124</v>
      </c>
      <c r="D298" s="49">
        <v>0</v>
      </c>
      <c r="E298" s="49">
        <v>0</v>
      </c>
      <c r="F298" s="61"/>
    </row>
    <row r="299" spans="1:6" ht="18.75" x14ac:dyDescent="0.25">
      <c r="A299" s="136"/>
      <c r="B299" s="160"/>
      <c r="C299" s="20" t="s">
        <v>26</v>
      </c>
      <c r="D299" s="49">
        <v>0</v>
      </c>
      <c r="E299" s="49">
        <v>0</v>
      </c>
      <c r="F299" s="61"/>
    </row>
    <row r="300" spans="1:6" ht="18.75" x14ac:dyDescent="0.25">
      <c r="A300" s="136"/>
      <c r="B300" s="160"/>
      <c r="C300" s="20" t="s">
        <v>27</v>
      </c>
      <c r="D300" s="49">
        <v>0</v>
      </c>
      <c r="E300" s="49">
        <v>0</v>
      </c>
      <c r="F300" s="61"/>
    </row>
    <row r="301" spans="1:6" ht="18.75" x14ac:dyDescent="0.25">
      <c r="A301" s="136"/>
      <c r="B301" s="160"/>
      <c r="C301" s="20" t="s">
        <v>28</v>
      </c>
      <c r="D301" s="49">
        <v>0</v>
      </c>
      <c r="E301" s="49">
        <v>0</v>
      </c>
      <c r="F301" s="61"/>
    </row>
    <row r="302" spans="1:6" ht="18.75" customHeight="1" x14ac:dyDescent="0.25">
      <c r="A302" s="136" t="s">
        <v>155</v>
      </c>
      <c r="B302" s="160" t="s">
        <v>262</v>
      </c>
      <c r="C302" s="20" t="s">
        <v>19</v>
      </c>
      <c r="D302" s="48">
        <f>D303+D304+D305+D306</f>
        <v>0</v>
      </c>
      <c r="E302" s="48">
        <f>E303+E304+E305+E306</f>
        <v>0</v>
      </c>
      <c r="F302" s="61"/>
    </row>
    <row r="303" spans="1:6" ht="31.5" x14ac:dyDescent="0.25">
      <c r="A303" s="136"/>
      <c r="B303" s="160"/>
      <c r="C303" s="20" t="s">
        <v>124</v>
      </c>
      <c r="D303" s="49">
        <v>0</v>
      </c>
      <c r="E303" s="49">
        <v>0</v>
      </c>
      <c r="F303" s="61"/>
    </row>
    <row r="304" spans="1:6" ht="18.75" x14ac:dyDescent="0.25">
      <c r="A304" s="136"/>
      <c r="B304" s="160"/>
      <c r="C304" s="20" t="s">
        <v>26</v>
      </c>
      <c r="D304" s="49">
        <v>0</v>
      </c>
      <c r="E304" s="49">
        <v>0</v>
      </c>
      <c r="F304" s="61"/>
    </row>
    <row r="305" spans="1:6" ht="18.75" x14ac:dyDescent="0.25">
      <c r="A305" s="136"/>
      <c r="B305" s="160"/>
      <c r="C305" s="20" t="s">
        <v>27</v>
      </c>
      <c r="D305" s="49">
        <v>0</v>
      </c>
      <c r="E305" s="49">
        <v>0</v>
      </c>
      <c r="F305" s="61"/>
    </row>
    <row r="306" spans="1:6" ht="18.75" x14ac:dyDescent="0.25">
      <c r="A306" s="136"/>
      <c r="B306" s="160"/>
      <c r="C306" s="20" t="s">
        <v>28</v>
      </c>
      <c r="D306" s="49">
        <v>0</v>
      </c>
      <c r="E306" s="49">
        <v>0</v>
      </c>
      <c r="F306" s="61"/>
    </row>
    <row r="307" spans="1:6" ht="18.75" customHeight="1" x14ac:dyDescent="0.25">
      <c r="A307" s="136" t="s">
        <v>156</v>
      </c>
      <c r="B307" s="160" t="s">
        <v>293</v>
      </c>
      <c r="C307" s="20" t="s">
        <v>19</v>
      </c>
      <c r="D307" s="48">
        <f>D308+D309+D310+D311</f>
        <v>7810.2999999999993</v>
      </c>
      <c r="E307" s="48">
        <f>E308+E309+E310+E311</f>
        <v>7810.2999999999993</v>
      </c>
      <c r="F307" s="61"/>
    </row>
    <row r="308" spans="1:6" ht="31.5" x14ac:dyDescent="0.25">
      <c r="A308" s="136"/>
      <c r="B308" s="160"/>
      <c r="C308" s="20" t="s">
        <v>124</v>
      </c>
      <c r="D308" s="49">
        <v>314.89999999999998</v>
      </c>
      <c r="E308" s="49">
        <v>314.89999999999998</v>
      </c>
      <c r="F308" s="61"/>
    </row>
    <row r="309" spans="1:6" ht="18.75" x14ac:dyDescent="0.25">
      <c r="A309" s="136"/>
      <c r="B309" s="160"/>
      <c r="C309" s="20" t="s">
        <v>26</v>
      </c>
      <c r="D309" s="49">
        <v>0</v>
      </c>
      <c r="E309" s="49">
        <v>0</v>
      </c>
      <c r="F309" s="61"/>
    </row>
    <row r="310" spans="1:6" ht="18.75" x14ac:dyDescent="0.25">
      <c r="A310" s="136"/>
      <c r="B310" s="160"/>
      <c r="C310" s="20" t="s">
        <v>27</v>
      </c>
      <c r="D310" s="49">
        <v>6990.2</v>
      </c>
      <c r="E310" s="49">
        <v>6990.2</v>
      </c>
      <c r="F310" s="61"/>
    </row>
    <row r="311" spans="1:6" ht="18.75" x14ac:dyDescent="0.25">
      <c r="A311" s="136"/>
      <c r="B311" s="160"/>
      <c r="C311" s="20" t="s">
        <v>28</v>
      </c>
      <c r="D311" s="49">
        <v>505.2</v>
      </c>
      <c r="E311" s="49">
        <v>505.2</v>
      </c>
      <c r="F311" s="61"/>
    </row>
    <row r="312" spans="1:6" x14ac:dyDescent="0.25">
      <c r="B312" s="75"/>
    </row>
    <row r="313" spans="1:6" x14ac:dyDescent="0.25">
      <c r="B313" s="75"/>
    </row>
    <row r="314" spans="1:6" x14ac:dyDescent="0.25">
      <c r="B314" s="75"/>
    </row>
    <row r="315" spans="1:6" x14ac:dyDescent="0.25">
      <c r="B315" s="75"/>
    </row>
    <row r="316" spans="1:6" x14ac:dyDescent="0.25">
      <c r="B316" s="75"/>
    </row>
    <row r="317" spans="1:6" x14ac:dyDescent="0.25">
      <c r="B317" s="75"/>
    </row>
    <row r="318" spans="1:6" x14ac:dyDescent="0.25">
      <c r="B318" s="75"/>
    </row>
    <row r="319" spans="1:6" x14ac:dyDescent="0.25">
      <c r="B319" s="75"/>
    </row>
    <row r="320" spans="1:6" x14ac:dyDescent="0.25">
      <c r="B320" s="75"/>
    </row>
    <row r="321" spans="2:2" x14ac:dyDescent="0.25">
      <c r="B321" s="75"/>
    </row>
    <row r="322" spans="2:2" x14ac:dyDescent="0.25">
      <c r="B322" s="75"/>
    </row>
    <row r="323" spans="2:2" x14ac:dyDescent="0.25">
      <c r="B323" s="75"/>
    </row>
    <row r="324" spans="2:2" x14ac:dyDescent="0.25">
      <c r="B324" s="75"/>
    </row>
    <row r="325" spans="2:2" x14ac:dyDescent="0.25">
      <c r="B325" s="75"/>
    </row>
    <row r="326" spans="2:2" x14ac:dyDescent="0.25">
      <c r="B326" s="75"/>
    </row>
    <row r="327" spans="2:2" x14ac:dyDescent="0.25">
      <c r="B327" s="75"/>
    </row>
    <row r="328" spans="2:2" x14ac:dyDescent="0.25">
      <c r="B328" s="75"/>
    </row>
    <row r="329" spans="2:2" x14ac:dyDescent="0.25">
      <c r="B329" s="75"/>
    </row>
    <row r="330" spans="2:2" x14ac:dyDescent="0.25">
      <c r="B330" s="75"/>
    </row>
    <row r="331" spans="2:2" x14ac:dyDescent="0.25">
      <c r="B331" s="75"/>
    </row>
    <row r="332" spans="2:2" x14ac:dyDescent="0.25">
      <c r="B332" s="75"/>
    </row>
    <row r="333" spans="2:2" x14ac:dyDescent="0.25">
      <c r="B333" s="75"/>
    </row>
    <row r="334" spans="2:2" x14ac:dyDescent="0.25">
      <c r="B334" s="75"/>
    </row>
    <row r="335" spans="2:2" x14ac:dyDescent="0.25">
      <c r="B335" s="75"/>
    </row>
    <row r="336" spans="2:2" x14ac:dyDescent="0.25">
      <c r="B336" s="75"/>
    </row>
    <row r="337" spans="2:2" x14ac:dyDescent="0.25">
      <c r="B337" s="75"/>
    </row>
    <row r="338" spans="2:2" x14ac:dyDescent="0.25">
      <c r="B338" s="75"/>
    </row>
    <row r="339" spans="2:2" x14ac:dyDescent="0.25">
      <c r="B339" s="75"/>
    </row>
    <row r="340" spans="2:2" x14ac:dyDescent="0.25">
      <c r="B340" s="75"/>
    </row>
    <row r="341" spans="2:2" x14ac:dyDescent="0.25">
      <c r="B341" s="75"/>
    </row>
    <row r="342" spans="2:2" x14ac:dyDescent="0.25">
      <c r="B342" s="75"/>
    </row>
    <row r="343" spans="2:2" x14ac:dyDescent="0.25">
      <c r="B343" s="75"/>
    </row>
    <row r="344" spans="2:2" x14ac:dyDescent="0.25">
      <c r="B344" s="75"/>
    </row>
    <row r="345" spans="2:2" x14ac:dyDescent="0.25">
      <c r="B345" s="75"/>
    </row>
    <row r="346" spans="2:2" x14ac:dyDescent="0.25">
      <c r="B346" s="75"/>
    </row>
    <row r="347" spans="2:2" x14ac:dyDescent="0.25">
      <c r="B347" s="75"/>
    </row>
    <row r="348" spans="2:2" x14ac:dyDescent="0.25">
      <c r="B348" s="75"/>
    </row>
    <row r="349" spans="2:2" x14ac:dyDescent="0.25">
      <c r="B349" s="75"/>
    </row>
    <row r="350" spans="2:2" x14ac:dyDescent="0.25">
      <c r="B350" s="75"/>
    </row>
    <row r="351" spans="2:2" x14ac:dyDescent="0.25">
      <c r="B351" s="75"/>
    </row>
    <row r="352" spans="2:2" x14ac:dyDescent="0.25">
      <c r="B352" s="75"/>
    </row>
    <row r="353" spans="2:2" x14ac:dyDescent="0.25">
      <c r="B353" s="75"/>
    </row>
    <row r="354" spans="2:2" x14ac:dyDescent="0.25">
      <c r="B354" s="75"/>
    </row>
    <row r="355" spans="2:2" x14ac:dyDescent="0.25">
      <c r="B355" s="75"/>
    </row>
    <row r="356" spans="2:2" x14ac:dyDescent="0.25">
      <c r="B356" s="75"/>
    </row>
    <row r="357" spans="2:2" x14ac:dyDescent="0.25">
      <c r="B357" s="75"/>
    </row>
    <row r="358" spans="2:2" x14ac:dyDescent="0.25">
      <c r="B358" s="75"/>
    </row>
    <row r="359" spans="2:2" x14ac:dyDescent="0.25">
      <c r="B359" s="75"/>
    </row>
    <row r="360" spans="2:2" x14ac:dyDescent="0.25">
      <c r="B360" s="75"/>
    </row>
    <row r="361" spans="2:2" x14ac:dyDescent="0.25">
      <c r="B361" s="75"/>
    </row>
    <row r="362" spans="2:2" x14ac:dyDescent="0.25">
      <c r="B362" s="75"/>
    </row>
    <row r="363" spans="2:2" x14ac:dyDescent="0.25">
      <c r="B363" s="75"/>
    </row>
    <row r="364" spans="2:2" x14ac:dyDescent="0.25">
      <c r="B364" s="75"/>
    </row>
    <row r="365" spans="2:2" x14ac:dyDescent="0.25">
      <c r="B365" s="75"/>
    </row>
    <row r="366" spans="2:2" x14ac:dyDescent="0.25">
      <c r="B366" s="75"/>
    </row>
    <row r="367" spans="2:2" x14ac:dyDescent="0.25">
      <c r="B367" s="75"/>
    </row>
    <row r="368" spans="2:2" x14ac:dyDescent="0.25">
      <c r="B368" s="75"/>
    </row>
    <row r="369" spans="2:2" x14ac:dyDescent="0.25">
      <c r="B369" s="75"/>
    </row>
    <row r="370" spans="2:2" x14ac:dyDescent="0.25">
      <c r="B370" s="75"/>
    </row>
    <row r="371" spans="2:2" x14ac:dyDescent="0.25">
      <c r="B371" s="75"/>
    </row>
    <row r="372" spans="2:2" x14ac:dyDescent="0.25">
      <c r="B372" s="75"/>
    </row>
    <row r="373" spans="2:2" x14ac:dyDescent="0.25">
      <c r="B373" s="75"/>
    </row>
    <row r="374" spans="2:2" x14ac:dyDescent="0.25">
      <c r="B374" s="75"/>
    </row>
    <row r="375" spans="2:2" x14ac:dyDescent="0.25">
      <c r="B375" s="75"/>
    </row>
    <row r="376" spans="2:2" x14ac:dyDescent="0.25">
      <c r="B376" s="75"/>
    </row>
    <row r="377" spans="2:2" x14ac:dyDescent="0.25">
      <c r="B377" s="75"/>
    </row>
    <row r="378" spans="2:2" x14ac:dyDescent="0.25">
      <c r="B378" s="75"/>
    </row>
    <row r="379" spans="2:2" x14ac:dyDescent="0.25">
      <c r="B379" s="75"/>
    </row>
  </sheetData>
  <autoFilter ref="B6:F311"/>
  <mergeCells count="127">
    <mergeCell ref="A307:A311"/>
    <mergeCell ref="B307:B311"/>
    <mergeCell ref="A302:A306"/>
    <mergeCell ref="B302:B306"/>
    <mergeCell ref="A202:A206"/>
    <mergeCell ref="A207:A211"/>
    <mergeCell ref="A212:A216"/>
    <mergeCell ref="A217:A221"/>
    <mergeCell ref="A222:A226"/>
    <mergeCell ref="A277:A281"/>
    <mergeCell ref="A297:A301"/>
    <mergeCell ref="B297:B301"/>
    <mergeCell ref="B272:B276"/>
    <mergeCell ref="B277:B281"/>
    <mergeCell ref="B282:B286"/>
    <mergeCell ref="B287:B291"/>
    <mergeCell ref="B292:B296"/>
    <mergeCell ref="A282:A286"/>
    <mergeCell ref="A287:A291"/>
    <mergeCell ref="A292:A296"/>
    <mergeCell ref="A257:A261"/>
    <mergeCell ref="A262:A266"/>
    <mergeCell ref="A267:A271"/>
    <mergeCell ref="A177:A181"/>
    <mergeCell ref="A182:A186"/>
    <mergeCell ref="A187:A191"/>
    <mergeCell ref="A192:A196"/>
    <mergeCell ref="A197:A201"/>
    <mergeCell ref="A172:A176"/>
    <mergeCell ref="A127:A131"/>
    <mergeCell ref="A132:A136"/>
    <mergeCell ref="A137:A141"/>
    <mergeCell ref="A142:A146"/>
    <mergeCell ref="A147:A151"/>
    <mergeCell ref="A102:A106"/>
    <mergeCell ref="A107:A111"/>
    <mergeCell ref="A112:A116"/>
    <mergeCell ref="A117:A121"/>
    <mergeCell ref="A122:A126"/>
    <mergeCell ref="A152:A156"/>
    <mergeCell ref="A157:A161"/>
    <mergeCell ref="A162:A166"/>
    <mergeCell ref="A167:A171"/>
    <mergeCell ref="A77:A81"/>
    <mergeCell ref="A82:A86"/>
    <mergeCell ref="A87:A91"/>
    <mergeCell ref="A92:A96"/>
    <mergeCell ref="A97:A101"/>
    <mergeCell ref="A52:A56"/>
    <mergeCell ref="A57:A61"/>
    <mergeCell ref="A62:A66"/>
    <mergeCell ref="A67:A71"/>
    <mergeCell ref="A72:A76"/>
    <mergeCell ref="A27:A31"/>
    <mergeCell ref="A32:A36"/>
    <mergeCell ref="A37:A41"/>
    <mergeCell ref="A42:A46"/>
    <mergeCell ref="A47:A51"/>
    <mergeCell ref="A4:A5"/>
    <mergeCell ref="B2:E2"/>
    <mergeCell ref="B4:B5"/>
    <mergeCell ref="C4:C5"/>
    <mergeCell ref="E4:E5"/>
    <mergeCell ref="B27:B31"/>
    <mergeCell ref="B32:B36"/>
    <mergeCell ref="B37:B41"/>
    <mergeCell ref="B42:B46"/>
    <mergeCell ref="B47:B51"/>
    <mergeCell ref="A7:A11"/>
    <mergeCell ref="B7:B11"/>
    <mergeCell ref="A12:A16"/>
    <mergeCell ref="B12:B16"/>
    <mergeCell ref="A17:A21"/>
    <mergeCell ref="B17:B21"/>
    <mergeCell ref="A22:A26"/>
    <mergeCell ref="B22:B26"/>
    <mergeCell ref="B52:B56"/>
    <mergeCell ref="B57:B61"/>
    <mergeCell ref="B62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147:B151"/>
    <mergeCell ref="B152:B156"/>
    <mergeCell ref="B157:B16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A272:A276"/>
    <mergeCell ref="B207:B211"/>
    <mergeCell ref="B212:B216"/>
    <mergeCell ref="B217:B221"/>
    <mergeCell ref="B222:B226"/>
    <mergeCell ref="B227:B231"/>
    <mergeCell ref="B232:B236"/>
    <mergeCell ref="B242:B246"/>
    <mergeCell ref="B247:B251"/>
    <mergeCell ref="B252:B256"/>
    <mergeCell ref="A237:A241"/>
    <mergeCell ref="B237:B241"/>
    <mergeCell ref="A227:A231"/>
    <mergeCell ref="A232:A236"/>
    <mergeCell ref="A242:A246"/>
    <mergeCell ref="A247:A251"/>
    <mergeCell ref="A252:A256"/>
    <mergeCell ref="B257:B261"/>
    <mergeCell ref="B262:B266"/>
    <mergeCell ref="B267:B271"/>
  </mergeCells>
  <pageMargins left="0.23622047244094491" right="0.23622047244094491" top="0.74803149606299213" bottom="0.31496062992125984" header="0.31496062992125984" footer="0.31496062992125984"/>
  <pageSetup paperSize="9" scale="85" fitToHeight="30" orientation="landscape" blackAndWhite="1" r:id="rId1"/>
  <rowBreaks count="7" manualBreakCount="7">
    <brk id="46" max="4" man="1"/>
    <brk id="66" max="4" man="1"/>
    <brk id="111" max="4" man="1"/>
    <brk id="135" max="4" man="1"/>
    <brk id="181" max="4" man="1"/>
    <brk id="251" max="4" man="1"/>
    <brk id="29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opLeftCell="A6" zoomScale="130" zoomScaleNormal="130" workbookViewId="0">
      <selection activeCell="D9" sqref="D9"/>
    </sheetView>
  </sheetViews>
  <sheetFormatPr defaultRowHeight="15" x14ac:dyDescent="0.25"/>
  <cols>
    <col min="1" max="1" width="4" style="2" customWidth="1"/>
    <col min="2" max="2" width="52.28515625" style="2" customWidth="1"/>
    <col min="3" max="3" width="13.5703125" style="2" customWidth="1"/>
    <col min="4" max="4" width="12.5703125" style="2" customWidth="1"/>
    <col min="5" max="5" width="12.7109375" style="2" customWidth="1"/>
    <col min="6" max="6" width="13.140625" style="2" customWidth="1"/>
    <col min="7" max="7" width="12.5703125" style="2" customWidth="1"/>
    <col min="8" max="8" width="11.7109375" style="2" customWidth="1"/>
    <col min="9" max="9" width="12.5703125" style="2" customWidth="1"/>
    <col min="10" max="10" width="14.5703125" style="2" customWidth="1"/>
    <col min="11" max="16384" width="9.140625" style="2"/>
  </cols>
  <sheetData>
    <row r="1" spans="1:10" ht="18.75" x14ac:dyDescent="0.3">
      <c r="A1" s="12"/>
      <c r="B1" s="12"/>
      <c r="C1" s="12"/>
      <c r="D1" s="12"/>
      <c r="E1" s="12"/>
      <c r="F1" s="12"/>
      <c r="G1" s="12"/>
      <c r="H1" s="12"/>
      <c r="I1" s="12"/>
      <c r="J1" s="12" t="s">
        <v>246</v>
      </c>
    </row>
    <row r="2" spans="1:10" ht="18.75" x14ac:dyDescent="0.3">
      <c r="A2" s="132" t="s">
        <v>247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0" ht="18.75" x14ac:dyDescent="0.3">
      <c r="A3" s="132" t="s">
        <v>248</v>
      </c>
      <c r="B3" s="132"/>
      <c r="C3" s="132"/>
      <c r="D3" s="132"/>
      <c r="E3" s="132"/>
      <c r="F3" s="132"/>
      <c r="G3" s="132"/>
      <c r="H3" s="132"/>
      <c r="I3" s="132"/>
      <c r="J3" s="132"/>
    </row>
    <row r="5" spans="1:10" ht="63" customHeight="1" x14ac:dyDescent="0.25">
      <c r="A5" s="164" t="s">
        <v>249</v>
      </c>
      <c r="B5" s="164" t="s">
        <v>250</v>
      </c>
      <c r="C5" s="164" t="s">
        <v>3</v>
      </c>
      <c r="D5" s="164" t="s">
        <v>251</v>
      </c>
      <c r="E5" s="164"/>
      <c r="F5" s="164" t="s">
        <v>252</v>
      </c>
      <c r="G5" s="164"/>
      <c r="H5" s="164" t="s">
        <v>253</v>
      </c>
      <c r="I5" s="164"/>
      <c r="J5" s="164" t="s">
        <v>254</v>
      </c>
    </row>
    <row r="6" spans="1:10" x14ac:dyDescent="0.25">
      <c r="A6" s="164"/>
      <c r="B6" s="164"/>
      <c r="C6" s="164"/>
      <c r="D6" s="164" t="s">
        <v>126</v>
      </c>
      <c r="E6" s="164"/>
      <c r="F6" s="164" t="s">
        <v>126</v>
      </c>
      <c r="G6" s="164"/>
      <c r="H6" s="164"/>
      <c r="I6" s="164"/>
      <c r="J6" s="164"/>
    </row>
    <row r="7" spans="1:10" ht="38.25" x14ac:dyDescent="0.25">
      <c r="A7" s="164"/>
      <c r="B7" s="164"/>
      <c r="C7" s="164"/>
      <c r="D7" s="41" t="s">
        <v>255</v>
      </c>
      <c r="E7" s="41" t="s">
        <v>256</v>
      </c>
      <c r="F7" s="41" t="s">
        <v>255</v>
      </c>
      <c r="G7" s="41" t="s">
        <v>256</v>
      </c>
      <c r="H7" s="41" t="s">
        <v>257</v>
      </c>
      <c r="I7" s="41" t="s">
        <v>258</v>
      </c>
      <c r="J7" s="164"/>
    </row>
    <row r="8" spans="1:10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</row>
    <row r="9" spans="1:10" ht="45" x14ac:dyDescent="0.25">
      <c r="A9" s="42">
        <v>1</v>
      </c>
      <c r="B9" s="43" t="s">
        <v>76</v>
      </c>
      <c r="C9" s="42" t="s">
        <v>78</v>
      </c>
      <c r="D9" s="71">
        <f t="shared" ref="D9:I9" si="0">SUM(D10:D15)</f>
        <v>1086634</v>
      </c>
      <c r="E9" s="71">
        <f t="shared" si="0"/>
        <v>1074571.8</v>
      </c>
      <c r="F9" s="71">
        <f t="shared" si="0"/>
        <v>422373.3</v>
      </c>
      <c r="G9" s="71">
        <f t="shared" si="0"/>
        <v>410311.10000000003</v>
      </c>
      <c r="H9" s="72">
        <f t="shared" si="0"/>
        <v>33</v>
      </c>
      <c r="I9" s="72">
        <f t="shared" si="0"/>
        <v>33</v>
      </c>
      <c r="J9" s="44" t="s">
        <v>259</v>
      </c>
    </row>
    <row r="10" spans="1:10" ht="45" x14ac:dyDescent="0.25">
      <c r="A10" s="41">
        <v>2</v>
      </c>
      <c r="B10" s="45" t="s">
        <v>179</v>
      </c>
      <c r="C10" s="41" t="s">
        <v>78</v>
      </c>
      <c r="D10" s="73">
        <v>229181.6</v>
      </c>
      <c r="E10" s="73">
        <v>227159.9</v>
      </c>
      <c r="F10" s="73">
        <v>100474.4</v>
      </c>
      <c r="G10" s="73">
        <v>98452.7</v>
      </c>
      <c r="H10" s="74">
        <v>4</v>
      </c>
      <c r="I10" s="74">
        <v>4</v>
      </c>
      <c r="J10" s="44" t="s">
        <v>259</v>
      </c>
    </row>
    <row r="11" spans="1:10" ht="45" x14ac:dyDescent="0.25">
      <c r="A11" s="41">
        <v>3</v>
      </c>
      <c r="B11" s="46" t="s">
        <v>96</v>
      </c>
      <c r="C11" s="41" t="s">
        <v>78</v>
      </c>
      <c r="D11" s="73">
        <v>739702.7</v>
      </c>
      <c r="E11" s="73">
        <v>730446.5</v>
      </c>
      <c r="F11" s="73">
        <v>231097.1</v>
      </c>
      <c r="G11" s="73">
        <v>221840.9</v>
      </c>
      <c r="H11" s="74">
        <v>13</v>
      </c>
      <c r="I11" s="74">
        <v>13</v>
      </c>
      <c r="J11" s="44" t="s">
        <v>259</v>
      </c>
    </row>
    <row r="12" spans="1:10" ht="45" x14ac:dyDescent="0.25">
      <c r="A12" s="41">
        <v>4</v>
      </c>
      <c r="B12" s="46" t="s">
        <v>80</v>
      </c>
      <c r="C12" s="41" t="s">
        <v>78</v>
      </c>
      <c r="D12" s="73">
        <v>30407.599999999999</v>
      </c>
      <c r="E12" s="73">
        <v>30167.5</v>
      </c>
      <c r="F12" s="73">
        <v>30407.599999999999</v>
      </c>
      <c r="G12" s="73">
        <v>30167.5</v>
      </c>
      <c r="H12" s="74">
        <v>2</v>
      </c>
      <c r="I12" s="74">
        <v>2</v>
      </c>
      <c r="J12" s="44" t="s">
        <v>259</v>
      </c>
    </row>
    <row r="13" spans="1:10" ht="45" x14ac:dyDescent="0.25">
      <c r="A13" s="41">
        <v>5</v>
      </c>
      <c r="B13" s="46" t="s">
        <v>245</v>
      </c>
      <c r="C13" s="41" t="s">
        <v>78</v>
      </c>
      <c r="D13" s="73">
        <v>12932.5</v>
      </c>
      <c r="E13" s="73">
        <v>12757.9</v>
      </c>
      <c r="F13" s="73">
        <v>7520</v>
      </c>
      <c r="G13" s="73">
        <v>7345.4</v>
      </c>
      <c r="H13" s="74">
        <v>7</v>
      </c>
      <c r="I13" s="74">
        <v>7</v>
      </c>
      <c r="J13" s="44" t="s">
        <v>259</v>
      </c>
    </row>
    <row r="14" spans="1:10" ht="45" x14ac:dyDescent="0.25">
      <c r="A14" s="41">
        <v>6</v>
      </c>
      <c r="B14" s="46" t="s">
        <v>115</v>
      </c>
      <c r="C14" s="41" t="s">
        <v>78</v>
      </c>
      <c r="D14" s="73">
        <v>42281.3</v>
      </c>
      <c r="E14" s="73">
        <v>42098.8</v>
      </c>
      <c r="F14" s="73">
        <v>29151.7</v>
      </c>
      <c r="G14" s="73">
        <v>28969.200000000001</v>
      </c>
      <c r="H14" s="74">
        <v>3</v>
      </c>
      <c r="I14" s="74">
        <v>3</v>
      </c>
      <c r="J14" s="44" t="s">
        <v>259</v>
      </c>
    </row>
    <row r="15" spans="1:10" ht="45" x14ac:dyDescent="0.25">
      <c r="A15" s="41">
        <v>8</v>
      </c>
      <c r="B15" s="45" t="s">
        <v>199</v>
      </c>
      <c r="C15" s="41" t="s">
        <v>78</v>
      </c>
      <c r="D15" s="73">
        <v>32128.3</v>
      </c>
      <c r="E15" s="73">
        <v>31941.200000000001</v>
      </c>
      <c r="F15" s="73">
        <v>23722.5</v>
      </c>
      <c r="G15" s="73">
        <v>23535.4</v>
      </c>
      <c r="H15" s="74">
        <v>4</v>
      </c>
      <c r="I15" s="74">
        <v>4</v>
      </c>
      <c r="J15" s="44" t="s">
        <v>259</v>
      </c>
    </row>
  </sheetData>
  <mergeCells count="11">
    <mergeCell ref="F6:G6"/>
    <mergeCell ref="A2:J2"/>
    <mergeCell ref="A3:J3"/>
    <mergeCell ref="A5:A7"/>
    <mergeCell ref="B5:B7"/>
    <mergeCell ref="C5:C7"/>
    <mergeCell ref="D5:E5"/>
    <mergeCell ref="F5:G5"/>
    <mergeCell ref="H5:I6"/>
    <mergeCell ref="J5:J7"/>
    <mergeCell ref="D6:E6"/>
  </mergeCells>
  <pageMargins left="0.25" right="0.25" top="0.75" bottom="0.75" header="0.3" footer="0.3"/>
  <pageSetup paperSize="9" scale="8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91"/>
  <sheetViews>
    <sheetView tabSelected="1" view="pageBreakPreview" zoomScale="110" zoomScaleNormal="100" zoomScaleSheetLayoutView="110" workbookViewId="0">
      <selection activeCell="A100" sqref="A100"/>
    </sheetView>
  </sheetViews>
  <sheetFormatPr defaultRowHeight="15" x14ac:dyDescent="0.25"/>
  <cols>
    <col min="1" max="1" width="76.42578125" customWidth="1"/>
    <col min="2" max="2" width="8.140625" style="53" customWidth="1"/>
    <col min="3" max="3" width="8.5703125" style="53" customWidth="1"/>
    <col min="4" max="4" width="13.7109375" style="53" customWidth="1"/>
    <col min="5" max="5" width="16.5703125" style="56" customWidth="1"/>
    <col min="6" max="6" width="14.42578125" style="53" customWidth="1"/>
    <col min="7" max="7" width="14.140625" style="53" customWidth="1"/>
    <col min="8" max="8" width="16.7109375" style="56" customWidth="1"/>
    <col min="9" max="9" width="17.42578125" style="56" customWidth="1"/>
  </cols>
  <sheetData>
    <row r="1" spans="1:9" ht="30.75" customHeight="1" x14ac:dyDescent="0.25">
      <c r="A1" s="166" t="s">
        <v>170</v>
      </c>
      <c r="B1" s="166"/>
      <c r="C1" s="166"/>
      <c r="D1" s="166"/>
      <c r="E1" s="166"/>
      <c r="F1" s="166"/>
      <c r="G1" s="166"/>
      <c r="H1" s="166"/>
      <c r="I1" s="166"/>
    </row>
    <row r="2" spans="1:9" ht="30.75" customHeight="1" x14ac:dyDescent="0.25">
      <c r="A2" s="166" t="s">
        <v>411</v>
      </c>
      <c r="B2" s="166"/>
      <c r="C2" s="166"/>
      <c r="D2" s="166"/>
      <c r="E2" s="166"/>
      <c r="F2" s="166"/>
      <c r="G2" s="166"/>
      <c r="H2" s="166"/>
      <c r="I2" s="166"/>
    </row>
    <row r="3" spans="1:9" ht="61.5" customHeight="1" x14ac:dyDescent="0.25">
      <c r="A3" s="167" t="s">
        <v>171</v>
      </c>
      <c r="B3" s="167" t="s">
        <v>297</v>
      </c>
      <c r="C3" s="167"/>
      <c r="D3" s="167"/>
      <c r="E3" s="168" t="s">
        <v>172</v>
      </c>
      <c r="F3" s="167" t="s">
        <v>173</v>
      </c>
      <c r="G3" s="167"/>
      <c r="H3" s="168" t="s">
        <v>174</v>
      </c>
      <c r="I3" s="168" t="s">
        <v>175</v>
      </c>
    </row>
    <row r="4" spans="1:9" ht="56.25" customHeight="1" x14ac:dyDescent="0.25">
      <c r="A4" s="167"/>
      <c r="B4" s="23" t="s">
        <v>176</v>
      </c>
      <c r="C4" s="23" t="s">
        <v>177</v>
      </c>
      <c r="D4" s="23" t="s">
        <v>178</v>
      </c>
      <c r="E4" s="168"/>
      <c r="F4" s="23" t="s">
        <v>176</v>
      </c>
      <c r="G4" s="23" t="s">
        <v>177</v>
      </c>
      <c r="H4" s="168"/>
      <c r="I4" s="168"/>
    </row>
    <row r="5" spans="1:9" ht="15.75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9" ht="31.5" x14ac:dyDescent="0.25">
      <c r="A6" s="24" t="s">
        <v>76</v>
      </c>
      <c r="B6" s="52">
        <f>B7+B20+B50+B57+B74+B82</f>
        <v>33</v>
      </c>
      <c r="C6" s="52">
        <f>C7+C20+C50+C57+C74+C82</f>
        <v>33</v>
      </c>
      <c r="D6" s="52">
        <f t="shared" ref="D6:D7" si="0">C6-B6</f>
        <v>0</v>
      </c>
      <c r="E6" s="54">
        <f t="shared" ref="E6:E7" si="1">C6/B6</f>
        <v>1</v>
      </c>
      <c r="F6" s="68">
        <f>F7+F20+F50+F57+F74+F82</f>
        <v>1086633.99</v>
      </c>
      <c r="G6" s="68">
        <f>G7+G20+G50+G57+G74+G82</f>
        <v>1074571.7900000003</v>
      </c>
      <c r="H6" s="54">
        <f t="shared" ref="H6:H8" si="2">G6/F6</f>
        <v>0.98889948215221968</v>
      </c>
      <c r="I6" s="54">
        <f t="shared" ref="I6:I7" si="3">E6/H6</f>
        <v>1.0112251225206645</v>
      </c>
    </row>
    <row r="7" spans="1:9" ht="31.5" x14ac:dyDescent="0.25">
      <c r="A7" s="24" t="s">
        <v>179</v>
      </c>
      <c r="B7" s="52">
        <v>4</v>
      </c>
      <c r="C7" s="52">
        <v>4</v>
      </c>
      <c r="D7" s="52">
        <f t="shared" si="0"/>
        <v>0</v>
      </c>
      <c r="E7" s="54">
        <f t="shared" si="1"/>
        <v>1</v>
      </c>
      <c r="F7" s="68">
        <f>SUM(F8:F19)</f>
        <v>229181.6</v>
      </c>
      <c r="G7" s="68">
        <f>SUM(G8:G19)</f>
        <v>227159.9</v>
      </c>
      <c r="H7" s="54">
        <f t="shared" si="2"/>
        <v>0.99117861119740847</v>
      </c>
      <c r="I7" s="54">
        <f t="shared" si="3"/>
        <v>1.0088998982654949</v>
      </c>
    </row>
    <row r="8" spans="1:9" s="26" customFormat="1" ht="63" x14ac:dyDescent="0.25">
      <c r="A8" s="62" t="s">
        <v>136</v>
      </c>
      <c r="B8" s="62"/>
      <c r="C8" s="62"/>
      <c r="D8" s="62"/>
      <c r="E8" s="62"/>
      <c r="F8" s="69">
        <v>122581.5</v>
      </c>
      <c r="G8" s="69">
        <v>122581.5</v>
      </c>
      <c r="H8" s="67">
        <f t="shared" si="2"/>
        <v>1</v>
      </c>
      <c r="I8" s="62"/>
    </row>
    <row r="9" spans="1:9" ht="47.25" x14ac:dyDescent="0.25">
      <c r="A9" s="25" t="s">
        <v>181</v>
      </c>
      <c r="B9" s="1">
        <v>100</v>
      </c>
      <c r="C9" s="1">
        <v>100</v>
      </c>
      <c r="D9" s="23">
        <f>C9-B9</f>
        <v>0</v>
      </c>
      <c r="E9" s="51">
        <f t="shared" ref="E9" si="4">C9/B9</f>
        <v>1</v>
      </c>
      <c r="F9" s="70"/>
      <c r="G9" s="70"/>
      <c r="H9" s="51"/>
      <c r="I9" s="51"/>
    </row>
    <row r="10" spans="1:9" s="26" customFormat="1" ht="47.25" x14ac:dyDescent="0.25">
      <c r="A10" s="62" t="s">
        <v>132</v>
      </c>
      <c r="B10" s="62"/>
      <c r="C10" s="62"/>
      <c r="D10" s="62"/>
      <c r="E10" s="62"/>
      <c r="F10" s="69">
        <v>99180.1</v>
      </c>
      <c r="G10" s="69">
        <v>97166.9</v>
      </c>
      <c r="H10" s="67">
        <f t="shared" ref="H10:H11" si="5">G10/F10</f>
        <v>0.9797015731986557</v>
      </c>
      <c r="I10" s="62"/>
    </row>
    <row r="11" spans="1:9" s="26" customFormat="1" ht="43.5" customHeight="1" x14ac:dyDescent="0.25">
      <c r="A11" s="62" t="s">
        <v>137</v>
      </c>
      <c r="B11" s="62"/>
      <c r="C11" s="62"/>
      <c r="D11" s="62"/>
      <c r="E11" s="62"/>
      <c r="F11" s="69">
        <v>461.2</v>
      </c>
      <c r="G11" s="69">
        <v>461.2</v>
      </c>
      <c r="H11" s="67">
        <f t="shared" si="5"/>
        <v>1</v>
      </c>
      <c r="I11" s="62"/>
    </row>
    <row r="12" spans="1:9" s="26" customFormat="1" ht="78.75" x14ac:dyDescent="0.25">
      <c r="A12" s="62" t="s">
        <v>135</v>
      </c>
      <c r="B12" s="62"/>
      <c r="C12" s="62"/>
      <c r="D12" s="62"/>
      <c r="E12" s="62"/>
      <c r="F12" s="69">
        <v>4232.3999999999996</v>
      </c>
      <c r="G12" s="69">
        <v>4232.3999999999996</v>
      </c>
      <c r="H12" s="67">
        <f t="shared" ref="H12" si="6">G12/F12</f>
        <v>1</v>
      </c>
      <c r="I12" s="62"/>
    </row>
    <row r="13" spans="1:9" s="26" customFormat="1" ht="63" x14ac:dyDescent="0.25">
      <c r="A13" s="62" t="s">
        <v>134</v>
      </c>
      <c r="B13" s="62"/>
      <c r="C13" s="62"/>
      <c r="D13" s="62"/>
      <c r="E13" s="62"/>
      <c r="F13" s="69">
        <v>171.8</v>
      </c>
      <c r="G13" s="69">
        <v>163.30000000000001</v>
      </c>
      <c r="H13" s="67">
        <f t="shared" ref="H13" si="7">G13/F13</f>
        <v>0.950523864959255</v>
      </c>
      <c r="I13" s="62"/>
    </row>
    <row r="14" spans="1:9" s="26" customFormat="1" ht="94.5" x14ac:dyDescent="0.25">
      <c r="A14" s="62" t="s">
        <v>360</v>
      </c>
      <c r="B14" s="62"/>
      <c r="C14" s="62"/>
      <c r="D14" s="62"/>
      <c r="E14" s="62"/>
      <c r="F14" s="69">
        <v>180</v>
      </c>
      <c r="G14" s="69">
        <v>180</v>
      </c>
      <c r="H14" s="67">
        <f t="shared" ref="H14" si="8">G14/F14</f>
        <v>1</v>
      </c>
      <c r="I14" s="62"/>
    </row>
    <row r="15" spans="1:9" ht="15.75" x14ac:dyDescent="0.25">
      <c r="A15" s="25" t="s">
        <v>180</v>
      </c>
      <c r="B15" s="1">
        <v>58.2</v>
      </c>
      <c r="C15" s="1">
        <v>58.2</v>
      </c>
      <c r="D15" s="23">
        <f>C15-B15</f>
        <v>0</v>
      </c>
      <c r="E15" s="51">
        <f t="shared" ref="E15" si="9">C15/B15</f>
        <v>1</v>
      </c>
      <c r="F15" s="70"/>
      <c r="G15" s="70"/>
      <c r="H15" s="51"/>
      <c r="I15" s="51"/>
    </row>
    <row r="16" spans="1:9" s="26" customFormat="1" ht="94.5" x14ac:dyDescent="0.25">
      <c r="A16" s="62" t="s">
        <v>133</v>
      </c>
      <c r="B16" s="62"/>
      <c r="C16" s="62"/>
      <c r="D16" s="62"/>
      <c r="E16" s="62"/>
      <c r="F16" s="69">
        <v>1636.9</v>
      </c>
      <c r="G16" s="69">
        <v>1636.9</v>
      </c>
      <c r="H16" s="67">
        <f t="shared" ref="H16" si="10">G16/F16</f>
        <v>1</v>
      </c>
      <c r="I16" s="62"/>
    </row>
    <row r="17" spans="1:9" ht="94.5" x14ac:dyDescent="0.25">
      <c r="A17" s="25" t="s">
        <v>299</v>
      </c>
      <c r="B17" s="1">
        <v>100</v>
      </c>
      <c r="C17" s="1">
        <v>100</v>
      </c>
      <c r="D17" s="23">
        <f>C17-B17</f>
        <v>0</v>
      </c>
      <c r="E17" s="51">
        <f t="shared" ref="E17" si="11">C17/B17</f>
        <v>1</v>
      </c>
      <c r="F17" s="70"/>
      <c r="G17" s="70"/>
      <c r="H17" s="51"/>
      <c r="I17" s="51"/>
    </row>
    <row r="18" spans="1:9" s="26" customFormat="1" ht="78.75" x14ac:dyDescent="0.25">
      <c r="A18" s="62" t="s">
        <v>270</v>
      </c>
      <c r="B18" s="62"/>
      <c r="C18" s="62"/>
      <c r="D18" s="62"/>
      <c r="E18" s="62"/>
      <c r="F18" s="69">
        <v>737.7</v>
      </c>
      <c r="G18" s="69">
        <v>737.7</v>
      </c>
      <c r="H18" s="67">
        <f t="shared" ref="H18" si="12">G18/F18</f>
        <v>1</v>
      </c>
      <c r="I18" s="62"/>
    </row>
    <row r="19" spans="1:9" ht="63" x14ac:dyDescent="0.25">
      <c r="A19" s="25" t="s">
        <v>301</v>
      </c>
      <c r="B19" s="1">
        <v>8.6999999999999993</v>
      </c>
      <c r="C19" s="1">
        <v>8.6999999999999993</v>
      </c>
      <c r="D19" s="23">
        <f>C19-B19</f>
        <v>0</v>
      </c>
      <c r="E19" s="51">
        <f t="shared" ref="E19" si="13">C19/B19</f>
        <v>1</v>
      </c>
      <c r="F19" s="70"/>
      <c r="G19" s="70"/>
      <c r="H19" s="51"/>
      <c r="I19" s="51"/>
    </row>
    <row r="20" spans="1:9" ht="31.5" x14ac:dyDescent="0.25">
      <c r="A20" s="24" t="s">
        <v>96</v>
      </c>
      <c r="B20" s="52">
        <v>13</v>
      </c>
      <c r="C20" s="52">
        <v>13</v>
      </c>
      <c r="D20" s="52">
        <f t="shared" ref="D20:D74" si="14">C20-B20</f>
        <v>0</v>
      </c>
      <c r="E20" s="54">
        <f t="shared" ref="E20:E74" si="15">C20/B20</f>
        <v>1</v>
      </c>
      <c r="F20" s="68">
        <f>SUM(F21:F49)</f>
        <v>739702.7</v>
      </c>
      <c r="G20" s="68">
        <f>SUM(G21:G49)</f>
        <v>730446.50000000012</v>
      </c>
      <c r="H20" s="54">
        <f t="shared" ref="H20:H76" si="16">G20/F20</f>
        <v>0.98748659427632235</v>
      </c>
      <c r="I20" s="54">
        <f t="shared" ref="I20:I74" si="17">E20/H20</f>
        <v>1.0126719752918247</v>
      </c>
    </row>
    <row r="21" spans="1:9" s="26" customFormat="1" ht="94.5" x14ac:dyDescent="0.25">
      <c r="A21" s="65" t="s">
        <v>272</v>
      </c>
      <c r="B21" s="66"/>
      <c r="C21" s="66"/>
      <c r="D21" s="55"/>
      <c r="E21" s="67"/>
      <c r="F21" s="69">
        <v>22118</v>
      </c>
      <c r="G21" s="69">
        <v>22118</v>
      </c>
      <c r="H21" s="67">
        <f t="shared" ref="H21:H23" si="18">G21/F21</f>
        <v>1</v>
      </c>
      <c r="I21" s="67"/>
    </row>
    <row r="22" spans="1:9" s="26" customFormat="1" ht="94.5" x14ac:dyDescent="0.25">
      <c r="A22" s="65" t="s">
        <v>138</v>
      </c>
      <c r="B22" s="66"/>
      <c r="C22" s="66"/>
      <c r="D22" s="55"/>
      <c r="E22" s="67"/>
      <c r="F22" s="69">
        <v>397929.8</v>
      </c>
      <c r="G22" s="69">
        <v>397929.8</v>
      </c>
      <c r="H22" s="67">
        <f t="shared" si="18"/>
        <v>1</v>
      </c>
      <c r="I22" s="67"/>
    </row>
    <row r="23" spans="1:9" s="26" customFormat="1" ht="110.25" x14ac:dyDescent="0.25">
      <c r="A23" s="65" t="s">
        <v>144</v>
      </c>
      <c r="B23" s="66"/>
      <c r="C23" s="66"/>
      <c r="D23" s="55"/>
      <c r="E23" s="67"/>
      <c r="F23" s="69">
        <v>30847.200000000001</v>
      </c>
      <c r="G23" s="69">
        <v>30847.200000000001</v>
      </c>
      <c r="H23" s="67">
        <f t="shared" si="18"/>
        <v>1</v>
      </c>
      <c r="I23" s="67"/>
    </row>
    <row r="24" spans="1:9" ht="78.75" x14ac:dyDescent="0.25">
      <c r="A24" s="25" t="s">
        <v>182</v>
      </c>
      <c r="B24" s="1">
        <v>99</v>
      </c>
      <c r="C24" s="1">
        <v>99</v>
      </c>
      <c r="D24" s="23">
        <f t="shared" ref="D24:D25" si="19">C24-B24</f>
        <v>0</v>
      </c>
      <c r="E24" s="51">
        <f t="shared" ref="E24:E25" si="20">C24/B24</f>
        <v>1</v>
      </c>
      <c r="F24" s="70"/>
      <c r="G24" s="70"/>
      <c r="H24" s="51"/>
      <c r="I24" s="51"/>
    </row>
    <row r="25" spans="1:9" ht="65.25" customHeight="1" x14ac:dyDescent="0.25">
      <c r="A25" s="25" t="s">
        <v>183</v>
      </c>
      <c r="B25" s="1">
        <v>99.5</v>
      </c>
      <c r="C25" s="1">
        <v>99.5</v>
      </c>
      <c r="D25" s="23">
        <f t="shared" si="19"/>
        <v>0</v>
      </c>
      <c r="E25" s="51">
        <f t="shared" si="20"/>
        <v>1</v>
      </c>
      <c r="F25" s="70"/>
      <c r="G25" s="70"/>
      <c r="H25" s="51"/>
      <c r="I25" s="51"/>
    </row>
    <row r="26" spans="1:9" s="26" customFormat="1" ht="47.25" x14ac:dyDescent="0.25">
      <c r="A26" s="65" t="s">
        <v>132</v>
      </c>
      <c r="B26" s="66"/>
      <c r="C26" s="66"/>
      <c r="D26" s="55"/>
      <c r="E26" s="67"/>
      <c r="F26" s="69">
        <v>169917.1</v>
      </c>
      <c r="G26" s="69">
        <v>166515.79999999999</v>
      </c>
      <c r="H26" s="67">
        <f>G26/F26</f>
        <v>0.97998259151080136</v>
      </c>
      <c r="I26" s="67"/>
    </row>
    <row r="27" spans="1:9" s="26" customFormat="1" ht="47.25" x14ac:dyDescent="0.25">
      <c r="A27" s="65" t="s">
        <v>139</v>
      </c>
      <c r="B27" s="66"/>
      <c r="C27" s="66"/>
      <c r="D27" s="55"/>
      <c r="E27" s="67"/>
      <c r="F27" s="69">
        <v>1165.5</v>
      </c>
      <c r="G27" s="69">
        <v>1165.5</v>
      </c>
      <c r="H27" s="67">
        <f>G27/F27</f>
        <v>1</v>
      </c>
      <c r="I27" s="67"/>
    </row>
    <row r="28" spans="1:9" s="26" customFormat="1" ht="31.5" x14ac:dyDescent="0.25">
      <c r="A28" s="65" t="s">
        <v>275</v>
      </c>
      <c r="B28" s="66"/>
      <c r="C28" s="66"/>
      <c r="D28" s="55"/>
      <c r="E28" s="67"/>
      <c r="F28" s="69">
        <v>8101.6</v>
      </c>
      <c r="G28" s="69">
        <v>7892.4</v>
      </c>
      <c r="H28" s="67">
        <f>G28/F28</f>
        <v>0.97417794015996828</v>
      </c>
      <c r="I28" s="67"/>
    </row>
    <row r="29" spans="1:9" s="26" customFormat="1" ht="47.25" x14ac:dyDescent="0.25">
      <c r="A29" s="65" t="s">
        <v>372</v>
      </c>
      <c r="B29" s="66"/>
      <c r="C29" s="66"/>
      <c r="D29" s="55"/>
      <c r="E29" s="67"/>
      <c r="F29" s="69">
        <v>29.2</v>
      </c>
      <c r="G29" s="69">
        <v>29.2</v>
      </c>
      <c r="H29" s="67">
        <f>G29/F29</f>
        <v>1</v>
      </c>
      <c r="I29" s="67"/>
    </row>
    <row r="30" spans="1:9" ht="31.5" x14ac:dyDescent="0.25">
      <c r="A30" s="25" t="s">
        <v>185</v>
      </c>
      <c r="B30" s="1">
        <v>100</v>
      </c>
      <c r="C30" s="1">
        <v>100</v>
      </c>
      <c r="D30" s="23">
        <f>C30-B30</f>
        <v>0</v>
      </c>
      <c r="E30" s="51">
        <f t="shared" ref="E30" si="21">C30/B30</f>
        <v>1</v>
      </c>
      <c r="F30" s="70"/>
      <c r="G30" s="70"/>
      <c r="H30" s="51"/>
      <c r="I30" s="51"/>
    </row>
    <row r="31" spans="1:9" s="26" customFormat="1" ht="15.75" x14ac:dyDescent="0.25">
      <c r="A31" s="65" t="s">
        <v>127</v>
      </c>
      <c r="B31" s="66"/>
      <c r="C31" s="66"/>
      <c r="D31" s="55"/>
      <c r="E31" s="67"/>
      <c r="F31" s="69">
        <v>39888.699999999997</v>
      </c>
      <c r="G31" s="69">
        <v>34244.9</v>
      </c>
      <c r="H31" s="67">
        <f t="shared" ref="H31" si="22">G31/F31</f>
        <v>0.85851130771371353</v>
      </c>
      <c r="I31" s="67"/>
    </row>
    <row r="32" spans="1:9" ht="31.5" x14ac:dyDescent="0.25">
      <c r="A32" s="25" t="s">
        <v>184</v>
      </c>
      <c r="B32" s="1">
        <v>100</v>
      </c>
      <c r="C32" s="1">
        <v>100</v>
      </c>
      <c r="D32" s="23">
        <f>C32-B32</f>
        <v>0</v>
      </c>
      <c r="E32" s="51">
        <f t="shared" ref="E32" si="23">C32/B32</f>
        <v>1</v>
      </c>
      <c r="F32" s="70"/>
      <c r="G32" s="70"/>
      <c r="H32" s="51"/>
      <c r="I32" s="51"/>
    </row>
    <row r="33" spans="1:9" s="26" customFormat="1" ht="63" x14ac:dyDescent="0.25">
      <c r="A33" s="65" t="s">
        <v>140</v>
      </c>
      <c r="B33" s="66"/>
      <c r="C33" s="66"/>
      <c r="D33" s="55"/>
      <c r="E33" s="67"/>
      <c r="F33" s="69">
        <v>28839.4</v>
      </c>
      <c r="G33" s="69">
        <v>28839.4</v>
      </c>
      <c r="H33" s="67">
        <f t="shared" ref="H33" si="24">G33/F33</f>
        <v>1</v>
      </c>
      <c r="I33" s="67"/>
    </row>
    <row r="34" spans="1:9" ht="31.5" x14ac:dyDescent="0.25">
      <c r="A34" s="25" t="s">
        <v>187</v>
      </c>
      <c r="B34" s="1">
        <v>100</v>
      </c>
      <c r="C34" s="1">
        <v>100</v>
      </c>
      <c r="D34" s="23">
        <f>C34-B34</f>
        <v>0</v>
      </c>
      <c r="E34" s="51">
        <f t="shared" ref="E34" si="25">C34/B34</f>
        <v>1</v>
      </c>
      <c r="F34" s="70"/>
      <c r="G34" s="70"/>
      <c r="H34" s="51"/>
      <c r="I34" s="51"/>
    </row>
    <row r="35" spans="1:9" s="26" customFormat="1" ht="63" x14ac:dyDescent="0.25">
      <c r="A35" s="65" t="s">
        <v>141</v>
      </c>
      <c r="B35" s="66"/>
      <c r="C35" s="66"/>
      <c r="D35" s="55"/>
      <c r="E35" s="67"/>
      <c r="F35" s="69">
        <v>3885.4</v>
      </c>
      <c r="G35" s="69">
        <v>3885.4</v>
      </c>
      <c r="H35" s="67">
        <f t="shared" ref="H35" si="26">G35/F35</f>
        <v>1</v>
      </c>
      <c r="I35" s="67"/>
    </row>
    <row r="36" spans="1:9" ht="78.75" x14ac:dyDescent="0.25">
      <c r="A36" s="25" t="s">
        <v>188</v>
      </c>
      <c r="B36" s="1">
        <v>100</v>
      </c>
      <c r="C36" s="1">
        <v>100</v>
      </c>
      <c r="D36" s="23">
        <f>C36-B36</f>
        <v>0</v>
      </c>
      <c r="E36" s="51">
        <f t="shared" ref="E36" si="27">C36/B36</f>
        <v>1</v>
      </c>
      <c r="F36" s="70"/>
      <c r="G36" s="70"/>
      <c r="H36" s="51"/>
      <c r="I36" s="51"/>
    </row>
    <row r="37" spans="1:9" s="26" customFormat="1" ht="47.25" x14ac:dyDescent="0.25">
      <c r="A37" s="65" t="s">
        <v>128</v>
      </c>
      <c r="B37" s="66"/>
      <c r="C37" s="66"/>
      <c r="D37" s="55"/>
      <c r="E37" s="67"/>
      <c r="F37" s="69">
        <v>31289.599999999999</v>
      </c>
      <c r="G37" s="69">
        <v>31289.599999999999</v>
      </c>
      <c r="H37" s="67">
        <f t="shared" ref="H37" si="28">G37/F37</f>
        <v>1</v>
      </c>
      <c r="I37" s="67"/>
    </row>
    <row r="38" spans="1:9" ht="73.5" customHeight="1" x14ac:dyDescent="0.25">
      <c r="A38" s="25" t="s">
        <v>190</v>
      </c>
      <c r="B38" s="1">
        <v>100</v>
      </c>
      <c r="C38" s="1">
        <v>100</v>
      </c>
      <c r="D38" s="23">
        <f>C38-B38</f>
        <v>0</v>
      </c>
      <c r="E38" s="51">
        <f t="shared" ref="E38" si="29">C38/B38</f>
        <v>1</v>
      </c>
      <c r="F38" s="70"/>
      <c r="G38" s="70"/>
      <c r="H38" s="51"/>
      <c r="I38" s="51"/>
    </row>
    <row r="39" spans="1:9" s="26" customFormat="1" ht="31.5" x14ac:dyDescent="0.25">
      <c r="A39" s="65" t="s">
        <v>143</v>
      </c>
      <c r="B39" s="66"/>
      <c r="C39" s="66"/>
      <c r="D39" s="55"/>
      <c r="E39" s="67"/>
      <c r="F39" s="69">
        <v>425.7</v>
      </c>
      <c r="G39" s="69">
        <v>425.7</v>
      </c>
      <c r="H39" s="67">
        <f t="shared" ref="H39" si="30">G39/F39</f>
        <v>1</v>
      </c>
      <c r="I39" s="67"/>
    </row>
    <row r="40" spans="1:9" ht="31.5" x14ac:dyDescent="0.25">
      <c r="A40" s="25" t="s">
        <v>189</v>
      </c>
      <c r="B40" s="1">
        <v>10</v>
      </c>
      <c r="C40" s="1">
        <v>10</v>
      </c>
      <c r="D40" s="23">
        <f>C40-B40</f>
        <v>0</v>
      </c>
      <c r="E40" s="51">
        <f t="shared" ref="E40" si="31">C40/B40</f>
        <v>1</v>
      </c>
      <c r="F40" s="70"/>
      <c r="G40" s="70"/>
      <c r="H40" s="51"/>
      <c r="I40" s="51"/>
    </row>
    <row r="41" spans="1:9" s="26" customFormat="1" ht="31.5" x14ac:dyDescent="0.25">
      <c r="A41" s="65" t="s">
        <v>142</v>
      </c>
      <c r="B41" s="66"/>
      <c r="C41" s="66"/>
      <c r="D41" s="55"/>
      <c r="E41" s="67"/>
      <c r="F41" s="69">
        <v>267.3</v>
      </c>
      <c r="G41" s="69">
        <v>267.3</v>
      </c>
      <c r="H41" s="67">
        <f t="shared" ref="H41:H48" si="32">G41/F41</f>
        <v>1</v>
      </c>
      <c r="I41" s="67"/>
    </row>
    <row r="42" spans="1:9" ht="15.75" x14ac:dyDescent="0.25">
      <c r="A42" s="25" t="s">
        <v>198</v>
      </c>
      <c r="B42" s="1">
        <v>10</v>
      </c>
      <c r="C42" s="1">
        <v>10</v>
      </c>
      <c r="D42" s="23">
        <f>C42-B42</f>
        <v>0</v>
      </c>
      <c r="E42" s="51">
        <f t="shared" ref="E42" si="33">C42/B42</f>
        <v>1</v>
      </c>
      <c r="F42" s="70"/>
      <c r="G42" s="70"/>
      <c r="H42" s="51"/>
      <c r="I42" s="51"/>
    </row>
    <row r="43" spans="1:9" s="26" customFormat="1" ht="78.75" x14ac:dyDescent="0.25">
      <c r="A43" s="65" t="s">
        <v>281</v>
      </c>
      <c r="B43" s="66"/>
      <c r="C43" s="66"/>
      <c r="D43" s="55"/>
      <c r="E43" s="67"/>
      <c r="F43" s="69">
        <v>3083.8</v>
      </c>
      <c r="G43" s="69">
        <v>3083.8</v>
      </c>
      <c r="H43" s="67">
        <f t="shared" si="32"/>
        <v>1</v>
      </c>
      <c r="I43" s="67"/>
    </row>
    <row r="44" spans="1:9" ht="47.25" x14ac:dyDescent="0.25">
      <c r="A44" s="25" t="s">
        <v>313</v>
      </c>
      <c r="B44" s="1">
        <v>17</v>
      </c>
      <c r="C44" s="1">
        <v>17</v>
      </c>
      <c r="D44" s="23">
        <f>C44-B44</f>
        <v>0</v>
      </c>
      <c r="E44" s="51">
        <f t="shared" ref="E44" si="34">C44/B44</f>
        <v>1</v>
      </c>
      <c r="F44" s="70"/>
      <c r="G44" s="70"/>
      <c r="H44" s="51"/>
      <c r="I44" s="51"/>
    </row>
    <row r="45" spans="1:9" s="26" customFormat="1" ht="78.75" x14ac:dyDescent="0.25">
      <c r="A45" s="65" t="s">
        <v>145</v>
      </c>
      <c r="B45" s="66"/>
      <c r="C45" s="66"/>
      <c r="D45" s="55"/>
      <c r="E45" s="67"/>
      <c r="F45" s="69">
        <v>281</v>
      </c>
      <c r="G45" s="69">
        <v>279.10000000000002</v>
      </c>
      <c r="H45" s="67">
        <f t="shared" ref="H45" si="35">G45/F45</f>
        <v>0.99323843416370117</v>
      </c>
      <c r="I45" s="67"/>
    </row>
    <row r="46" spans="1:9" ht="63" x14ac:dyDescent="0.25">
      <c r="A46" s="25" t="s">
        <v>224</v>
      </c>
      <c r="B46" s="1">
        <v>100</v>
      </c>
      <c r="C46" s="1">
        <v>100</v>
      </c>
      <c r="D46" s="23">
        <f>C46-B46</f>
        <v>0</v>
      </c>
      <c r="E46" s="51">
        <f t="shared" ref="E46" si="36">C46/B46</f>
        <v>1</v>
      </c>
      <c r="F46" s="70"/>
      <c r="G46" s="70"/>
      <c r="H46" s="51"/>
      <c r="I46" s="51"/>
    </row>
    <row r="47" spans="1:9" ht="173.25" x14ac:dyDescent="0.25">
      <c r="A47" s="25" t="s">
        <v>225</v>
      </c>
      <c r="B47" s="1">
        <v>100</v>
      </c>
      <c r="C47" s="1">
        <v>100</v>
      </c>
      <c r="D47" s="23">
        <f>C47-B47</f>
        <v>0</v>
      </c>
      <c r="E47" s="51">
        <f t="shared" ref="E47" si="37">C47/B47</f>
        <v>1</v>
      </c>
      <c r="F47" s="70"/>
      <c r="G47" s="70"/>
      <c r="H47" s="51"/>
      <c r="I47" s="51"/>
    </row>
    <row r="48" spans="1:9" s="26" customFormat="1" ht="78.75" x14ac:dyDescent="0.25">
      <c r="A48" s="65" t="s">
        <v>280</v>
      </c>
      <c r="B48" s="66"/>
      <c r="C48" s="66"/>
      <c r="D48" s="55"/>
      <c r="E48" s="67"/>
      <c r="F48" s="69">
        <v>1633.4</v>
      </c>
      <c r="G48" s="69">
        <v>1633.4</v>
      </c>
      <c r="H48" s="67">
        <f t="shared" si="32"/>
        <v>1</v>
      </c>
      <c r="I48" s="67"/>
    </row>
    <row r="49" spans="1:9" ht="63" x14ac:dyDescent="0.25">
      <c r="A49" s="25" t="s">
        <v>265</v>
      </c>
      <c r="B49" s="1">
        <v>100</v>
      </c>
      <c r="C49" s="1">
        <v>100</v>
      </c>
      <c r="D49" s="23">
        <f>C49-B49</f>
        <v>0</v>
      </c>
      <c r="E49" s="51">
        <f t="shared" ref="E49" si="38">C49/B49</f>
        <v>1</v>
      </c>
      <c r="F49" s="70"/>
      <c r="G49" s="70"/>
      <c r="H49" s="51"/>
      <c r="I49" s="51"/>
    </row>
    <row r="50" spans="1:9" ht="31.5" x14ac:dyDescent="0.25">
      <c r="A50" s="24" t="s">
        <v>80</v>
      </c>
      <c r="B50" s="52">
        <v>2</v>
      </c>
      <c r="C50" s="52">
        <v>2</v>
      </c>
      <c r="D50" s="52">
        <f t="shared" si="14"/>
        <v>0</v>
      </c>
      <c r="E50" s="54">
        <f t="shared" si="15"/>
        <v>1</v>
      </c>
      <c r="F50" s="68">
        <f>SUM(F51:F56)</f>
        <v>30407.59</v>
      </c>
      <c r="G50" s="68">
        <f>SUM(G51:G56)</f>
        <v>30167.489999999998</v>
      </c>
      <c r="H50" s="54">
        <f t="shared" si="16"/>
        <v>0.99210394510054889</v>
      </c>
      <c r="I50" s="54">
        <f t="shared" si="17"/>
        <v>1.0079588988013255</v>
      </c>
    </row>
    <row r="51" spans="1:9" s="26" customFormat="1" ht="47.25" x14ac:dyDescent="0.25">
      <c r="A51" s="65" t="s">
        <v>132</v>
      </c>
      <c r="B51" s="66"/>
      <c r="C51" s="66"/>
      <c r="D51" s="55"/>
      <c r="E51" s="67"/>
      <c r="F51" s="69">
        <v>19475</v>
      </c>
      <c r="G51" s="69">
        <v>19475</v>
      </c>
      <c r="H51" s="67">
        <f t="shared" si="16"/>
        <v>1</v>
      </c>
      <c r="I51" s="67"/>
    </row>
    <row r="52" spans="1:9" s="26" customFormat="1" ht="47.25" x14ac:dyDescent="0.25">
      <c r="A52" s="65" t="s">
        <v>146</v>
      </c>
      <c r="B52" s="66"/>
      <c r="C52" s="66"/>
      <c r="D52" s="55"/>
      <c r="E52" s="67"/>
      <c r="F52" s="69">
        <v>330.89</v>
      </c>
      <c r="G52" s="69">
        <v>330.89</v>
      </c>
      <c r="H52" s="67">
        <f t="shared" si="16"/>
        <v>1</v>
      </c>
      <c r="I52" s="67"/>
    </row>
    <row r="53" spans="1:9" s="26" customFormat="1" ht="63" x14ac:dyDescent="0.25">
      <c r="A53" s="65" t="s">
        <v>382</v>
      </c>
      <c r="B53" s="66"/>
      <c r="C53" s="66"/>
      <c r="D53" s="55"/>
      <c r="E53" s="67"/>
      <c r="F53" s="69">
        <v>7892.9</v>
      </c>
      <c r="G53" s="69">
        <v>7652.8</v>
      </c>
      <c r="H53" s="67">
        <f t="shared" ref="H53" si="39">G53/F53</f>
        <v>0.96958025567281991</v>
      </c>
      <c r="I53" s="67"/>
    </row>
    <row r="54" spans="1:9" s="26" customFormat="1" ht="31.5" x14ac:dyDescent="0.25">
      <c r="A54" s="65" t="s">
        <v>384</v>
      </c>
      <c r="B54" s="66"/>
      <c r="C54" s="66"/>
      <c r="D54" s="55"/>
      <c r="E54" s="67"/>
      <c r="F54" s="69">
        <v>2708.8</v>
      </c>
      <c r="G54" s="69">
        <v>2708.8</v>
      </c>
      <c r="H54" s="67">
        <f t="shared" ref="H54" si="40">G54/F54</f>
        <v>1</v>
      </c>
      <c r="I54" s="67"/>
    </row>
    <row r="55" spans="1:9" ht="31.5" x14ac:dyDescent="0.25">
      <c r="A55" s="25" t="s">
        <v>191</v>
      </c>
      <c r="B55" s="1">
        <v>76.5</v>
      </c>
      <c r="C55" s="1">
        <v>60.78</v>
      </c>
      <c r="D55" s="23">
        <f>C55-B55</f>
        <v>-15.719999999999999</v>
      </c>
      <c r="E55" s="51">
        <f t="shared" ref="E55" si="41">C55/B55</f>
        <v>0.79450980392156867</v>
      </c>
      <c r="F55" s="70"/>
      <c r="G55" s="70"/>
      <c r="H55" s="51"/>
      <c r="I55" s="51"/>
    </row>
    <row r="56" spans="1:9" ht="47.25" x14ac:dyDescent="0.25">
      <c r="A56" s="25" t="s">
        <v>318</v>
      </c>
      <c r="B56" s="1">
        <v>25</v>
      </c>
      <c r="C56" s="1">
        <v>25</v>
      </c>
      <c r="D56" s="23">
        <f>C56-B56</f>
        <v>0</v>
      </c>
      <c r="E56" s="51">
        <f t="shared" ref="E56" si="42">C56/B56</f>
        <v>1</v>
      </c>
      <c r="F56" s="70"/>
      <c r="G56" s="70"/>
      <c r="H56" s="51"/>
      <c r="I56" s="51"/>
    </row>
    <row r="57" spans="1:9" ht="31.5" x14ac:dyDescent="0.25">
      <c r="A57" s="24" t="s">
        <v>111</v>
      </c>
      <c r="B57" s="52">
        <v>7</v>
      </c>
      <c r="C57" s="52">
        <v>7</v>
      </c>
      <c r="D57" s="52">
        <f t="shared" si="14"/>
        <v>0</v>
      </c>
      <c r="E57" s="54">
        <f t="shared" si="15"/>
        <v>1</v>
      </c>
      <c r="F57" s="68">
        <f>SUM(F58:F73)</f>
        <v>12932.5</v>
      </c>
      <c r="G57" s="68">
        <f>SUM(G58:G73)</f>
        <v>12757.9</v>
      </c>
      <c r="H57" s="54">
        <f t="shared" si="16"/>
        <v>0.98649913009858881</v>
      </c>
      <c r="I57" s="54">
        <f t="shared" si="17"/>
        <v>1.0136856379184662</v>
      </c>
    </row>
    <row r="58" spans="1:9" s="26" customFormat="1" ht="31.5" x14ac:dyDescent="0.25">
      <c r="A58" s="65" t="s">
        <v>147</v>
      </c>
      <c r="B58" s="66"/>
      <c r="C58" s="66"/>
      <c r="D58" s="55"/>
      <c r="E58" s="67"/>
      <c r="F58" s="69">
        <v>3624</v>
      </c>
      <c r="G58" s="69">
        <v>3624</v>
      </c>
      <c r="H58" s="67">
        <f>G58/F58</f>
        <v>1</v>
      </c>
      <c r="I58" s="67"/>
    </row>
    <row r="59" spans="1:9" s="26" customFormat="1" ht="47.25" x14ac:dyDescent="0.25">
      <c r="A59" s="65" t="s">
        <v>132</v>
      </c>
      <c r="B59" s="66"/>
      <c r="C59" s="66"/>
      <c r="D59" s="55"/>
      <c r="E59" s="67"/>
      <c r="F59" s="69">
        <v>3015.4</v>
      </c>
      <c r="G59" s="69">
        <v>2840.8</v>
      </c>
      <c r="H59" s="67">
        <f t="shared" ref="H59:H60" si="43">G59/F59</f>
        <v>0.94209723419778468</v>
      </c>
      <c r="I59" s="67"/>
    </row>
    <row r="60" spans="1:9" s="26" customFormat="1" ht="63" x14ac:dyDescent="0.25">
      <c r="A60" s="65" t="s">
        <v>343</v>
      </c>
      <c r="B60" s="66"/>
      <c r="C60" s="66"/>
      <c r="D60" s="55"/>
      <c r="E60" s="67"/>
      <c r="F60" s="69">
        <v>771</v>
      </c>
      <c r="G60" s="69">
        <v>771</v>
      </c>
      <c r="H60" s="67">
        <f t="shared" si="43"/>
        <v>1</v>
      </c>
      <c r="I60" s="67"/>
    </row>
    <row r="61" spans="1:9" s="26" customFormat="1" ht="47.25" x14ac:dyDescent="0.25">
      <c r="A61" s="25" t="s">
        <v>192</v>
      </c>
      <c r="B61" s="1">
        <v>0.34</v>
      </c>
      <c r="C61" s="1">
        <v>0.34</v>
      </c>
      <c r="D61" s="23">
        <f>C61-B61</f>
        <v>0</v>
      </c>
      <c r="E61" s="51">
        <f t="shared" ref="E61" si="44">C61/B61</f>
        <v>1</v>
      </c>
      <c r="F61" s="69"/>
      <c r="G61" s="69"/>
      <c r="H61" s="67"/>
      <c r="I61" s="67"/>
    </row>
    <row r="62" spans="1:9" s="26" customFormat="1" ht="47.25" x14ac:dyDescent="0.25">
      <c r="A62" s="65" t="s">
        <v>148</v>
      </c>
      <c r="B62" s="66"/>
      <c r="C62" s="66"/>
      <c r="D62" s="55"/>
      <c r="E62" s="67"/>
      <c r="F62" s="69">
        <v>2192.6</v>
      </c>
      <c r="G62" s="69">
        <v>2192.6</v>
      </c>
      <c r="H62" s="67">
        <f t="shared" ref="H62:H63" si="45">G62/F62</f>
        <v>1</v>
      </c>
      <c r="I62" s="67"/>
    </row>
    <row r="63" spans="1:9" s="26" customFormat="1" ht="47.25" x14ac:dyDescent="0.25">
      <c r="A63" s="65" t="s">
        <v>148</v>
      </c>
      <c r="B63" s="66"/>
      <c r="C63" s="66"/>
      <c r="D63" s="55"/>
      <c r="E63" s="67"/>
      <c r="F63" s="69">
        <v>1934.5</v>
      </c>
      <c r="G63" s="69">
        <v>1934.5</v>
      </c>
      <c r="H63" s="67">
        <f t="shared" si="45"/>
        <v>1</v>
      </c>
      <c r="I63" s="67"/>
    </row>
    <row r="64" spans="1:9" s="26" customFormat="1" ht="47.25" x14ac:dyDescent="0.25">
      <c r="A64" s="25" t="s">
        <v>193</v>
      </c>
      <c r="B64" s="1">
        <v>0.9</v>
      </c>
      <c r="C64" s="1">
        <v>0.9</v>
      </c>
      <c r="D64" s="23">
        <f>C64-B64</f>
        <v>0</v>
      </c>
      <c r="E64" s="51">
        <f t="shared" ref="E64" si="46">C64/B64</f>
        <v>1</v>
      </c>
      <c r="F64" s="69"/>
      <c r="G64" s="69"/>
      <c r="H64" s="67"/>
      <c r="I64" s="67"/>
    </row>
    <row r="65" spans="1:9" s="26" customFormat="1" ht="78.75" x14ac:dyDescent="0.25">
      <c r="A65" s="25" t="s">
        <v>195</v>
      </c>
      <c r="B65" s="1">
        <v>37</v>
      </c>
      <c r="C65" s="1">
        <v>37</v>
      </c>
      <c r="D65" s="23">
        <f>C65-B65</f>
        <v>0</v>
      </c>
      <c r="E65" s="51">
        <f>C65/B65</f>
        <v>1</v>
      </c>
      <c r="F65" s="69"/>
      <c r="G65" s="69"/>
      <c r="H65" s="67"/>
      <c r="I65" s="67"/>
    </row>
    <row r="66" spans="1:9" s="26" customFormat="1" ht="47.25" x14ac:dyDescent="0.25">
      <c r="A66" s="65" t="s">
        <v>166</v>
      </c>
      <c r="B66" s="66"/>
      <c r="C66" s="66"/>
      <c r="D66" s="55"/>
      <c r="E66" s="67"/>
      <c r="F66" s="69">
        <v>49.9</v>
      </c>
      <c r="G66" s="69">
        <v>49.9</v>
      </c>
      <c r="H66" s="67">
        <f t="shared" ref="H66" si="47">G66/F66</f>
        <v>1</v>
      </c>
      <c r="I66" s="67"/>
    </row>
    <row r="67" spans="1:9" s="26" customFormat="1" ht="47.25" x14ac:dyDescent="0.25">
      <c r="A67" s="25" t="s">
        <v>194</v>
      </c>
      <c r="B67" s="1">
        <v>0.1</v>
      </c>
      <c r="C67" s="1">
        <v>0.1</v>
      </c>
      <c r="D67" s="23">
        <f>C67-B67</f>
        <v>0</v>
      </c>
      <c r="E67" s="51">
        <f t="shared" ref="E67" si="48">C67/B67</f>
        <v>1</v>
      </c>
      <c r="F67" s="69"/>
      <c r="G67" s="69"/>
      <c r="H67" s="67"/>
      <c r="I67" s="67"/>
    </row>
    <row r="68" spans="1:9" s="26" customFormat="1" ht="47.25" x14ac:dyDescent="0.25">
      <c r="A68" s="65" t="s">
        <v>150</v>
      </c>
      <c r="B68" s="66"/>
      <c r="C68" s="66"/>
      <c r="D68" s="55"/>
      <c r="E68" s="67"/>
      <c r="F68" s="69">
        <v>400</v>
      </c>
      <c r="G68" s="69">
        <v>400</v>
      </c>
      <c r="H68" s="67">
        <f t="shared" ref="H68" si="49">G68/F68</f>
        <v>1</v>
      </c>
      <c r="I68" s="67"/>
    </row>
    <row r="69" spans="1:9" s="26" customFormat="1" ht="15.75" x14ac:dyDescent="0.25">
      <c r="A69" s="25" t="s">
        <v>196</v>
      </c>
      <c r="B69" s="1">
        <v>100</v>
      </c>
      <c r="C69" s="1">
        <v>100</v>
      </c>
      <c r="D69" s="23">
        <f>C69-B69</f>
        <v>0</v>
      </c>
      <c r="E69" s="51">
        <f t="shared" ref="E69" si="50">C69/B69</f>
        <v>1</v>
      </c>
      <c r="F69" s="69"/>
      <c r="G69" s="69"/>
      <c r="H69" s="67"/>
      <c r="I69" s="67"/>
    </row>
    <row r="70" spans="1:9" s="26" customFormat="1" ht="47.25" x14ac:dyDescent="0.25">
      <c r="A70" s="65" t="s">
        <v>283</v>
      </c>
      <c r="B70" s="66"/>
      <c r="C70" s="66"/>
      <c r="D70" s="55"/>
      <c r="E70" s="67"/>
      <c r="F70" s="69">
        <v>288</v>
      </c>
      <c r="G70" s="69">
        <v>288</v>
      </c>
      <c r="H70" s="67">
        <f t="shared" ref="H70" si="51">G70/F70</f>
        <v>1</v>
      </c>
      <c r="I70" s="67"/>
    </row>
    <row r="71" spans="1:9" s="26" customFormat="1" ht="78.75" x14ac:dyDescent="0.25">
      <c r="A71" s="25" t="s">
        <v>266</v>
      </c>
      <c r="B71" s="1">
        <v>51</v>
      </c>
      <c r="C71" s="1">
        <v>58.9</v>
      </c>
      <c r="D71" s="23">
        <f>C71-B71</f>
        <v>7.8999999999999986</v>
      </c>
      <c r="E71" s="51">
        <f t="shared" ref="E71" si="52">C71/B71</f>
        <v>1.1549019607843136</v>
      </c>
      <c r="F71" s="69"/>
      <c r="G71" s="69"/>
      <c r="H71" s="67"/>
      <c r="I71" s="67"/>
    </row>
    <row r="72" spans="1:9" s="26" customFormat="1" ht="47.25" x14ac:dyDescent="0.25">
      <c r="A72" s="65" t="s">
        <v>285</v>
      </c>
      <c r="B72" s="66"/>
      <c r="C72" s="66"/>
      <c r="D72" s="55"/>
      <c r="E72" s="67"/>
      <c r="F72" s="69">
        <v>657.1</v>
      </c>
      <c r="G72" s="69">
        <v>657.1</v>
      </c>
      <c r="H72" s="67">
        <f t="shared" ref="H72" si="53">G72/F72</f>
        <v>1</v>
      </c>
      <c r="I72" s="67"/>
    </row>
    <row r="73" spans="1:9" s="26" customFormat="1" ht="31.5" x14ac:dyDescent="0.25">
      <c r="A73" s="25" t="s">
        <v>197</v>
      </c>
      <c r="B73" s="1">
        <v>7</v>
      </c>
      <c r="C73" s="1">
        <v>7</v>
      </c>
      <c r="D73" s="23">
        <f>C73-B73</f>
        <v>0</v>
      </c>
      <c r="E73" s="51">
        <f t="shared" ref="E73" si="54">C73/B73</f>
        <v>1</v>
      </c>
      <c r="F73" s="69"/>
      <c r="G73" s="69"/>
      <c r="H73" s="67"/>
      <c r="I73" s="67"/>
    </row>
    <row r="74" spans="1:9" ht="15.75" x14ac:dyDescent="0.25">
      <c r="A74" s="24" t="s">
        <v>115</v>
      </c>
      <c r="B74" s="52">
        <v>3</v>
      </c>
      <c r="C74" s="52">
        <v>3</v>
      </c>
      <c r="D74" s="52">
        <f t="shared" si="14"/>
        <v>0</v>
      </c>
      <c r="E74" s="54">
        <f t="shared" si="15"/>
        <v>1</v>
      </c>
      <c r="F74" s="68">
        <f>SUM(F75:F81)</f>
        <v>42281.299999999996</v>
      </c>
      <c r="G74" s="68">
        <f>SUM(G75:G81)</f>
        <v>42098.8</v>
      </c>
      <c r="H74" s="54">
        <f t="shared" si="16"/>
        <v>0.99568367103187483</v>
      </c>
      <c r="I74" s="54">
        <f t="shared" si="17"/>
        <v>1.0043350404287057</v>
      </c>
    </row>
    <row r="75" spans="1:9" s="26" customFormat="1" ht="31.5" x14ac:dyDescent="0.25">
      <c r="A75" s="65" t="s">
        <v>129</v>
      </c>
      <c r="B75" s="66"/>
      <c r="C75" s="66"/>
      <c r="D75" s="55"/>
      <c r="E75" s="67"/>
      <c r="F75" s="69">
        <v>2496.6</v>
      </c>
      <c r="G75" s="69">
        <v>2496.4</v>
      </c>
      <c r="H75" s="67">
        <f t="shared" si="16"/>
        <v>0.99991989105183054</v>
      </c>
      <c r="I75" s="67"/>
    </row>
    <row r="76" spans="1:9" s="26" customFormat="1" ht="31.5" x14ac:dyDescent="0.25">
      <c r="A76" s="65" t="s">
        <v>70</v>
      </c>
      <c r="B76" s="66"/>
      <c r="C76" s="66"/>
      <c r="D76" s="55"/>
      <c r="E76" s="67"/>
      <c r="F76" s="69">
        <v>26655.1</v>
      </c>
      <c r="G76" s="69">
        <v>26472.799999999999</v>
      </c>
      <c r="H76" s="67">
        <f t="shared" si="16"/>
        <v>0.99316078348983872</v>
      </c>
      <c r="I76" s="67"/>
    </row>
    <row r="77" spans="1:9" s="26" customFormat="1" ht="31.5" x14ac:dyDescent="0.25">
      <c r="A77" s="25" t="s">
        <v>70</v>
      </c>
      <c r="B77" s="1">
        <v>100</v>
      </c>
      <c r="C77" s="23">
        <v>100</v>
      </c>
      <c r="D77" s="23">
        <f>C77-B77</f>
        <v>0</v>
      </c>
      <c r="E77" s="51">
        <f t="shared" ref="E77" si="55">C77/B77</f>
        <v>1</v>
      </c>
      <c r="F77" s="69"/>
      <c r="G77" s="69"/>
      <c r="H77" s="67"/>
      <c r="I77" s="67"/>
    </row>
    <row r="78" spans="1:9" s="26" customFormat="1" ht="94.5" x14ac:dyDescent="0.25">
      <c r="A78" s="65" t="s">
        <v>261</v>
      </c>
      <c r="B78" s="66"/>
      <c r="C78" s="66"/>
      <c r="D78" s="55"/>
      <c r="E78" s="67"/>
      <c r="F78" s="69">
        <v>9.8000000000000007</v>
      </c>
      <c r="G78" s="69">
        <v>9.8000000000000007</v>
      </c>
      <c r="H78" s="67">
        <f t="shared" ref="H78" si="56">G78/F78</f>
        <v>1</v>
      </c>
      <c r="I78" s="67"/>
    </row>
    <row r="79" spans="1:9" s="26" customFormat="1" ht="47.25" x14ac:dyDescent="0.25">
      <c r="A79" s="25" t="s">
        <v>268</v>
      </c>
      <c r="B79" s="1">
        <v>100</v>
      </c>
      <c r="C79" s="23">
        <v>100</v>
      </c>
      <c r="D79" s="23">
        <f>C79-B79</f>
        <v>0</v>
      </c>
      <c r="E79" s="51">
        <f t="shared" ref="E79" si="57">C79/B79</f>
        <v>1</v>
      </c>
      <c r="F79" s="69"/>
      <c r="G79" s="69"/>
      <c r="H79" s="67"/>
      <c r="I79" s="67"/>
    </row>
    <row r="80" spans="1:9" s="26" customFormat="1" ht="47.25" x14ac:dyDescent="0.25">
      <c r="A80" s="65" t="s">
        <v>130</v>
      </c>
      <c r="B80" s="66"/>
      <c r="C80" s="66"/>
      <c r="D80" s="55"/>
      <c r="E80" s="67"/>
      <c r="F80" s="69">
        <v>13119.8</v>
      </c>
      <c r="G80" s="69">
        <v>13119.8</v>
      </c>
      <c r="H80" s="67">
        <f t="shared" ref="H80" si="58">G80/F80</f>
        <v>1</v>
      </c>
      <c r="I80" s="67"/>
    </row>
    <row r="81" spans="1:9" s="26" customFormat="1" ht="63" x14ac:dyDescent="0.25">
      <c r="A81" s="25" t="s">
        <v>186</v>
      </c>
      <c r="B81" s="1">
        <v>100</v>
      </c>
      <c r="C81" s="23">
        <v>100</v>
      </c>
      <c r="D81" s="23">
        <f>C81-B81</f>
        <v>0</v>
      </c>
      <c r="E81" s="51">
        <f t="shared" ref="E81" si="59">C81/B81</f>
        <v>1</v>
      </c>
      <c r="F81" s="69"/>
      <c r="G81" s="69"/>
      <c r="H81" s="67"/>
      <c r="I81" s="67"/>
    </row>
    <row r="82" spans="1:9" ht="31.5" x14ac:dyDescent="0.25">
      <c r="A82" s="24" t="s">
        <v>152</v>
      </c>
      <c r="B82" s="52">
        <v>4</v>
      </c>
      <c r="C82" s="52">
        <v>4</v>
      </c>
      <c r="D82" s="52">
        <f t="shared" ref="D82" si="60">C82-B82</f>
        <v>0</v>
      </c>
      <c r="E82" s="54">
        <f t="shared" ref="E82" si="61">C82/B82</f>
        <v>1</v>
      </c>
      <c r="F82" s="68">
        <f>SUM(F83:F88)</f>
        <v>32128.3</v>
      </c>
      <c r="G82" s="68">
        <f>SUM(G83:G88)</f>
        <v>31941.200000000001</v>
      </c>
      <c r="H82" s="54">
        <f t="shared" ref="H82:H83" si="62">G82/F82</f>
        <v>0.99417647370075612</v>
      </c>
      <c r="I82" s="54">
        <f t="shared" ref="I82" si="63">E82/H82</f>
        <v>1.0058576384105793</v>
      </c>
    </row>
    <row r="83" spans="1:9" s="26" customFormat="1" ht="47.25" x14ac:dyDescent="0.25">
      <c r="A83" s="65" t="s">
        <v>412</v>
      </c>
      <c r="B83" s="1"/>
      <c r="C83" s="1"/>
      <c r="D83" s="55"/>
      <c r="E83" s="67"/>
      <c r="F83" s="69">
        <v>23297.599999999999</v>
      </c>
      <c r="G83" s="69">
        <v>23110.5</v>
      </c>
      <c r="H83" s="67">
        <f t="shared" si="62"/>
        <v>0.99196912986745422</v>
      </c>
      <c r="I83" s="67"/>
    </row>
    <row r="84" spans="1:9" s="26" customFormat="1" ht="47.25" x14ac:dyDescent="0.25">
      <c r="A84" s="25" t="s">
        <v>331</v>
      </c>
      <c r="B84" s="1">
        <v>100</v>
      </c>
      <c r="C84" s="1">
        <v>100</v>
      </c>
      <c r="D84" s="23">
        <f>C84-B84</f>
        <v>0</v>
      </c>
      <c r="E84" s="51">
        <f t="shared" ref="E84" si="64">C84/B84</f>
        <v>1</v>
      </c>
      <c r="F84" s="69"/>
      <c r="G84" s="69"/>
      <c r="H84" s="67"/>
      <c r="I84" s="67"/>
    </row>
    <row r="85" spans="1:9" s="26" customFormat="1" ht="63" x14ac:dyDescent="0.25">
      <c r="A85" s="65" t="s">
        <v>158</v>
      </c>
      <c r="B85" s="1"/>
      <c r="C85" s="1"/>
      <c r="D85" s="55"/>
      <c r="E85" s="67"/>
      <c r="F85" s="69">
        <v>1020.4</v>
      </c>
      <c r="G85" s="69">
        <v>1020.4</v>
      </c>
      <c r="H85" s="67">
        <f t="shared" ref="H85" si="65">G85/F85</f>
        <v>1</v>
      </c>
      <c r="I85" s="67"/>
    </row>
    <row r="86" spans="1:9" s="26" customFormat="1" ht="47.25" x14ac:dyDescent="0.25">
      <c r="A86" s="25" t="s">
        <v>200</v>
      </c>
      <c r="B86" s="1">
        <v>44</v>
      </c>
      <c r="C86" s="1">
        <v>36</v>
      </c>
      <c r="D86" s="23">
        <f>C86-B86</f>
        <v>-8</v>
      </c>
      <c r="E86" s="51">
        <f t="shared" ref="E86:E87" si="66">C86/B86</f>
        <v>0.81818181818181823</v>
      </c>
      <c r="F86" s="69"/>
      <c r="G86" s="69"/>
      <c r="H86" s="67"/>
      <c r="I86" s="67"/>
    </row>
    <row r="87" spans="1:9" s="26" customFormat="1" ht="78.75" x14ac:dyDescent="0.25">
      <c r="A87" s="25" t="s">
        <v>201</v>
      </c>
      <c r="B87" s="1">
        <v>33</v>
      </c>
      <c r="C87" s="1">
        <v>33</v>
      </c>
      <c r="D87" s="23">
        <f>C87-B87</f>
        <v>0</v>
      </c>
      <c r="E87" s="51">
        <f t="shared" si="66"/>
        <v>1</v>
      </c>
      <c r="F87" s="69"/>
      <c r="G87" s="69"/>
      <c r="H87" s="67"/>
      <c r="I87" s="67"/>
    </row>
    <row r="88" spans="1:9" s="26" customFormat="1" ht="47.25" x14ac:dyDescent="0.25">
      <c r="A88" s="65" t="s">
        <v>293</v>
      </c>
      <c r="B88" s="1"/>
      <c r="C88" s="1"/>
      <c r="D88" s="55"/>
      <c r="E88" s="67"/>
      <c r="F88" s="69">
        <v>7810.3</v>
      </c>
      <c r="G88" s="69">
        <v>7810.3</v>
      </c>
      <c r="H88" s="67">
        <f t="shared" ref="H88" si="67">G88/F88</f>
        <v>1</v>
      </c>
      <c r="I88" s="67"/>
    </row>
    <row r="89" spans="1:9" s="26" customFormat="1" ht="15.75" x14ac:dyDescent="0.25">
      <c r="A89" s="25" t="s">
        <v>332</v>
      </c>
      <c r="B89" s="1">
        <v>4</v>
      </c>
      <c r="C89" s="1">
        <v>4</v>
      </c>
      <c r="D89" s="23">
        <f>C89-B89</f>
        <v>0</v>
      </c>
      <c r="E89" s="51">
        <f t="shared" ref="E89" si="68">C89/B89</f>
        <v>1</v>
      </c>
      <c r="F89" s="69"/>
      <c r="G89" s="69"/>
      <c r="H89" s="67"/>
      <c r="I89" s="67"/>
    </row>
    <row r="91" spans="1:9" ht="27" customHeight="1" x14ac:dyDescent="0.25">
      <c r="A91" s="165" t="s">
        <v>296</v>
      </c>
      <c r="B91" s="165"/>
      <c r="C91" s="165"/>
      <c r="D91" s="165"/>
      <c r="E91" s="165"/>
      <c r="F91" s="165"/>
      <c r="G91" s="165"/>
      <c r="H91" s="165"/>
      <c r="I91" s="165"/>
    </row>
  </sheetData>
  <autoFilter ref="A6:I88"/>
  <mergeCells count="9">
    <mergeCell ref="A91:I91"/>
    <mergeCell ref="A1:I1"/>
    <mergeCell ref="A2:I2"/>
    <mergeCell ref="A3:A4"/>
    <mergeCell ref="B3:D3"/>
    <mergeCell ref="E3:E4"/>
    <mergeCell ref="F3:G3"/>
    <mergeCell ref="H3:H4"/>
    <mergeCell ref="I3:I4"/>
  </mergeCells>
  <pageMargins left="0.23622047244094491" right="0.23622047244094491" top="0.74803149606299213" bottom="0.34" header="0.31496062992125984" footer="0.31496062992125984"/>
  <pageSetup paperSize="9" scale="76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11</vt:i4>
      </vt:variant>
    </vt:vector>
  </HeadingPairs>
  <TitlesOfParts>
    <vt:vector size="19" baseType="lpstr">
      <vt:lpstr>Титульный</vt:lpstr>
      <vt:lpstr>Таблица 7</vt:lpstr>
      <vt:lpstr>Таблица 8</vt:lpstr>
      <vt:lpstr>Таблица 9</vt:lpstr>
      <vt:lpstr>Таблица 11</vt:lpstr>
      <vt:lpstr>Таблица 10</vt:lpstr>
      <vt:lpstr>Таблица 12</vt:lpstr>
      <vt:lpstr>Оценка эффективности</vt:lpstr>
      <vt:lpstr>'Оценка эффективности'!Заголовки_для_печати</vt:lpstr>
      <vt:lpstr>'Таблица 10'!Заголовки_для_печати</vt:lpstr>
      <vt:lpstr>'Таблица 11'!Заголовки_для_печати</vt:lpstr>
      <vt:lpstr>'Таблица 7'!Заголовки_для_печати</vt:lpstr>
      <vt:lpstr>'Таблица 8'!Заголовки_для_печати</vt:lpstr>
      <vt:lpstr>'Таблица 9'!Заголовки_для_печати</vt:lpstr>
      <vt:lpstr>'Таблица 10'!Область_печати</vt:lpstr>
      <vt:lpstr>'Таблица 7'!Область_печати</vt:lpstr>
      <vt:lpstr>'Таблица 8'!Область_печати</vt:lpstr>
      <vt:lpstr>'Таблица 9'!Область_печати</vt:lpstr>
      <vt:lpstr>Титульный!Область_печати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Администратор безопасности</cp:lastModifiedBy>
  <cp:lastPrinted>2024-01-28T16:22:29Z</cp:lastPrinted>
  <dcterms:created xsi:type="dcterms:W3CDTF">2021-02-13T16:16:25Z</dcterms:created>
  <dcterms:modified xsi:type="dcterms:W3CDTF">2024-02-26T03:43:46Z</dcterms:modified>
</cp:coreProperties>
</file>