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9"/>
  <c r="E22"/>
  <c r="D22"/>
  <c r="E5"/>
  <c r="F9" s="1"/>
  <c r="G6"/>
  <c r="D5"/>
  <c r="H21"/>
  <c r="H26"/>
  <c r="H24"/>
  <c r="H23"/>
  <c r="H25"/>
  <c r="G25"/>
  <c r="H13"/>
  <c r="G13"/>
  <c r="E15"/>
  <c r="F20" s="1"/>
  <c r="D15"/>
  <c r="C15"/>
  <c r="C5"/>
  <c r="H27"/>
  <c r="F10" l="1"/>
  <c r="F28"/>
  <c r="D4"/>
  <c r="C22"/>
  <c r="F19"/>
  <c r="F13"/>
  <c r="H30"/>
  <c r="H28"/>
  <c r="H18"/>
  <c r="H12"/>
  <c r="H11"/>
  <c r="H6"/>
  <c r="G30"/>
  <c r="G28"/>
  <c r="G27"/>
  <c r="G18"/>
  <c r="G12"/>
  <c r="G11"/>
  <c r="C4" l="1"/>
  <c r="F23"/>
  <c r="F24"/>
  <c r="F25"/>
  <c r="F26"/>
  <c r="F27"/>
  <c r="H22"/>
  <c r="F21"/>
  <c r="F17"/>
  <c r="G15"/>
  <c r="F7"/>
  <c r="F14"/>
  <c r="F11"/>
  <c r="F12"/>
  <c r="F6"/>
  <c r="H5"/>
  <c r="F18"/>
  <c r="H15"/>
  <c r="E4"/>
  <c r="F5" s="1"/>
  <c r="F16"/>
  <c r="G22"/>
  <c r="G5"/>
  <c r="F22" l="1"/>
  <c r="G4"/>
  <c r="F15"/>
  <c r="H4"/>
  <c r="F4" l="1"/>
</calcChain>
</file>

<file path=xl/sharedStrings.xml><?xml version="1.0" encoding="utf-8"?>
<sst xmlns="http://schemas.openxmlformats.org/spreadsheetml/2006/main" count="65" uniqueCount="65">
  <si>
    <t>Наименование показателя</t>
  </si>
  <si>
    <t>Первичный план</t>
  </si>
  <si>
    <t>Уточненный план</t>
  </si>
  <si>
    <t>Исполнено</t>
  </si>
  <si>
    <t>Удельный вес в общем объеме</t>
  </si>
  <si>
    <t>% к первоначальному плану Итого</t>
  </si>
  <si>
    <t>% к уточненному плану</t>
  </si>
  <si>
    <t>Доходы бюджета всего:</t>
  </si>
  <si>
    <t>Налоговые доходы</t>
  </si>
  <si>
    <t>Задолженность и перерасчеты по отмененным налогам</t>
  </si>
  <si>
    <t>Неналоговые доходы</t>
  </si>
  <si>
    <t>Доходы от продажи земельных участков</t>
  </si>
  <si>
    <t>Безвозмездные поступления</t>
  </si>
  <si>
    <t>Прочие субсидии бюджетам поселений</t>
  </si>
  <si>
    <t>Субвенции на ЗАГС</t>
  </si>
  <si>
    <t xml:space="preserve">Отчет об исполнении  бюджета Ишалинского сельского поселения по доходам </t>
  </si>
  <si>
    <t>18210601030100000110</t>
  </si>
  <si>
    <t>18210904050100000110</t>
  </si>
  <si>
    <t>53811406014100000430</t>
  </si>
  <si>
    <t>54910804000010000110</t>
  </si>
  <si>
    <t>54920201001100000151</t>
  </si>
  <si>
    <t>54920201003100000151</t>
  </si>
  <si>
    <t>54920202999100000151</t>
  </si>
  <si>
    <t>54920203003100000151</t>
  </si>
  <si>
    <t>54920203015100000151</t>
  </si>
  <si>
    <t>54920204014100000151</t>
  </si>
  <si>
    <t>Слукинова Е.Ю.</t>
  </si>
  <si>
    <t>Код дохода по КБК</t>
  </si>
  <si>
    <t>Приложение 1</t>
  </si>
  <si>
    <t>18210102010010000110</t>
  </si>
  <si>
    <t>18210102020010000110</t>
  </si>
  <si>
    <t>18210503010010000110</t>
  </si>
  <si>
    <t>18210503020010000110</t>
  </si>
  <si>
    <t>Единый сельскохозяйственный налог</t>
  </si>
  <si>
    <t>Единый сельскохозяйственный налог 30 1.01.2011г.</t>
  </si>
  <si>
    <t>Прочие поступления от использования имущества</t>
  </si>
  <si>
    <t>54911109045100000120</t>
  </si>
  <si>
    <t>Доходы от оказания платных услуг и компенсации затрат государства</t>
  </si>
  <si>
    <t>54911302995100000130</t>
  </si>
  <si>
    <t>54920202041100000151</t>
  </si>
  <si>
    <t>Субсидии бюджетам поселений на строительство, модернизацию, ремонт и содержание автомобильных дорог общего пользования</t>
  </si>
  <si>
    <t>18210606033100000110</t>
  </si>
  <si>
    <t>18210606043100000110</t>
  </si>
  <si>
    <t xml:space="preserve">Глава поселения </t>
  </si>
  <si>
    <t>Малышев Н.А.</t>
  </si>
  <si>
    <t>Исполнитель</t>
  </si>
  <si>
    <t>Доходы от сдачи в аренду имущества, составляющего казну поселений (за исключением земельных участков)</t>
  </si>
  <si>
    <t>54911105075100000 120</t>
  </si>
  <si>
    <t>54911705050100000 180</t>
  </si>
  <si>
    <t>Прочие неналоговые доходы бюджетов поселений</t>
  </si>
  <si>
    <t>18210102030010000110</t>
  </si>
  <si>
    <t>Налог на доходы физических лиц с доходов, полученных физическими лицами, не являющимися налоговыми резидентами Российской Федерации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</si>
  <si>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</si>
  <si>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</si>
  <si>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</si>
  <si>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</si>
  <si>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</si>
  <si>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</si>
  <si>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Дотации бюджетам поселений на выравнивание бюджетной обеспеченности</t>
  </si>
  <si>
    <t>Дотации бюджетам поселений на поддержку мер по обеспечению сбалансированности бюджетов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</si>
  <si>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</si>
  <si>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</si>
  <si>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Субвенции бюджетам сельских поселений на выполнение передаваемых полномочий субъектов Российской Федерации, направленной на оплату расходов по осуществлению социальной поддержке граждан, работающих и проживающих в сельской местности</t>
  </si>
  <si>
    <t>54920203024100000151</t>
  </si>
  <si>
    <t>за 12 месяцев 2015 года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</si>
</sst>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Border="1" applyAlignment="1">
      <alignment wrapText="1" shrinkToFi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Fill="1" applyBorder="1" applyAlignment="1">
      <alignment wrapText="1" shrinkToFit="1"/>
    </xf>
    <xf numFmtId="0" fontId="4" fillId="0" borderId="2" xfId="0" applyFont="1" applyBorder="1" applyAlignment="1"/>
    <xf numFmtId="0" fontId="4" fillId="0" borderId="0" xfId="0" applyFont="1" applyBorder="1" applyAlignment="1">
      <alignment wrapText="1" shrinkToFit="1"/>
    </xf>
    <xf numFmtId="49" fontId="4" fillId="0" borderId="2" xfId="0" applyNumberFormat="1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/>
    <xf numFmtId="164" fontId="0" fillId="0" borderId="1" xfId="0" quotePrefix="1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C3" sqref="C3"/>
    </sheetView>
  </sheetViews>
  <sheetFormatPr defaultRowHeight="15"/>
  <cols>
    <col min="1" max="1" width="28.140625" customWidth="1"/>
    <col min="2" max="2" width="22.140625" customWidth="1"/>
    <col min="3" max="8" width="12.7109375" customWidth="1"/>
  </cols>
  <sheetData>
    <row r="1" spans="1:8">
      <c r="B1" s="3" t="s">
        <v>15</v>
      </c>
      <c r="C1" s="3"/>
      <c r="D1" s="3"/>
      <c r="E1" s="3"/>
      <c r="F1" s="3"/>
      <c r="H1" s="21" t="s">
        <v>28</v>
      </c>
    </row>
    <row r="2" spans="1:8">
      <c r="B2" s="3"/>
      <c r="C2" s="3" t="s">
        <v>64</v>
      </c>
      <c r="D2" s="3"/>
      <c r="E2" s="3"/>
      <c r="F2" s="3"/>
    </row>
    <row r="3" spans="1:8" ht="88.5" customHeight="1">
      <c r="A3" s="1" t="s">
        <v>0</v>
      </c>
      <c r="B3" s="1" t="s">
        <v>27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7</v>
      </c>
      <c r="B4" s="2"/>
      <c r="C4" s="8">
        <f>C5+C15+C22</f>
        <v>4068</v>
      </c>
      <c r="D4" s="8">
        <f>D5+D15+D22</f>
        <v>14261.8</v>
      </c>
      <c r="E4" s="8">
        <f>E5+E15+E22</f>
        <v>13896.299999999997</v>
      </c>
      <c r="F4" s="8">
        <f>F5+F15+F22</f>
        <v>100</v>
      </c>
      <c r="G4" s="8">
        <f>E4*100/C4</f>
        <v>341.60029498525068</v>
      </c>
      <c r="H4" s="8">
        <f>E4*100/D4</f>
        <v>97.437209889354762</v>
      </c>
    </row>
    <row r="5" spans="1:8">
      <c r="A5" s="2" t="s">
        <v>8</v>
      </c>
      <c r="B5" s="2"/>
      <c r="C5" s="8">
        <f>C6+C7+C11+C12+C13+C14+C9+C10</f>
        <v>3449.5</v>
      </c>
      <c r="D5" s="8">
        <f>D6+D7+D11+D12+D13+D14+D9+D10</f>
        <v>3620.8</v>
      </c>
      <c r="E5" s="8">
        <f>E6+E7+E11+E12+E13+E14+E9+E10+E8</f>
        <v>3269</v>
      </c>
      <c r="F5" s="9">
        <f>E5*100/E4</f>
        <v>23.52424746155452</v>
      </c>
      <c r="G5" s="8">
        <f t="shared" ref="G5:G30" si="0">E5*100/C5</f>
        <v>94.767357588056242</v>
      </c>
      <c r="H5" s="8">
        <f t="shared" ref="H5:H30" si="1">E5*100/D5</f>
        <v>90.283915156871402</v>
      </c>
    </row>
    <row r="6" spans="1:8" ht="102.75">
      <c r="A6" s="6" t="s">
        <v>53</v>
      </c>
      <c r="B6" s="4" t="s">
        <v>29</v>
      </c>
      <c r="C6" s="9">
        <v>2036.5</v>
      </c>
      <c r="D6" s="9">
        <v>2036.5</v>
      </c>
      <c r="E6" s="9">
        <v>1347.4</v>
      </c>
      <c r="F6" s="9">
        <f>E6*100/E5</f>
        <v>41.217497705720405</v>
      </c>
      <c r="G6" s="8">
        <f>E6*100/C6</f>
        <v>66.162533758900068</v>
      </c>
      <c r="H6" s="8">
        <f>E6*100/D6</f>
        <v>66.162533758900068</v>
      </c>
    </row>
    <row r="7" spans="1:8" ht="77.25">
      <c r="A7" s="6" t="s">
        <v>52</v>
      </c>
      <c r="B7" s="4" t="s">
        <v>30</v>
      </c>
      <c r="C7" s="22"/>
      <c r="D7" s="22"/>
      <c r="E7" s="9">
        <v>5</v>
      </c>
      <c r="F7" s="9">
        <f>E7*100/E5</f>
        <v>0.15295197308045275</v>
      </c>
      <c r="G7" s="8"/>
      <c r="H7" s="8"/>
    </row>
    <row r="8" spans="1:8" ht="77.25">
      <c r="A8" s="6" t="s">
        <v>51</v>
      </c>
      <c r="B8" s="4" t="s">
        <v>50</v>
      </c>
      <c r="C8" s="22"/>
      <c r="D8" s="22"/>
      <c r="E8" s="9">
        <v>-0.9</v>
      </c>
      <c r="F8" s="9"/>
      <c r="G8" s="8"/>
      <c r="H8" s="8"/>
    </row>
    <row r="9" spans="1:8" ht="26.25">
      <c r="A9" s="6" t="s">
        <v>33</v>
      </c>
      <c r="B9" s="4" t="s">
        <v>31</v>
      </c>
      <c r="C9" s="22">
        <v>5</v>
      </c>
      <c r="D9" s="22">
        <v>5</v>
      </c>
      <c r="E9" s="9">
        <v>4.8</v>
      </c>
      <c r="F9" s="9">
        <f>E9*100/E5</f>
        <v>0.14683389415723463</v>
      </c>
      <c r="G9" s="8"/>
      <c r="H9" s="8"/>
    </row>
    <row r="10" spans="1:8" ht="26.25" hidden="1">
      <c r="A10" s="6" t="s">
        <v>34</v>
      </c>
      <c r="B10" s="4" t="s">
        <v>32</v>
      </c>
      <c r="C10" s="22"/>
      <c r="D10" s="22"/>
      <c r="E10" s="9"/>
      <c r="F10" s="9">
        <f>E10*100/E5</f>
        <v>0</v>
      </c>
      <c r="G10" s="8"/>
      <c r="H10" s="8"/>
    </row>
    <row r="11" spans="1:8" ht="77.25">
      <c r="A11" s="6" t="s">
        <v>54</v>
      </c>
      <c r="B11" s="4" t="s">
        <v>16</v>
      </c>
      <c r="C11" s="22">
        <v>303</v>
      </c>
      <c r="D11" s="9">
        <v>303</v>
      </c>
      <c r="E11" s="9">
        <v>318.3</v>
      </c>
      <c r="F11" s="9">
        <f>E11*100/E5</f>
        <v>9.7369226063016221</v>
      </c>
      <c r="G11" s="8">
        <f t="shared" si="0"/>
        <v>105.04950495049505</v>
      </c>
      <c r="H11" s="8">
        <f t="shared" si="1"/>
        <v>105.04950495049505</v>
      </c>
    </row>
    <row r="12" spans="1:8" ht="52.5" customHeight="1">
      <c r="A12" s="6" t="s">
        <v>55</v>
      </c>
      <c r="B12" s="4" t="s">
        <v>41</v>
      </c>
      <c r="C12" s="9">
        <v>902</v>
      </c>
      <c r="D12" s="9">
        <v>1073.3</v>
      </c>
      <c r="E12" s="9">
        <v>1293.8</v>
      </c>
      <c r="F12" s="9">
        <f>E12*100/E5</f>
        <v>39.577852554297948</v>
      </c>
      <c r="G12" s="8">
        <f t="shared" si="0"/>
        <v>143.43680709534368</v>
      </c>
      <c r="H12" s="8">
        <f t="shared" si="1"/>
        <v>120.54411627690301</v>
      </c>
    </row>
    <row r="13" spans="1:8" ht="51.75">
      <c r="A13" s="6" t="s">
        <v>56</v>
      </c>
      <c r="B13" s="4" t="s">
        <v>42</v>
      </c>
      <c r="C13" s="22">
        <v>203</v>
      </c>
      <c r="D13" s="22">
        <v>203</v>
      </c>
      <c r="E13" s="9">
        <v>300.60000000000002</v>
      </c>
      <c r="F13" s="9">
        <f>E13*100/E5</f>
        <v>9.195472621596819</v>
      </c>
      <c r="G13" s="8">
        <f t="shared" ref="G13" si="2">E13*100/C13</f>
        <v>148.07881773399018</v>
      </c>
      <c r="H13" s="8">
        <f t="shared" ref="H13" si="3">E13*100/D13</f>
        <v>148.07881773399018</v>
      </c>
    </row>
    <row r="14" spans="1:8" ht="26.25" hidden="1">
      <c r="A14" s="6" t="s">
        <v>9</v>
      </c>
      <c r="B14" s="4" t="s">
        <v>17</v>
      </c>
      <c r="C14" s="22"/>
      <c r="D14" s="22"/>
      <c r="E14" s="9"/>
      <c r="F14" s="9">
        <f>E14*100/E5</f>
        <v>0</v>
      </c>
      <c r="G14" s="8"/>
      <c r="H14" s="8"/>
    </row>
    <row r="15" spans="1:8">
      <c r="A15" s="7" t="s">
        <v>10</v>
      </c>
      <c r="B15" s="5"/>
      <c r="C15" s="8">
        <f>C16+C17+C18+C19+C21+C20</f>
        <v>10</v>
      </c>
      <c r="D15" s="8">
        <f>D16+D17+D18+D19+D21+D20</f>
        <v>260</v>
      </c>
      <c r="E15" s="8">
        <f>E16+E17+E18+E19+E21+E20</f>
        <v>293</v>
      </c>
      <c r="F15" s="9">
        <f>E15*100/E4</f>
        <v>2.1084749177838709</v>
      </c>
      <c r="G15" s="8">
        <f t="shared" si="0"/>
        <v>2930</v>
      </c>
      <c r="H15" s="8">
        <f t="shared" si="1"/>
        <v>112.69230769230769</v>
      </c>
    </row>
    <row r="16" spans="1:8" ht="54.75" customHeight="1">
      <c r="A16" s="6" t="s">
        <v>46</v>
      </c>
      <c r="B16" s="4" t="s">
        <v>47</v>
      </c>
      <c r="C16" s="9"/>
      <c r="D16" s="9"/>
      <c r="E16" s="9">
        <v>43</v>
      </c>
      <c r="F16" s="9">
        <f>E16*100/E15</f>
        <v>14.675767918088738</v>
      </c>
      <c r="G16" s="8"/>
      <c r="H16" s="8"/>
    </row>
    <row r="17" spans="1:8" ht="26.25" hidden="1">
      <c r="A17" s="6" t="s">
        <v>11</v>
      </c>
      <c r="B17" s="4" t="s">
        <v>18</v>
      </c>
      <c r="C17" s="22"/>
      <c r="D17" s="22"/>
      <c r="E17" s="9"/>
      <c r="F17" s="9">
        <f>E17*100/E15</f>
        <v>0</v>
      </c>
      <c r="G17" s="8"/>
      <c r="H17" s="8"/>
    </row>
    <row r="18" spans="1:8" ht="77.25">
      <c r="A18" s="6" t="s">
        <v>57</v>
      </c>
      <c r="B18" s="4" t="s">
        <v>19</v>
      </c>
      <c r="C18" s="9">
        <v>10</v>
      </c>
      <c r="D18" s="9">
        <v>10</v>
      </c>
      <c r="E18" s="9">
        <v>0</v>
      </c>
      <c r="F18" s="9">
        <f>E18*100/E15</f>
        <v>0</v>
      </c>
      <c r="G18" s="8">
        <f t="shared" si="0"/>
        <v>0</v>
      </c>
      <c r="H18" s="8">
        <f t="shared" si="1"/>
        <v>0</v>
      </c>
    </row>
    <row r="19" spans="1:8" ht="26.25" hidden="1">
      <c r="A19" s="6" t="s">
        <v>35</v>
      </c>
      <c r="B19" s="4" t="s">
        <v>36</v>
      </c>
      <c r="C19" s="22"/>
      <c r="D19" s="22"/>
      <c r="E19" s="9"/>
      <c r="F19" s="9">
        <f>E19*100/E15</f>
        <v>0</v>
      </c>
      <c r="G19" s="8"/>
      <c r="H19" s="8"/>
    </row>
    <row r="20" spans="1:8" ht="39" hidden="1">
      <c r="A20" s="6" t="s">
        <v>37</v>
      </c>
      <c r="B20" s="4" t="s">
        <v>38</v>
      </c>
      <c r="C20" s="22"/>
      <c r="D20" s="22"/>
      <c r="E20" s="9"/>
      <c r="F20" s="9">
        <f>E20*100/E15</f>
        <v>0</v>
      </c>
      <c r="G20" s="8"/>
      <c r="H20" s="8"/>
    </row>
    <row r="21" spans="1:8" ht="26.25">
      <c r="A21" s="6" t="s">
        <v>49</v>
      </c>
      <c r="B21" s="4" t="s">
        <v>48</v>
      </c>
      <c r="C21" s="22"/>
      <c r="D21" s="9">
        <v>250</v>
      </c>
      <c r="E21" s="22">
        <v>250</v>
      </c>
      <c r="F21" s="9">
        <f>E21*100/E15</f>
        <v>85.324232081911262</v>
      </c>
      <c r="G21" s="8"/>
      <c r="H21" s="8">
        <f t="shared" ref="H21" si="4">E21*100/D21</f>
        <v>100</v>
      </c>
    </row>
    <row r="22" spans="1:8">
      <c r="A22" s="7" t="s">
        <v>12</v>
      </c>
      <c r="B22" s="5"/>
      <c r="C22" s="8">
        <f>C23+C24+C25+C26+C27+C28+C30</f>
        <v>608.5</v>
      </c>
      <c r="D22" s="8">
        <f>D23+D24+D25+D26+D27+D28+D30+D29</f>
        <v>10380.999999999998</v>
      </c>
      <c r="E22" s="8">
        <f>E23+E24+E25+E26+E27+E28+E30+E29</f>
        <v>10334.299999999997</v>
      </c>
      <c r="F22" s="9">
        <f>E22*100/E4</f>
        <v>74.367277620661611</v>
      </c>
      <c r="G22" s="8">
        <f t="shared" si="0"/>
        <v>1698.323746918652</v>
      </c>
      <c r="H22" s="8">
        <f t="shared" si="1"/>
        <v>99.550139678258347</v>
      </c>
    </row>
    <row r="23" spans="1:8" ht="39">
      <c r="A23" s="6" t="s">
        <v>58</v>
      </c>
      <c r="B23" s="4" t="s">
        <v>20</v>
      </c>
      <c r="C23" s="9"/>
      <c r="D23" s="9">
        <v>278.3</v>
      </c>
      <c r="E23" s="9">
        <v>278.3</v>
      </c>
      <c r="F23" s="9">
        <f>E23*100/E22</f>
        <v>2.6929738830883569</v>
      </c>
      <c r="G23" s="8"/>
      <c r="H23" s="8">
        <f t="shared" si="1"/>
        <v>100</v>
      </c>
    </row>
    <row r="24" spans="1:8" ht="42.75" customHeight="1">
      <c r="A24" s="6" t="s">
        <v>59</v>
      </c>
      <c r="B24" s="4" t="s">
        <v>21</v>
      </c>
      <c r="C24" s="22"/>
      <c r="D24" s="9">
        <v>3666.3</v>
      </c>
      <c r="E24" s="22">
        <v>3666.3</v>
      </c>
      <c r="F24" s="9">
        <f>E24*100/E22</f>
        <v>35.477003764164003</v>
      </c>
      <c r="G24" s="8"/>
      <c r="H24" s="8">
        <f t="shared" si="1"/>
        <v>100</v>
      </c>
    </row>
    <row r="25" spans="1:8" ht="64.5" hidden="1">
      <c r="A25" s="6" t="s">
        <v>40</v>
      </c>
      <c r="B25" s="4" t="s">
        <v>39</v>
      </c>
      <c r="C25" s="22"/>
      <c r="D25" s="9"/>
      <c r="E25" s="22"/>
      <c r="F25" s="9">
        <f>E25*100/E22</f>
        <v>0</v>
      </c>
      <c r="G25" s="8" t="e">
        <f t="shared" ref="G25" si="5">E25*100/C25</f>
        <v>#DIV/0!</v>
      </c>
      <c r="H25" s="8" t="e">
        <f t="shared" ref="H25" si="6">E25*100/D25</f>
        <v>#DIV/0!</v>
      </c>
    </row>
    <row r="26" spans="1:8" ht="26.25">
      <c r="A26" s="6" t="s">
        <v>13</v>
      </c>
      <c r="B26" s="4" t="s">
        <v>22</v>
      </c>
      <c r="C26" s="22"/>
      <c r="D26" s="9">
        <v>4443.7</v>
      </c>
      <c r="E26" s="22">
        <v>4443.7</v>
      </c>
      <c r="F26" s="9">
        <f>E26*100/E22</f>
        <v>42.999525850807515</v>
      </c>
      <c r="G26" s="8"/>
      <c r="H26" s="8">
        <f t="shared" si="1"/>
        <v>100</v>
      </c>
    </row>
    <row r="27" spans="1:8" hidden="1">
      <c r="A27" s="6" t="s">
        <v>14</v>
      </c>
      <c r="B27" s="4" t="s">
        <v>23</v>
      </c>
      <c r="C27" s="9"/>
      <c r="D27" s="9"/>
      <c r="E27" s="9"/>
      <c r="F27" s="9">
        <f>E27*100/E22</f>
        <v>0</v>
      </c>
      <c r="G27" s="8" t="e">
        <f t="shared" si="0"/>
        <v>#DIV/0!</v>
      </c>
      <c r="H27" s="8" t="e">
        <f t="shared" si="1"/>
        <v>#DIV/0!</v>
      </c>
    </row>
    <row r="28" spans="1:8" ht="64.5">
      <c r="A28" s="6" t="s">
        <v>60</v>
      </c>
      <c r="B28" s="4" t="s">
        <v>24</v>
      </c>
      <c r="C28" s="9">
        <v>192.5</v>
      </c>
      <c r="D28" s="9">
        <v>192.5</v>
      </c>
      <c r="E28" s="9">
        <v>173.3</v>
      </c>
      <c r="F28" s="9">
        <f>E28*100/E22</f>
        <v>1.6769398991707232</v>
      </c>
      <c r="G28" s="8">
        <f t="shared" si="0"/>
        <v>90.025974025974023</v>
      </c>
      <c r="H28" s="8">
        <f t="shared" si="1"/>
        <v>90.025974025974023</v>
      </c>
    </row>
    <row r="29" spans="1:8" ht="128.25">
      <c r="A29" s="6" t="s">
        <v>62</v>
      </c>
      <c r="B29" s="4" t="s">
        <v>63</v>
      </c>
      <c r="C29" s="9"/>
      <c r="D29" s="9">
        <v>37.4</v>
      </c>
      <c r="E29" s="9">
        <v>37.4</v>
      </c>
      <c r="F29" s="9">
        <f>E29*100/E23</f>
        <v>13.438735177865611</v>
      </c>
      <c r="G29" s="8"/>
      <c r="H29" s="8">
        <f t="shared" ref="H29" si="7">E29*100/D29</f>
        <v>100</v>
      </c>
    </row>
    <row r="30" spans="1:8" ht="115.5">
      <c r="A30" s="6" t="s">
        <v>61</v>
      </c>
      <c r="B30" s="4" t="s">
        <v>25</v>
      </c>
      <c r="C30" s="9">
        <v>416</v>
      </c>
      <c r="D30" s="9">
        <v>1762.8</v>
      </c>
      <c r="E30" s="9">
        <v>1735.3</v>
      </c>
      <c r="F30" s="9">
        <v>843.2</v>
      </c>
      <c r="G30" s="8">
        <f t="shared" si="0"/>
        <v>417.13942307692309</v>
      </c>
      <c r="H30" s="8">
        <f t="shared" si="1"/>
        <v>98.439981847061489</v>
      </c>
    </row>
    <row r="31" spans="1:8">
      <c r="A31" s="10"/>
      <c r="B31" s="11"/>
      <c r="C31" s="12"/>
      <c r="D31" s="12"/>
      <c r="E31" s="12"/>
      <c r="F31" s="13"/>
      <c r="G31" s="13"/>
      <c r="H31" s="13"/>
    </row>
    <row r="32" spans="1:8" ht="15.75">
      <c r="A32" s="17" t="s">
        <v>43</v>
      </c>
      <c r="B32" s="18"/>
      <c r="C32" s="19"/>
      <c r="D32" s="14" t="s">
        <v>44</v>
      </c>
      <c r="E32" s="19"/>
      <c r="F32" s="20"/>
      <c r="G32" s="13"/>
      <c r="H32" s="13"/>
    </row>
    <row r="33" spans="1:6" ht="15.75">
      <c r="A33" s="14"/>
      <c r="B33" s="14"/>
      <c r="C33" s="14"/>
      <c r="D33" s="14"/>
      <c r="E33" s="14"/>
      <c r="F33" s="14"/>
    </row>
    <row r="34" spans="1:6" ht="15.75">
      <c r="A34" s="15" t="s">
        <v>45</v>
      </c>
      <c r="B34" s="16"/>
      <c r="C34" s="14"/>
      <c r="D34" s="14" t="s">
        <v>26</v>
      </c>
      <c r="E34" s="14"/>
      <c r="F34" s="14"/>
    </row>
    <row r="35" spans="1:6" ht="15.75">
      <c r="A35" s="14"/>
      <c r="B35" s="14"/>
      <c r="C35" s="14"/>
      <c r="D35" s="14"/>
      <c r="E35" s="14"/>
      <c r="F35" s="14"/>
    </row>
    <row r="36" spans="1:6" ht="15.75">
      <c r="A36" s="14"/>
      <c r="B36" s="14"/>
      <c r="C36" s="14"/>
      <c r="D36" s="14"/>
      <c r="E36" s="14"/>
      <c r="F36" s="14"/>
    </row>
  </sheetData>
  <pageMargins left="0.70866141732283472" right="0.70866141732283472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2016-03-09T06:44:11Z</dcterms:modified>
</cp:coreProperties>
</file>