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5440" windowHeight="15840" firstSheet="4" activeTab="5"/>
  </bookViews>
  <sheets>
    <sheet name="Таблица 1" sheetId="12" state="hidden" r:id="rId1"/>
    <sheet name="Таблица 2" sheetId="13" state="hidden" r:id="rId2"/>
    <sheet name="Лист1" sheetId="17" state="hidden" r:id="rId3"/>
    <sheet name="Таблица 3" sheetId="16" state="hidden" r:id="rId4"/>
    <sheet name="Таблица 4" sheetId="2" r:id="rId5"/>
    <sheet name="Таблица 5" sheetId="3" r:id="rId6"/>
  </sheets>
  <definedNames>
    <definedName name="_xlnm._FilterDatabase" localSheetId="1" hidden="1">'Таблица 2'!$A$6:$H$85</definedName>
    <definedName name="_xlnm._FilterDatabase" localSheetId="4" hidden="1">'Таблица 4'!$B$12:$K$218</definedName>
    <definedName name="_xlnm._FilterDatabase" localSheetId="5" hidden="1">'Таблица 5'!$A$7:$H$312</definedName>
    <definedName name="_xlnm.Print_Titles" localSheetId="0">'Таблица 1'!$10:$12</definedName>
    <definedName name="_xlnm.Print_Titles" localSheetId="1">'Таблица 2'!$4:$6</definedName>
    <definedName name="_xlnm.Print_Titles" localSheetId="4">'Таблица 4'!$10:$12</definedName>
    <definedName name="_xlnm.Print_Titles" localSheetId="5">'Таблица 5'!$5:$7</definedName>
    <definedName name="_xlnm.Print_Area" localSheetId="0">'Таблица 1'!$A$1:$I$90</definedName>
    <definedName name="_xlnm.Print_Area" localSheetId="4">'Таблица 4'!$A$1:$K$218</definedName>
    <definedName name="_xlnm.Print_Area" localSheetId="5">'Таблица 5'!$A$1:$G$312</definedName>
  </definedNames>
  <calcPr calcId="18102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8" i="3"/>
  <c r="F58"/>
  <c r="D59"/>
  <c r="E59"/>
  <c r="F59"/>
  <c r="D60"/>
  <c r="E60"/>
  <c r="F60"/>
  <c r="D61"/>
  <c r="E61"/>
  <c r="F61"/>
  <c r="G62"/>
  <c r="E62"/>
  <c r="F62"/>
  <c r="D62"/>
  <c r="G82"/>
  <c r="G81"/>
  <c r="G80"/>
  <c r="G79"/>
  <c r="F78"/>
  <c r="E78"/>
  <c r="D78"/>
  <c r="G77"/>
  <c r="G76"/>
  <c r="G75"/>
  <c r="G74"/>
  <c r="F73"/>
  <c r="E73"/>
  <c r="D73"/>
  <c r="G78" l="1"/>
  <c r="G73"/>
  <c r="D174" l="1"/>
  <c r="E174"/>
  <c r="F174"/>
  <c r="D175"/>
  <c r="E175"/>
  <c r="F175"/>
  <c r="D176"/>
  <c r="E176"/>
  <c r="F176"/>
  <c r="E177"/>
  <c r="F177"/>
  <c r="D177"/>
  <c r="G197"/>
  <c r="G196"/>
  <c r="G195"/>
  <c r="G194"/>
  <c r="F193"/>
  <c r="E193"/>
  <c r="D193"/>
  <c r="G192"/>
  <c r="G191"/>
  <c r="G190"/>
  <c r="G189"/>
  <c r="F188"/>
  <c r="E188"/>
  <c r="D188"/>
  <c r="G87"/>
  <c r="G86"/>
  <c r="G85"/>
  <c r="G84"/>
  <c r="F83"/>
  <c r="E83"/>
  <c r="D83"/>
  <c r="D14"/>
  <c r="E14"/>
  <c r="F14"/>
  <c r="D15"/>
  <c r="E15"/>
  <c r="F15"/>
  <c r="D16"/>
  <c r="E16"/>
  <c r="F16"/>
  <c r="E17"/>
  <c r="F17"/>
  <c r="D17"/>
  <c r="G57"/>
  <c r="G56"/>
  <c r="G55"/>
  <c r="G54"/>
  <c r="F53"/>
  <c r="E53"/>
  <c r="D53"/>
  <c r="I120" i="2"/>
  <c r="J120"/>
  <c r="H120"/>
  <c r="G193" i="3" l="1"/>
  <c r="G188"/>
  <c r="G83"/>
  <c r="G53"/>
  <c r="K138" i="2" l="1"/>
  <c r="J137"/>
  <c r="J136" s="1"/>
  <c r="I137"/>
  <c r="I136" s="1"/>
  <c r="H137"/>
  <c r="H136" s="1"/>
  <c r="K135"/>
  <c r="J134"/>
  <c r="J133" s="1"/>
  <c r="I134"/>
  <c r="I133" s="1"/>
  <c r="H134"/>
  <c r="H133" s="1"/>
  <c r="K141"/>
  <c r="J140"/>
  <c r="J139" s="1"/>
  <c r="I140"/>
  <c r="I139" s="1"/>
  <c r="H140"/>
  <c r="K144"/>
  <c r="J143"/>
  <c r="J142" s="1"/>
  <c r="I143"/>
  <c r="I142" s="1"/>
  <c r="H143"/>
  <c r="K129"/>
  <c r="J128"/>
  <c r="J127" s="1"/>
  <c r="I128"/>
  <c r="H128"/>
  <c r="H127" s="1"/>
  <c r="K132"/>
  <c r="J131"/>
  <c r="J130" s="1"/>
  <c r="I131"/>
  <c r="I130" s="1"/>
  <c r="H131"/>
  <c r="H130" s="1"/>
  <c r="H45"/>
  <c r="H59"/>
  <c r="H58" s="1"/>
  <c r="K60"/>
  <c r="J59"/>
  <c r="J58" s="1"/>
  <c r="I59"/>
  <c r="I58" s="1"/>
  <c r="K57"/>
  <c r="J56"/>
  <c r="J55" s="1"/>
  <c r="I56"/>
  <c r="H56"/>
  <c r="H55" s="1"/>
  <c r="I18"/>
  <c r="J18"/>
  <c r="H18"/>
  <c r="K42"/>
  <c r="J41"/>
  <c r="J40" s="1"/>
  <c r="I41"/>
  <c r="H41"/>
  <c r="H40" s="1"/>
  <c r="D308" i="3"/>
  <c r="D303"/>
  <c r="D298"/>
  <c r="D293"/>
  <c r="D288"/>
  <c r="D283"/>
  <c r="D282"/>
  <c r="D281"/>
  <c r="D280"/>
  <c r="D279"/>
  <c r="D273"/>
  <c r="D268"/>
  <c r="D263"/>
  <c r="D258"/>
  <c r="D253"/>
  <c r="D252"/>
  <c r="D251"/>
  <c r="D250"/>
  <c r="D249"/>
  <c r="D243"/>
  <c r="D238"/>
  <c r="D233"/>
  <c r="D228"/>
  <c r="D223"/>
  <c r="D218"/>
  <c r="D213"/>
  <c r="D208"/>
  <c r="D203"/>
  <c r="D202"/>
  <c r="D201"/>
  <c r="D200"/>
  <c r="D199"/>
  <c r="D183"/>
  <c r="D178"/>
  <c r="D173" s="1"/>
  <c r="D168"/>
  <c r="D163"/>
  <c r="D158"/>
  <c r="D153"/>
  <c r="D148"/>
  <c r="D143"/>
  <c r="D138"/>
  <c r="D133"/>
  <c r="D128"/>
  <c r="D123"/>
  <c r="D118"/>
  <c r="D113"/>
  <c r="D108"/>
  <c r="D103"/>
  <c r="D98"/>
  <c r="D93"/>
  <c r="D88"/>
  <c r="D68"/>
  <c r="D63"/>
  <c r="D48"/>
  <c r="D43"/>
  <c r="D38"/>
  <c r="D33"/>
  <c r="D28"/>
  <c r="D23"/>
  <c r="D18"/>
  <c r="D58" l="1"/>
  <c r="D248"/>
  <c r="D198"/>
  <c r="K136" i="2"/>
  <c r="K133"/>
  <c r="K137"/>
  <c r="K134"/>
  <c r="K140"/>
  <c r="K143"/>
  <c r="H139"/>
  <c r="K139" s="1"/>
  <c r="H142"/>
  <c r="K142" s="1"/>
  <c r="K128"/>
  <c r="I127"/>
  <c r="K127" s="1"/>
  <c r="K131"/>
  <c r="K130"/>
  <c r="K58"/>
  <c r="K56"/>
  <c r="K59"/>
  <c r="I55"/>
  <c r="K55" s="1"/>
  <c r="K41"/>
  <c r="I40"/>
  <c r="K40" s="1"/>
  <c r="D13" i="3"/>
  <c r="D278"/>
  <c r="H217" i="2"/>
  <c r="H216" s="1"/>
  <c r="H214"/>
  <c r="H213" s="1"/>
  <c r="H211"/>
  <c r="H210" s="1"/>
  <c r="H208"/>
  <c r="H207" s="1"/>
  <c r="H205"/>
  <c r="H204" s="1"/>
  <c r="H198"/>
  <c r="H195" s="1"/>
  <c r="H190"/>
  <c r="H187"/>
  <c r="H185"/>
  <c r="H184" s="1"/>
  <c r="H181"/>
  <c r="H178"/>
  <c r="H177"/>
  <c r="H173"/>
  <c r="H172" s="1"/>
  <c r="H170"/>
  <c r="H169" s="1"/>
  <c r="H167"/>
  <c r="H166" s="1"/>
  <c r="H164"/>
  <c r="H163" s="1"/>
  <c r="H161"/>
  <c r="H160" s="1"/>
  <c r="H158"/>
  <c r="H157" s="1"/>
  <c r="H155"/>
  <c r="H154" s="1"/>
  <c r="H152"/>
  <c r="H151" s="1"/>
  <c r="H149"/>
  <c r="H148" s="1"/>
  <c r="H147"/>
  <c r="H125"/>
  <c r="H124" s="1"/>
  <c r="H122"/>
  <c r="H47"/>
  <c r="H50"/>
  <c r="H49" s="1"/>
  <c r="H53"/>
  <c r="H52" s="1"/>
  <c r="H62"/>
  <c r="H61" s="1"/>
  <c r="H65"/>
  <c r="H64" s="1"/>
  <c r="H68"/>
  <c r="H67" s="1"/>
  <c r="H71"/>
  <c r="H70" s="1"/>
  <c r="H74"/>
  <c r="H73" s="1"/>
  <c r="H77"/>
  <c r="H76" s="1"/>
  <c r="H80"/>
  <c r="H79" s="1"/>
  <c r="H83"/>
  <c r="H82" s="1"/>
  <c r="H86"/>
  <c r="H85" s="1"/>
  <c r="H89"/>
  <c r="H88" s="1"/>
  <c r="H91"/>
  <c r="H94"/>
  <c r="H97"/>
  <c r="H100"/>
  <c r="H104"/>
  <c r="H103" s="1"/>
  <c r="H107"/>
  <c r="H106" s="1"/>
  <c r="H109"/>
  <c r="H113"/>
  <c r="H112" s="1"/>
  <c r="H38"/>
  <c r="H37" s="1"/>
  <c r="H35"/>
  <c r="H34" s="1"/>
  <c r="H32"/>
  <c r="H31" s="1"/>
  <c r="H28"/>
  <c r="H26"/>
  <c r="H25" s="1"/>
  <c r="H23"/>
  <c r="H22" s="1"/>
  <c r="H20"/>
  <c r="H116"/>
  <c r="H115" s="1"/>
  <c r="G107" i="3"/>
  <c r="G106"/>
  <c r="G105"/>
  <c r="G104"/>
  <c r="F103"/>
  <c r="E103"/>
  <c r="H121" i="2" l="1"/>
  <c r="H118" s="1"/>
  <c r="H119"/>
  <c r="H46"/>
  <c r="H43" s="1"/>
  <c r="H44"/>
  <c r="H19"/>
  <c r="H16" s="1"/>
  <c r="H17"/>
  <c r="H146"/>
  <c r="H145"/>
  <c r="H175"/>
  <c r="H176"/>
  <c r="H197"/>
  <c r="H196" s="1"/>
  <c r="H15"/>
  <c r="G103" i="3"/>
  <c r="K66" i="2"/>
  <c r="J65"/>
  <c r="J64" s="1"/>
  <c r="I65"/>
  <c r="I64" s="1"/>
  <c r="K64" l="1"/>
  <c r="H194"/>
  <c r="H193" s="1"/>
  <c r="K65"/>
  <c r="I45"/>
  <c r="J45"/>
  <c r="K75"/>
  <c r="J74"/>
  <c r="J73" s="1"/>
  <c r="I74"/>
  <c r="I73" s="1"/>
  <c r="E279" i="3"/>
  <c r="F279"/>
  <c r="E280"/>
  <c r="F280"/>
  <c r="E281"/>
  <c r="F281"/>
  <c r="E282"/>
  <c r="F282"/>
  <c r="G312"/>
  <c r="G311"/>
  <c r="G310"/>
  <c r="G309"/>
  <c r="F308"/>
  <c r="E308"/>
  <c r="H13" i="2" l="1"/>
  <c r="H14"/>
  <c r="K73"/>
  <c r="K74"/>
  <c r="G308" i="3"/>
  <c r="K218" i="2"/>
  <c r="J217"/>
  <c r="J216" s="1"/>
  <c r="I217"/>
  <c r="I216" s="1"/>
  <c r="G19" i="3"/>
  <c r="G20"/>
  <c r="G21"/>
  <c r="G22"/>
  <c r="G24"/>
  <c r="G25"/>
  <c r="G26"/>
  <c r="G27"/>
  <c r="G29"/>
  <c r="G30"/>
  <c r="G31"/>
  <c r="G32"/>
  <c r="G34"/>
  <c r="G35"/>
  <c r="G36"/>
  <c r="G37"/>
  <c r="G39"/>
  <c r="G40"/>
  <c r="G41"/>
  <c r="G42"/>
  <c r="G44"/>
  <c r="G45"/>
  <c r="G46"/>
  <c r="G47"/>
  <c r="G49"/>
  <c r="G50"/>
  <c r="G51"/>
  <c r="G52"/>
  <c r="G64"/>
  <c r="G65"/>
  <c r="G66"/>
  <c r="G67"/>
  <c r="G69"/>
  <c r="G70"/>
  <c r="G71"/>
  <c r="G72"/>
  <c r="G89"/>
  <c r="G90"/>
  <c r="G91"/>
  <c r="G92"/>
  <c r="G94"/>
  <c r="G95"/>
  <c r="G96"/>
  <c r="G97"/>
  <c r="G99"/>
  <c r="G100"/>
  <c r="G101"/>
  <c r="G102"/>
  <c r="G109"/>
  <c r="G110"/>
  <c r="G60" s="1"/>
  <c r="G111"/>
  <c r="G112"/>
  <c r="G114"/>
  <c r="G115"/>
  <c r="G116"/>
  <c r="G117"/>
  <c r="G119"/>
  <c r="G120"/>
  <c r="G121"/>
  <c r="G122"/>
  <c r="G124"/>
  <c r="G125"/>
  <c r="G126"/>
  <c r="G127"/>
  <c r="G129"/>
  <c r="G130"/>
  <c r="G131"/>
  <c r="G132"/>
  <c r="G134"/>
  <c r="G135"/>
  <c r="G136"/>
  <c r="G137"/>
  <c r="G139"/>
  <c r="G140"/>
  <c r="G141"/>
  <c r="G142"/>
  <c r="G144"/>
  <c r="G145"/>
  <c r="G146"/>
  <c r="G147"/>
  <c r="G149"/>
  <c r="G150"/>
  <c r="G151"/>
  <c r="G152"/>
  <c r="G154"/>
  <c r="G155"/>
  <c r="G156"/>
  <c r="G61" s="1"/>
  <c r="G157"/>
  <c r="G159"/>
  <c r="G160"/>
  <c r="G161"/>
  <c r="G162"/>
  <c r="G164"/>
  <c r="G165"/>
  <c r="G166"/>
  <c r="G167"/>
  <c r="G169"/>
  <c r="G170"/>
  <c r="G171"/>
  <c r="G172"/>
  <c r="G179"/>
  <c r="G180"/>
  <c r="G181"/>
  <c r="G182"/>
  <c r="G184"/>
  <c r="G185"/>
  <c r="G186"/>
  <c r="G187"/>
  <c r="G204"/>
  <c r="G205"/>
  <c r="G206"/>
  <c r="G207"/>
  <c r="G209"/>
  <c r="G210"/>
  <c r="G211"/>
  <c r="G212"/>
  <c r="G214"/>
  <c r="G215"/>
  <c r="G216"/>
  <c r="G217"/>
  <c r="G234"/>
  <c r="G235"/>
  <c r="G236"/>
  <c r="G237"/>
  <c r="G219"/>
  <c r="G220"/>
  <c r="G221"/>
  <c r="G222"/>
  <c r="G239"/>
  <c r="G240"/>
  <c r="G241"/>
  <c r="G242"/>
  <c r="G224"/>
  <c r="G225"/>
  <c r="G226"/>
  <c r="G227"/>
  <c r="G229"/>
  <c r="G230"/>
  <c r="G231"/>
  <c r="G232"/>
  <c r="G244"/>
  <c r="G245"/>
  <c r="G246"/>
  <c r="G247"/>
  <c r="G254"/>
  <c r="G255"/>
  <c r="G256"/>
  <c r="G257"/>
  <c r="G259"/>
  <c r="G260"/>
  <c r="G261"/>
  <c r="G262"/>
  <c r="G264"/>
  <c r="G265"/>
  <c r="G266"/>
  <c r="G267"/>
  <c r="G269"/>
  <c r="G270"/>
  <c r="G271"/>
  <c r="G272"/>
  <c r="G274"/>
  <c r="G275"/>
  <c r="G276"/>
  <c r="G277"/>
  <c r="G284"/>
  <c r="G285"/>
  <c r="G286"/>
  <c r="G287"/>
  <c r="G289"/>
  <c r="G290"/>
  <c r="G291"/>
  <c r="G292"/>
  <c r="G294"/>
  <c r="G295"/>
  <c r="G296"/>
  <c r="G297"/>
  <c r="G299"/>
  <c r="G300"/>
  <c r="G301"/>
  <c r="G302"/>
  <c r="G304"/>
  <c r="G305"/>
  <c r="G306"/>
  <c r="G307"/>
  <c r="G281"/>
  <c r="E249"/>
  <c r="F249"/>
  <c r="E250"/>
  <c r="F250"/>
  <c r="E251"/>
  <c r="F251"/>
  <c r="E252"/>
  <c r="F252"/>
  <c r="F273"/>
  <c r="E273"/>
  <c r="G59" l="1"/>
  <c r="G273"/>
  <c r="G251"/>
  <c r="K216" i="2"/>
  <c r="K217"/>
  <c r="G282" i="3"/>
  <c r="G279"/>
  <c r="G280"/>
  <c r="G249"/>
  <c r="G250"/>
  <c r="G252"/>
  <c r="E199" l="1"/>
  <c r="F199"/>
  <c r="E200"/>
  <c r="F200"/>
  <c r="E201"/>
  <c r="F201"/>
  <c r="E202"/>
  <c r="F202"/>
  <c r="F243"/>
  <c r="E243"/>
  <c r="F228"/>
  <c r="E228"/>
  <c r="F223"/>
  <c r="E223"/>
  <c r="F153"/>
  <c r="E153"/>
  <c r="F148"/>
  <c r="E148"/>
  <c r="G153" l="1"/>
  <c r="G202"/>
  <c r="G223"/>
  <c r="G199"/>
  <c r="G148"/>
  <c r="G243"/>
  <c r="G201"/>
  <c r="G228"/>
  <c r="G200"/>
  <c r="K199" i="2"/>
  <c r="K200"/>
  <c r="K201"/>
  <c r="K202"/>
  <c r="K203"/>
  <c r="K206"/>
  <c r="K209"/>
  <c r="K212"/>
  <c r="K215"/>
  <c r="I211"/>
  <c r="J211"/>
  <c r="I198"/>
  <c r="I195" s="1"/>
  <c r="J198"/>
  <c r="J195" s="1"/>
  <c r="I177"/>
  <c r="J177"/>
  <c r="K192"/>
  <c r="K191"/>
  <c r="J190"/>
  <c r="I190"/>
  <c r="I147"/>
  <c r="J147"/>
  <c r="K159"/>
  <c r="K150"/>
  <c r="K162"/>
  <c r="K153"/>
  <c r="K165"/>
  <c r="K156"/>
  <c r="K171"/>
  <c r="K168"/>
  <c r="K174"/>
  <c r="J173"/>
  <c r="J172" s="1"/>
  <c r="I173"/>
  <c r="I172" s="1"/>
  <c r="J167"/>
  <c r="J166" s="1"/>
  <c r="I167"/>
  <c r="I166" s="1"/>
  <c r="J170"/>
  <c r="J169" s="1"/>
  <c r="I170"/>
  <c r="J155"/>
  <c r="J154" s="1"/>
  <c r="I155"/>
  <c r="I154" s="1"/>
  <c r="J164"/>
  <c r="J163" s="1"/>
  <c r="I164"/>
  <c r="I163" s="1"/>
  <c r="J152"/>
  <c r="J151" s="1"/>
  <c r="I152"/>
  <c r="I151" s="1"/>
  <c r="J161"/>
  <c r="J160" s="1"/>
  <c r="I161"/>
  <c r="J149"/>
  <c r="J148" s="1"/>
  <c r="I149"/>
  <c r="I148" s="1"/>
  <c r="J158"/>
  <c r="J157" s="1"/>
  <c r="I158"/>
  <c r="I157" s="1"/>
  <c r="K195" l="1"/>
  <c r="K211"/>
  <c r="J197"/>
  <c r="I197"/>
  <c r="K198"/>
  <c r="K190"/>
  <c r="J145"/>
  <c r="K147"/>
  <c r="J146"/>
  <c r="I146"/>
  <c r="K155"/>
  <c r="K148"/>
  <c r="K152"/>
  <c r="K164"/>
  <c r="K154"/>
  <c r="K167"/>
  <c r="K173"/>
  <c r="K149"/>
  <c r="K158"/>
  <c r="K161"/>
  <c r="K170"/>
  <c r="K157"/>
  <c r="K163"/>
  <c r="K172"/>
  <c r="I160"/>
  <c r="K160" s="1"/>
  <c r="I169"/>
  <c r="K169" s="1"/>
  <c r="K151"/>
  <c r="K166"/>
  <c r="K117"/>
  <c r="J116"/>
  <c r="J115" s="1"/>
  <c r="I116"/>
  <c r="K21"/>
  <c r="K24"/>
  <c r="K27"/>
  <c r="K30"/>
  <c r="K33"/>
  <c r="K36"/>
  <c r="K39"/>
  <c r="K48"/>
  <c r="K51"/>
  <c r="K54"/>
  <c r="K63"/>
  <c r="K69"/>
  <c r="K72"/>
  <c r="K78"/>
  <c r="K81"/>
  <c r="K84"/>
  <c r="K87"/>
  <c r="K90"/>
  <c r="K92"/>
  <c r="K93"/>
  <c r="K95"/>
  <c r="K96"/>
  <c r="K98"/>
  <c r="K99"/>
  <c r="K101"/>
  <c r="K102"/>
  <c r="K105"/>
  <c r="K108"/>
  <c r="K110"/>
  <c r="K111"/>
  <c r="K114"/>
  <c r="K123"/>
  <c r="K126"/>
  <c r="K179"/>
  <c r="K180"/>
  <c r="K182"/>
  <c r="K183"/>
  <c r="K186"/>
  <c r="K188"/>
  <c r="K189"/>
  <c r="J91"/>
  <c r="I91"/>
  <c r="J68"/>
  <c r="J67" s="1"/>
  <c r="I68"/>
  <c r="J53"/>
  <c r="J52" s="1"/>
  <c r="I53"/>
  <c r="J50"/>
  <c r="J49" s="1"/>
  <c r="I50"/>
  <c r="J89"/>
  <c r="I67" l="1"/>
  <c r="I52"/>
  <c r="I49"/>
  <c r="K49" s="1"/>
  <c r="I115"/>
  <c r="I196"/>
  <c r="J196"/>
  <c r="K197"/>
  <c r="K177"/>
  <c r="I145"/>
  <c r="K145"/>
  <c r="K146"/>
  <c r="K116"/>
  <c r="K45"/>
  <c r="K67"/>
  <c r="K91"/>
  <c r="K50"/>
  <c r="K53"/>
  <c r="K68"/>
  <c r="K115" l="1"/>
  <c r="K52"/>
  <c r="K196"/>
  <c r="J38"/>
  <c r="J37" s="1"/>
  <c r="I38"/>
  <c r="I37" s="1"/>
  <c r="E203" i="3"/>
  <c r="F203"/>
  <c r="E208"/>
  <c r="F208"/>
  <c r="E213"/>
  <c r="F213"/>
  <c r="E233"/>
  <c r="F233"/>
  <c r="E218"/>
  <c r="F218"/>
  <c r="E238"/>
  <c r="F238"/>
  <c r="F133"/>
  <c r="E133"/>
  <c r="E198" l="1"/>
  <c r="F198"/>
  <c r="K18" i="2"/>
  <c r="K37"/>
  <c r="K38"/>
  <c r="F263" i="3" l="1"/>
  <c r="E263"/>
  <c r="G263" l="1"/>
  <c r="I94" i="2"/>
  <c r="J94"/>
  <c r="J20"/>
  <c r="I20"/>
  <c r="J214"/>
  <c r="J213" s="1"/>
  <c r="J210"/>
  <c r="J208"/>
  <c r="J207" s="1"/>
  <c r="J205"/>
  <c r="J185"/>
  <c r="J176" s="1"/>
  <c r="I185"/>
  <c r="I176" s="1"/>
  <c r="J187"/>
  <c r="I187"/>
  <c r="J181"/>
  <c r="I181"/>
  <c r="J178"/>
  <c r="I178"/>
  <c r="J194" l="1"/>
  <c r="J193" s="1"/>
  <c r="J204"/>
  <c r="K20"/>
  <c r="I184"/>
  <c r="I175" s="1"/>
  <c r="J184"/>
  <c r="J175" s="1"/>
  <c r="K185" l="1"/>
  <c r="K176" s="1"/>
  <c r="K184"/>
  <c r="G238" i="3"/>
  <c r="I214" i="2" l="1"/>
  <c r="I213" s="1"/>
  <c r="K214" l="1"/>
  <c r="K213"/>
  <c r="K94"/>
  <c r="I100" l="1"/>
  <c r="J100"/>
  <c r="K100" l="1"/>
  <c r="I205"/>
  <c r="I204" l="1"/>
  <c r="E18" i="3"/>
  <c r="F18"/>
  <c r="I71" i="2" l="1"/>
  <c r="J71"/>
  <c r="I80"/>
  <c r="J80"/>
  <c r="J86"/>
  <c r="J85" s="1"/>
  <c r="I86"/>
  <c r="I83"/>
  <c r="J83"/>
  <c r="J82" s="1"/>
  <c r="K181"/>
  <c r="K187"/>
  <c r="I85" l="1"/>
  <c r="I82"/>
  <c r="K205"/>
  <c r="K178"/>
  <c r="K175" s="1"/>
  <c r="K86"/>
  <c r="K204"/>
  <c r="K80"/>
  <c r="K85" l="1"/>
  <c r="K83"/>
  <c r="K29"/>
  <c r="F113" i="3"/>
  <c r="E113"/>
  <c r="J79" i="2"/>
  <c r="G113" i="3" l="1"/>
  <c r="I79" i="2"/>
  <c r="K79" l="1"/>
  <c r="F168" i="3"/>
  <c r="E168"/>
  <c r="J107" i="2"/>
  <c r="J106" s="1"/>
  <c r="I107"/>
  <c r="G168" i="3" l="1"/>
  <c r="I106" i="2"/>
  <c r="K107"/>
  <c r="F108" i="3"/>
  <c r="E108"/>
  <c r="J77" i="2"/>
  <c r="J76" s="1"/>
  <c r="I77"/>
  <c r="K106" l="1"/>
  <c r="G108" i="3"/>
  <c r="I76" i="2"/>
  <c r="K77"/>
  <c r="K76" l="1"/>
  <c r="K71"/>
  <c r="F303" i="3" l="1"/>
  <c r="E303"/>
  <c r="F298"/>
  <c r="E298"/>
  <c r="F293"/>
  <c r="E293"/>
  <c r="F288"/>
  <c r="E288"/>
  <c r="F283"/>
  <c r="E283"/>
  <c r="F138"/>
  <c r="E138"/>
  <c r="F258"/>
  <c r="E258"/>
  <c r="F253"/>
  <c r="E253"/>
  <c r="G218"/>
  <c r="G233"/>
  <c r="G213"/>
  <c r="G208"/>
  <c r="G203"/>
  <c r="F183"/>
  <c r="E183"/>
  <c r="F178"/>
  <c r="F173" s="1"/>
  <c r="E178"/>
  <c r="F163"/>
  <c r="E163"/>
  <c r="F128"/>
  <c r="E128"/>
  <c r="F143"/>
  <c r="E143"/>
  <c r="F123"/>
  <c r="E123"/>
  <c r="F118"/>
  <c r="E118"/>
  <c r="F268"/>
  <c r="E268"/>
  <c r="F93"/>
  <c r="E93"/>
  <c r="F158"/>
  <c r="E158"/>
  <c r="G133"/>
  <c r="F98"/>
  <c r="E98"/>
  <c r="F63"/>
  <c r="E63"/>
  <c r="F88"/>
  <c r="E88"/>
  <c r="F68"/>
  <c r="E68"/>
  <c r="F28"/>
  <c r="E28"/>
  <c r="F48"/>
  <c r="E48"/>
  <c r="G18"/>
  <c r="F33"/>
  <c r="E33"/>
  <c r="F38"/>
  <c r="E38"/>
  <c r="F43"/>
  <c r="E43"/>
  <c r="E23"/>
  <c r="F23"/>
  <c r="E12"/>
  <c r="D10"/>
  <c r="E173" l="1"/>
  <c r="G43"/>
  <c r="G158"/>
  <c r="G123"/>
  <c r="G178"/>
  <c r="G98"/>
  <c r="F12"/>
  <c r="G68"/>
  <c r="E11"/>
  <c r="E9"/>
  <c r="G174"/>
  <c r="D12"/>
  <c r="G283"/>
  <c r="E278"/>
  <c r="F278"/>
  <c r="F10"/>
  <c r="G16"/>
  <c r="D11"/>
  <c r="G175"/>
  <c r="G303"/>
  <c r="G23"/>
  <c r="G28"/>
  <c r="G63"/>
  <c r="G118"/>
  <c r="G163"/>
  <c r="G138"/>
  <c r="G298"/>
  <c r="G14"/>
  <c r="D9"/>
  <c r="F9"/>
  <c r="F11"/>
  <c r="E10"/>
  <c r="G17"/>
  <c r="G177"/>
  <c r="G33"/>
  <c r="G48"/>
  <c r="G268"/>
  <c r="G128"/>
  <c r="G15"/>
  <c r="G38"/>
  <c r="G93"/>
  <c r="G143"/>
  <c r="G183"/>
  <c r="G253"/>
  <c r="G288"/>
  <c r="G176"/>
  <c r="G88"/>
  <c r="G258"/>
  <c r="G293"/>
  <c r="E248"/>
  <c r="F248"/>
  <c r="G198"/>
  <c r="F13"/>
  <c r="E13"/>
  <c r="G58" l="1"/>
  <c r="G10"/>
  <c r="G11"/>
  <c r="E8"/>
  <c r="D8"/>
  <c r="F8"/>
  <c r="G278"/>
  <c r="G248"/>
  <c r="G173"/>
  <c r="G12"/>
  <c r="G13"/>
  <c r="G9"/>
  <c r="I208" i="2"/>
  <c r="I194" s="1"/>
  <c r="G8" i="3" l="1"/>
  <c r="K208" i="2"/>
  <c r="I210"/>
  <c r="K210" s="1"/>
  <c r="I207"/>
  <c r="K207" s="1"/>
  <c r="I193" l="1"/>
  <c r="K193" s="1"/>
  <c r="K194"/>
  <c r="J122"/>
  <c r="I122"/>
  <c r="J113"/>
  <c r="J112" s="1"/>
  <c r="I113"/>
  <c r="J88"/>
  <c r="I89"/>
  <c r="J28"/>
  <c r="I28"/>
  <c r="J121" l="1"/>
  <c r="K28"/>
  <c r="I112"/>
  <c r="K113"/>
  <c r="I88"/>
  <c r="K89"/>
  <c r="I121"/>
  <c r="K122"/>
  <c r="J32"/>
  <c r="K121" l="1"/>
  <c r="K88"/>
  <c r="K112"/>
  <c r="I125"/>
  <c r="I119" s="1"/>
  <c r="J125"/>
  <c r="I109"/>
  <c r="J109"/>
  <c r="I104"/>
  <c r="J104"/>
  <c r="J103" s="1"/>
  <c r="I70"/>
  <c r="J70"/>
  <c r="I62"/>
  <c r="J62"/>
  <c r="J61" s="1"/>
  <c r="I47"/>
  <c r="J47"/>
  <c r="I26"/>
  <c r="J26"/>
  <c r="J25" s="1"/>
  <c r="I32"/>
  <c r="I31" s="1"/>
  <c r="J31"/>
  <c r="I35"/>
  <c r="I34" s="1"/>
  <c r="J35"/>
  <c r="J34" s="1"/>
  <c r="I23"/>
  <c r="J23"/>
  <c r="I97"/>
  <c r="J97"/>
  <c r="J124" l="1"/>
  <c r="J118" s="1"/>
  <c r="J119"/>
  <c r="J44"/>
  <c r="I44"/>
  <c r="J17"/>
  <c r="I17"/>
  <c r="K32"/>
  <c r="I61"/>
  <c r="K35"/>
  <c r="K23"/>
  <c r="I25"/>
  <c r="K26"/>
  <c r="K97"/>
  <c r="K47"/>
  <c r="J46"/>
  <c r="J43" s="1"/>
  <c r="I46"/>
  <c r="K62"/>
  <c r="I103"/>
  <c r="K104"/>
  <c r="I124"/>
  <c r="K125"/>
  <c r="I22"/>
  <c r="J22"/>
  <c r="I19"/>
  <c r="J19"/>
  <c r="I15"/>
  <c r="J15"/>
  <c r="K82"/>
  <c r="K109"/>
  <c r="K124" l="1"/>
  <c r="I118"/>
  <c r="J16"/>
  <c r="I43"/>
  <c r="I16"/>
  <c r="K103"/>
  <c r="I14"/>
  <c r="J14"/>
  <c r="K15"/>
  <c r="K44"/>
  <c r="K120"/>
  <c r="K17"/>
  <c r="K119"/>
  <c r="K70"/>
  <c r="K25"/>
  <c r="K19"/>
  <c r="K31"/>
  <c r="K34"/>
  <c r="K22"/>
  <c r="K61" l="1"/>
  <c r="K14"/>
  <c r="K16"/>
  <c r="K46"/>
  <c r="K43" l="1"/>
  <c r="J13"/>
  <c r="I13"/>
  <c r="K13" l="1"/>
  <c r="K118"/>
</calcChain>
</file>

<file path=xl/sharedStrings.xml><?xml version="1.0" encoding="utf-8"?>
<sst xmlns="http://schemas.openxmlformats.org/spreadsheetml/2006/main" count="2255" uniqueCount="525">
  <si>
    <t>Ответственный исполнитель</t>
  </si>
  <si>
    <t>Подпрограмма 1 «Развитие дошкольного образования Аргаяшского  муниципального района»</t>
  </si>
  <si>
    <t xml:space="preserve">Управление образования </t>
  </si>
  <si>
    <t xml:space="preserve">Подпрограмма 2 «Развитие общего образования Аргаяшского муниципального района»                        </t>
  </si>
  <si>
    <t>Управление образования</t>
  </si>
  <si>
    <t>Наименование муниципальной программы, подпрограммы, ведомственной целевой программы, основного мероприятия</t>
  </si>
  <si>
    <t>Ответственный исполнитель, соисполнители</t>
  </si>
  <si>
    <t>Код бюджетной классификации</t>
  </si>
  <si>
    <t>Расходы (тыс. рублей) по годам</t>
  </si>
  <si>
    <t>ГРБС</t>
  </si>
  <si>
    <t>ЦСР</t>
  </si>
  <si>
    <t>ВР</t>
  </si>
  <si>
    <t>всего</t>
  </si>
  <si>
    <t>Х</t>
  </si>
  <si>
    <t>Образовательные организации</t>
  </si>
  <si>
    <t xml:space="preserve"> Подпрограмма 1 «Развитие дошкольного образования Аргаяшского  муниципального района»                       </t>
  </si>
  <si>
    <t xml:space="preserve">Дошкольные образовательные организации </t>
  </si>
  <si>
    <t>Дошкольные образовательные организации</t>
  </si>
  <si>
    <t>Общеобразовательные организации</t>
  </si>
  <si>
    <t xml:space="preserve">Подпрограмма 3 «Развитие дополнительного образования Аргаяшского муниципального района»    </t>
  </si>
  <si>
    <t>Организации дополнительного образования</t>
  </si>
  <si>
    <t xml:space="preserve">Подпрограмма 4 «Отдых, оздоровление, занятость детей и молодежи Аргаяшского муниципального района»                        </t>
  </si>
  <si>
    <t>МУ ДООЛ «Голубая волна»</t>
  </si>
  <si>
    <t xml:space="preserve">Подпрограмма 5 «Прочие мероприятия в области образования»                        </t>
  </si>
  <si>
    <t>Рз ПР</t>
  </si>
  <si>
    <t>0701</t>
  </si>
  <si>
    <t>0702</t>
  </si>
  <si>
    <t>0703</t>
  </si>
  <si>
    <t>Источники ресурсного обеспечения</t>
  </si>
  <si>
    <t xml:space="preserve">бюджет Аргаяшского  муниципального района </t>
  </si>
  <si>
    <t>федеральный бюджет*</t>
  </si>
  <si>
    <t xml:space="preserve">областной бюджет* </t>
  </si>
  <si>
    <t>внебюджетные источники*</t>
  </si>
  <si>
    <t>(тыс. рублей)</t>
  </si>
  <si>
    <t>0709</t>
  </si>
  <si>
    <t>612</t>
  </si>
  <si>
    <t>5312042030</t>
  </si>
  <si>
    <t>5322042130</t>
  </si>
  <si>
    <t>5332042330</t>
  </si>
  <si>
    <t>611</t>
  </si>
  <si>
    <t>5321042130</t>
  </si>
  <si>
    <t>1004</t>
  </si>
  <si>
    <t>окончания реализации</t>
  </si>
  <si>
    <t>начала реализации</t>
  </si>
  <si>
    <t>53110S4060</t>
  </si>
  <si>
    <t>53207S3040</t>
  </si>
  <si>
    <t>53210S3030</t>
  </si>
  <si>
    <t>53410S3010</t>
  </si>
  <si>
    <t>Таблица 3</t>
  </si>
  <si>
    <t>очередной год</t>
  </si>
  <si>
    <t>первый год планового периода</t>
  </si>
  <si>
    <t>Оценка расходов (тыс. рублей) по годам</t>
  </si>
  <si>
    <t>Таблица 4</t>
  </si>
  <si>
    <t>Таблица 5</t>
  </si>
  <si>
    <t>Срок</t>
  </si>
  <si>
    <t>Ожидаемый непосредственный результат (краткое описание)</t>
  </si>
  <si>
    <t>Показатель (индикатор) (наименование)</t>
  </si>
  <si>
    <t>Единица</t>
  </si>
  <si>
    <t>измерения</t>
  </si>
  <si>
    <t>Значения показателей</t>
  </si>
  <si>
    <t>текущий год</t>
  </si>
  <si>
    <t>%</t>
  </si>
  <si>
    <t>Подпрограмма 2 «Развитие общего образования Аргаяшского муниципального района»</t>
  </si>
  <si>
    <t>ед.</t>
  </si>
  <si>
    <t>Подпрограмма 3 «Развитие дополнительного образования Аргаяшского муниципального района»</t>
  </si>
  <si>
    <t>Подпрограмма 4 «Отдых, оздоровление, занятость детей и молодежи Аргаяшского муниципального района»</t>
  </si>
  <si>
    <t>Номер и наименование ведомственной целевой программы, основного мероприятия</t>
  </si>
  <si>
    <t>Последствия не реализации ведомственной целевой программы, основного мероприятия</t>
  </si>
  <si>
    <t>Таблица 2</t>
  </si>
  <si>
    <t>Перечень ведомственных целевых программ и основных мероприятий муниципальной программы</t>
  </si>
  <si>
    <t>№  п/п</t>
  </si>
  <si>
    <t>Связь с показателями муниципальной программы (подпрограмммы)</t>
  </si>
  <si>
    <t>ПРИЛОЖЕНИЕ</t>
  </si>
  <si>
    <t>53420S3010</t>
  </si>
  <si>
    <t xml:space="preserve"> Муниципальная программа «Развитие образования Аргаяшского муниципального района» </t>
  </si>
  <si>
    <t>360</t>
  </si>
  <si>
    <t>МОУ Аргаяшская СОШ № 1</t>
  </si>
  <si>
    <t>"МУ ДО ""ЦДТ"" c. Аргаяш"</t>
  </si>
  <si>
    <t xml:space="preserve">Муниципальная программа «Развитие образования Аргаяшского муниципального района» </t>
  </si>
  <si>
    <t xml:space="preserve">Доля обучающихся, успешно прошедших государственную итоговую аттестацию по образовательным программам основного общего образования и получивших аттестат об основном общем образовании, в общей численности обучающихся общеобразовательных организаций, сдававших экзамены </t>
  </si>
  <si>
    <t>Доля обучающихся, обеспеченных питанием, в общем количестве обучающихся</t>
  </si>
  <si>
    <t>Количество проведенных мероприятий в области образования для педагогических работников</t>
  </si>
  <si>
    <t xml:space="preserve">Доля обучающихся, успешно прошедших государственную итоговую аттестацию по образовательным программам среднего общего образования и получивших аттестат о среднем общем образовании, в общей численности обучающихся общеобразовательных организаций, сдававших экзамены </t>
  </si>
  <si>
    <t>Количество проведенных мероприятий для детей и молодежи</t>
  </si>
  <si>
    <t xml:space="preserve">Количество приобретенных транспортных средств для перевозки обучающихся </t>
  </si>
  <si>
    <t xml:space="preserve">Ресурсное обеспечение реализации муниципальной программы «Развитие образования Аргаяшского муниципального района»
</t>
  </si>
  <si>
    <t xml:space="preserve">Обеспечение содержания деятельности Управления образования Аргаяшского муниципального района </t>
  </si>
  <si>
    <t>Вид нормативного правового акта</t>
  </si>
  <si>
    <t>Основные положения нормативного правового акта</t>
  </si>
  <si>
    <t>Ответственный исполнитель и соисполнители</t>
  </si>
  <si>
    <t>Ожидаемые сроки принятия</t>
  </si>
  <si>
    <t>Сведения об основных мерах правового регулирования в сфере реализации муниципальной программы</t>
  </si>
  <si>
    <t>№ п/п</t>
  </si>
  <si>
    <t xml:space="preserve">Охват детей 1 - 7 лет дошкольным образованием </t>
  </si>
  <si>
    <t>Удельный вес численности воспитанников ДОО в возрасте 3 - 7 лет, охваченных образовательными программами дошкольного образования, соответствующими требованиям ФГОС ДО</t>
  </si>
  <si>
    <t>Создание в Аргаяшском муниципальном районе новых мест в общеобразовательных организациях в соответствии с прогнозируемой потребностью и современными требованиями к условиям обучения.</t>
  </si>
  <si>
    <t xml:space="preserve">Обеспечение комплексной безопасности обучающихся, воспитанников, работников образовательных организаций вовремя их   трудовой и учебной деятельности путем повышения безопасности жизнедеятельности: противопожарной, электрической, санитарно-эпидемиологической, антитеррористической и технической безопасности зданий, сооружений в муниципальных  образовательных организациях всех типов и видов, подведомственных Управлению образования Аргаяшского муниципального района </t>
  </si>
  <si>
    <t>5310604050</t>
  </si>
  <si>
    <t>5311004010</t>
  </si>
  <si>
    <t>5321003120</t>
  </si>
  <si>
    <t>5350603020</t>
  </si>
  <si>
    <t xml:space="preserve">Создание условий для улучшения состояния здоровья детского населения Аргаяшского муниципального района и удовлетворения потребностей в качественных и социально значимых услугах оздоровления, отдыха и занятости несовершеннолетних.     </t>
  </si>
  <si>
    <t>5350420401</t>
  </si>
  <si>
    <t>Доля обучающихся муниципальных общеобразовательных организаций по программам начального общего образования, обеспеченных молоком (молочной продукцией), в общем количестве обучающихся муниципальных общеобразовательных организаций по программам начального общего образования</t>
  </si>
  <si>
    <t xml:space="preserve">Прогнозная оценка расходов на реализацию целей муниципальной программы 
«Развитие образования Аргаяшского муниципального района» </t>
  </si>
  <si>
    <t xml:space="preserve">Сохранение доли детей-инвалидов и родителей относящейся к 1 и 2 группе инвалидности, которым выплачивается компенсация части платы, взимаемой с родителей (законных представителей) за присмотр и уход за детьми в образовательных организациях, реализующих образовательную программу дошкольного образования на уровне 100% </t>
  </si>
  <si>
    <t xml:space="preserve">Нарушение гарантированного законом права каждого обучающегося на меры социальной поддержки
</t>
  </si>
  <si>
    <t>Невыполнение районными бюджетными учреждениями муниципального задания на оказание муниципальных услуг (выполнение работ)</t>
  </si>
  <si>
    <t>Сохранение удельного веса численности воспитанников ДОО в возрасте 3 - 7 лет, охваченных образовательными программами дошкольного образования, соответствующими требованиям ФГОС ДО на уровне 100%</t>
  </si>
  <si>
    <t>Нарушение гарантированного законом права каждого человека на общедоступное и бесплатное дошкольное образование в соответствии с федеральным государственным образовательным стандартом</t>
  </si>
  <si>
    <t>Нарушения прав лиц с ограниченными возможностями здоровья на получение без дискриминации качественного образования</t>
  </si>
  <si>
    <t>Нарушение гарантированного законом права каждого обучающегося на охрану здоровья и меры социальной поддержки</t>
  </si>
  <si>
    <t>Доля обучающихся, обеспеченных подвозом  до образовательных организаций</t>
  </si>
  <si>
    <t>Нарушение гарантированного законом права каждого обучающегося на получение образования в соответствии с федеральными государственными образовательными стандартами</t>
  </si>
  <si>
    <t>Сохранение доли обучающихся, обеспеченных подвозом  до образовательных организаций на уровне 100%</t>
  </si>
  <si>
    <t>Неэффективное функционирование системы образования</t>
  </si>
  <si>
    <t>Нарушение гарантированного законом права каждого человека на удовлетворение потребности в получении образования различной направленности, на развитие творческих способностей, интересов</t>
  </si>
  <si>
    <t>Нарушение гарантированного законом права каждого обучающегося на охрану здоровья, отдых и меры социальной поддержки</t>
  </si>
  <si>
    <t>Готовность лагеря к летней оздоровительной компании на 100%</t>
  </si>
  <si>
    <t>Обеспечение содержания деятельности Управления образования Аргаяшского муниципального района  на уровне 100%</t>
  </si>
  <si>
    <t xml:space="preserve">Нарушение гарантированного законом права каждого обучающегося на охрану здоровья </t>
  </si>
  <si>
    <t xml:space="preserve">Нарушение гарантированного законом права каждого человека на удовлетворение потребности в получении образования различной направленности, на развитие творческих способностей, интересов. Нарушение гарантированного законом права каждого обучающегося на охрану здоровья.  </t>
  </si>
  <si>
    <t>Охват количества детей из малообеспеченных, неблагополучных семей, а также семей, оказавшихся в трудной жизненной ситуации, получающих дошкольное образование в муниципальных дошкольных образовательных организациях на уровне 370 детей</t>
  </si>
  <si>
    <t>Доля детей-инвалидов, охваченных обучением по основным общеобразовательным программам, родители (законные представители) которых получают компенсацию за обучение детей-инвалидов на дому, от общего числа заявившихся на получение компенсации, на уровне 100%</t>
  </si>
  <si>
    <t xml:space="preserve">Мероприятие будет реализовано только при выделении средств из бюджета  </t>
  </si>
  <si>
    <t xml:space="preserve">«Развитие образования Аргаяшского муниципального района» </t>
  </si>
  <si>
    <t>Сведения о показателях (индикаторах) муниципальной программы, подпрограмм муниципальной программы и их значениях</t>
  </si>
  <si>
    <t xml:space="preserve">Охват детей, обеспеченных бесплатным начальным общим, основным общим и средним общим образованием </t>
  </si>
  <si>
    <t xml:space="preserve">Охват детей в возрасте от 5 до 18 лет программами дополнительного образования, в общем количестве детей от 5 до 18 лет </t>
  </si>
  <si>
    <t xml:space="preserve">Развитие в Аргаяшском муниципальном районе качества общего образования посредством обновления содержания и технологий преподавания общеобразовательных программ, вовлечения всех участников системы образования (обучающихся, педагоги, родители (законные представители), работодатели и представители общественных объединений) в развитие системы общего образования, а также за счет обновления материально-технической базы и переподготовки педагогических кадров. </t>
  </si>
  <si>
    <t>Увеличение охвата детей в возрасте от 5 до 18 лет программами дополнительного образования до 80%.  Количество проведенных муниципальных мероприятий не меньше 50.</t>
  </si>
  <si>
    <t xml:space="preserve">Сохранение доли обучающихся, обеспеченных питанием, в общем количестве обучающихся на уровне 100% </t>
  </si>
  <si>
    <t>Сохранение доли обучающихся муниципальных общеобразовательных организаций по программам начального общего образования, обеспеченных молоком (молочной продукцией), в общем количестве обучающихся муниципальных общеобразовательных организаций по программам начального общего образования на уровне 100%</t>
  </si>
  <si>
    <t>Цель:  Создание условий для эффективного развития образования, направленного на обеспечение доступности качественного образования, соответствующего требованиям современного инновационного социально ориентированного развития Аргаяшского муниципального района.</t>
  </si>
  <si>
    <t>Увеличение доли детей, на которых выплачивается компенсация части платы, взимаемой с родителей (законных представителей) за присмотр и уход за детьми в образовательных организациях, реализующих образовательную программу дошкольного образования на уровне 100%</t>
  </si>
  <si>
    <t>Сохранение доли детей 1 - 7 лет охваченных дошкольным образованием на уровне 59,3%.</t>
  </si>
  <si>
    <t>Сохранение доли обучающихся, успешно прошедших государственную итоговую аттестацию по образовательным программам основного общего образования и получивших аттестат об основном общем образовании, в общей численности обучающихся общеобразовательных организаций, сдававших экзамены на уровне 90%. Сохранение доли  обучающихся, успешно прошедших государственную итоговую аттестацию по образовательным программам среднего общего образования и получивших аттестат о среднем общем образовании, в общей численности обучающихся общеобразовательных организаций, сдававших экзамены на уровне 98%. Увеличение удельного веса численности обучающихся в муниципальных общеобразовательных организациях, которым предоставлена возможность обучаться в соответствии с основными требованиями (с учетом федеральных государственных образовательных стандартов), в общей численности обучающихся  в муниципальных общеобразовательных организациях до 100%</t>
  </si>
  <si>
    <t>Сохранение охвата детей обеспеченных бесплатным начальным общим, основным общим и средним общим образованием на уровне 100%</t>
  </si>
  <si>
    <t>Сохранение долиобразовательных организаций, в которых проведены мероприятия по обеспечению  повышения уровня противопожарной безопасности  на уровне 30%</t>
  </si>
  <si>
    <t>Сохранение доли образовательных организаций, в которых проведены мероприятия по обеспечению  антитеррористической безопасности на уровне 15%</t>
  </si>
  <si>
    <t>Сохранение доли образовательных организаций, в которых проведены мероприятия по обеспечению  санитарно-эпидемиологических правил и нормативов на уровне 50%</t>
  </si>
  <si>
    <t>Сохранение доли образовательных организаций, в которых проведены мероприятия по обеспечению повышения конструктивной надежности и безопасности зданий, сооружений и инженерных систем образовательных учреждений на уровне 20%</t>
  </si>
  <si>
    <t>Доля детей, охваченных отдыхом в каникулярное время в организациях отдыха и оздоровления детей, в общем числе детей, охваченных отдыхом в организациях отдыха детей и их оздоровления всех типов, на уровне 0,35%</t>
  </si>
  <si>
    <t xml:space="preserve">Доля детей, охваченных отдыхом в каникулярное время в лагерях, с дневным пребыванием детей, в общем числе детей, охваченных отдыхом в организациях отдыха детей и их оздоровления всех типов, на уровне 0,90% </t>
  </si>
  <si>
    <t>5321053035</t>
  </si>
  <si>
    <t>Доля несовершеннолетних, охваченных профильными сменами, в общем числе детей, охваченных отдыхом в  организациях отдыха детей и их оздоровления всех типов на уровне 0,1%</t>
  </si>
  <si>
    <t>Доля использованной муниципальным образованием субсидии местному бюджету на оборудование ППЭ в общем размере субсидии местному бюджету на оборудование ППЭ, перечисленной муниципальному образованию</t>
  </si>
  <si>
    <t>Доля экзаменов государственной итоговой аттестации по образовательным программам среднего общего образования, проведенных в муниципальном образовании в соответствии с Порядком проведения государственной итоговой аттестации по образовательным программам среднего общего образования, утвержденным приказом Министерства просвещения Российской Федерации и Рособрнадзора от 07 ноября 2018г. № 190/1512 «Об утверждении Порядка проведения государственной итоговой аттестации по образовательным программам среднего общего образования», в общем количестве проведенных в муниципальном образовании экзаменов государственной итоговой аттестации по образовательным программам среднего общего образования</t>
  </si>
  <si>
    <t>1.1</t>
  </si>
  <si>
    <t>1.2</t>
  </si>
  <si>
    <t>1.3</t>
  </si>
  <si>
    <t>1.4</t>
  </si>
  <si>
    <t xml:space="preserve">Подпрограмма 2 «Развитие общего образования Аргаяшского муниципального района»  </t>
  </si>
  <si>
    <t xml:space="preserve">Подпрограмма 4 «Отдых, оздоровление, занятость детей и молодежи Аргаяшского муниципального района»         </t>
  </si>
  <si>
    <t xml:space="preserve">Подпрограмма 5 «Прочие мероприятия в области образования»               </t>
  </si>
  <si>
    <t>1.5</t>
  </si>
  <si>
    <t>1.6</t>
  </si>
  <si>
    <t>1.7</t>
  </si>
  <si>
    <t>2.1</t>
  </si>
  <si>
    <t>2.2</t>
  </si>
  <si>
    <t>2.3</t>
  </si>
  <si>
    <t>2.4</t>
  </si>
  <si>
    <t>2.5</t>
  </si>
  <si>
    <t>2.6</t>
  </si>
  <si>
    <t>2.7</t>
  </si>
  <si>
    <t>2.8</t>
  </si>
  <si>
    <t>2.9</t>
  </si>
  <si>
    <t>2.10</t>
  </si>
  <si>
    <t>2.11</t>
  </si>
  <si>
    <t>2.12</t>
  </si>
  <si>
    <t>2.13</t>
  </si>
  <si>
    <t>2.14</t>
  </si>
  <si>
    <t>2.15</t>
  </si>
  <si>
    <t>2.16</t>
  </si>
  <si>
    <t>2.17</t>
  </si>
  <si>
    <t>2.18</t>
  </si>
  <si>
    <t>2.19</t>
  </si>
  <si>
    <t>3.1</t>
  </si>
  <si>
    <t>3.2</t>
  </si>
  <si>
    <t>4.1</t>
  </si>
  <si>
    <t>4.2</t>
  </si>
  <si>
    <t>4.3</t>
  </si>
  <si>
    <t>4.4</t>
  </si>
  <si>
    <t>4.5</t>
  </si>
  <si>
    <t>4.6</t>
  </si>
  <si>
    <t>5.1</t>
  </si>
  <si>
    <t>5.2</t>
  </si>
  <si>
    <t>5.3</t>
  </si>
  <si>
    <t>5.4</t>
  </si>
  <si>
    <t>6.1</t>
  </si>
  <si>
    <t>2</t>
  </si>
  <si>
    <t>3</t>
  </si>
  <si>
    <t>4</t>
  </si>
  <si>
    <t>5</t>
  </si>
  <si>
    <t>6</t>
  </si>
  <si>
    <t>7</t>
  </si>
  <si>
    <t>6.2</t>
  </si>
  <si>
    <t>Целевой показатель (индикатор) № 1.1</t>
  </si>
  <si>
    <t>Целевой показатель (индикатор) № 1.2</t>
  </si>
  <si>
    <t>Целевой показатель (индикатор) № 1.3</t>
  </si>
  <si>
    <t>Целевой показатель (индикатор) № 1.4</t>
  </si>
  <si>
    <t>Целевой показатель (индикатор) № 1.5</t>
  </si>
  <si>
    <t>Целевой показатель (индикатор) № 1.6</t>
  </si>
  <si>
    <t>Целевой показатель (индикатор) № 2.1,2.2,2.3</t>
  </si>
  <si>
    <t>Целевой показатель (индикатор) № 2.4</t>
  </si>
  <si>
    <t>Целевой показатель (индикатор) № 2.5</t>
  </si>
  <si>
    <t>Целевой показатель (индикатор) № 2.6</t>
  </si>
  <si>
    <t>Целевой показатель (индикатор) № 2.7</t>
  </si>
  <si>
    <t>Целевой показатель (индикатор) № 2.9</t>
  </si>
  <si>
    <t>Целевой показатель (индикатор) № 2.8</t>
  </si>
  <si>
    <t>Целевой показатель (индикатор) № 4.1</t>
  </si>
  <si>
    <t>Целевой показатель (индикатор) № 4.2</t>
  </si>
  <si>
    <t>Целевой показатель (индикатор) № 4.3</t>
  </si>
  <si>
    <t>Целевой показатель (индикатор) № 4.6</t>
  </si>
  <si>
    <t>Целевой показатель (индикатор) № 5.1</t>
  </si>
  <si>
    <t>Целевой показатель (индикатор) № 5.2</t>
  </si>
  <si>
    <t>Целевой показатель (индикатор) № 5.3</t>
  </si>
  <si>
    <t>Доля обучающихся, получающих начальное общее образование в муниципальных образовательных организациях, получающих бесплатное горячее питание, к общему количеству обучающихся, получающих начальное общее образование в муниципальных образовательных организациях</t>
  </si>
  <si>
    <t>Доля обучающихся, получающих начальное общее образование в муниципальных образовательных организациях, получающих бесплатное горячее питание, к общему количеству обучающихся, получающих начальное общее образование в муниципальных образовательных организациях на уровне 100%</t>
  </si>
  <si>
    <t>Номер подпрограммы, мероприятий</t>
  </si>
  <si>
    <t xml:space="preserve">Предоставление субсидий районным бюджетным учреждениям на финансовое обеспечение муниципального задания на оказание муниципальных услуг (выполнение работ) </t>
  </si>
  <si>
    <t>Предоставление субсидий районным бюджетным учреждениям на привлечение детей из малообеспеченных, неблагополучных семей, а также семей, оказавшихся в трудной жизненной ситуации, в расположенные на территории Аргаяшского района муниципальные дошкольные образовательные организации через предоставление компенсации части родительской платы</t>
  </si>
  <si>
    <t xml:space="preserve">Предоставление субсидий районным бюджетным учреждениям на социальную поддержку детей-инвалидов и родителей инвалидов 1 и 2 группы через предоставление компенсации части родительской платы в муниципальных дошкольных образовательных организациях </t>
  </si>
  <si>
    <t>Компенсация части платы, взимаемой с родителей (законных представителей) за присмотр и уход за детьми в образовательных организациях, реализующих образовательную программу дошкольного образования, расположенных на территории Аргаяшского муниципального района</t>
  </si>
  <si>
    <t>Предоставление субсидий районным бюджетным учреждениям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</t>
  </si>
  <si>
    <t>Предоставление субсидий районным бюджетным учреждениям на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и обеспечение дополнительного образования детей в муниципальных общеобразовательных организациях</t>
  </si>
  <si>
    <t>Организация подвоза учащихся</t>
  </si>
  <si>
    <r>
      <rPr>
        <sz val="10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 xml:space="preserve">Приобретение транспортных средств </t>
    </r>
  </si>
  <si>
    <t>Предоставление субсидий на иные цели муниципальным бюджетным (автономным) учреждениям - общеобразовательным организациям на развитие общего образования</t>
  </si>
  <si>
    <t>Предоставление субсидий районным бюджетным учреждениям на обеспечение питанием детей из малообеспеченных семей и детей с нарушениями здоровья, обучающихся в муниципальных общеобразовательных организациях</t>
  </si>
  <si>
    <t>Предоставление субсидий районным бюджетным учреждениям на обеспечение молоком (молочной продукцией) обучающихся муниципальных общеобразовательных организаций по программам начального общего образования</t>
  </si>
  <si>
    <t>Финансовое обеспечение проведения мероприятий в области образования для педагогических работников</t>
  </si>
  <si>
    <t>Финансовое обеспечение проведения мероприятий для детей и молодежи</t>
  </si>
  <si>
    <t>Предоставление субсидий районным бюджетным учреждениям на обеспечение выплат ежемесячного денежного вознаграждения за классное руководство   педагогическим работникам муниципальных образовательных организаций, реализующих образовательные программы начального общего, основного общего и среднего общего образования, в том числе адаптированные основные общеобразовательные программы</t>
  </si>
  <si>
    <t>Предоставление субсидий на иные цели муниципальным бюджетным (автономным) учреждениям – общеобразовательным организациям на оборудование пунктов проведения экзаменов государственной итоговой аттестации по образовательным программа среднего общего образования</t>
  </si>
  <si>
    <t>Организация бесплатного горячего питания обучающихся, получающих начальное общее образование в муниципальных образовательных организациях</t>
  </si>
  <si>
    <t xml:space="preserve">Предоставление субсидий на иные цели муниципальным бюджетным (автономным) учреждениям -  на развитие дополнительного образования </t>
  </si>
  <si>
    <t>Предоставление субсидий на организацию отдыха детей в каникулярное время</t>
  </si>
  <si>
    <t>Предоставление субсидий на иные цели муниципальным бюджетным (автономным) учреждениям -  общеобразовательным организациям на организацию питания детей в пришкольных лагерях</t>
  </si>
  <si>
    <t xml:space="preserve"> Предоставление субсидий на иные цели муниципальным бюджетным (автономным) учреждениям -  общеобразовательным организациям на организацию малозатратных форм отдыха </t>
  </si>
  <si>
    <t>Предоставление субсидий на иные цели муниципальным бюджетным (автономным) учреждениям -  на  подготовку лагеря к летней оздоровительной компании</t>
  </si>
  <si>
    <t>Финансовое обеспечение выполнения функций муниципальными органами</t>
  </si>
  <si>
    <t>Компенсация затрат родителей (законных представителей) детей-инвалидов в части организации обучения по основным общеобразовательным программам на дому</t>
  </si>
  <si>
    <t>Подпрограмма 6.  «Безопасность образовательных учреждений Аргаяшского   муниципального района»</t>
  </si>
  <si>
    <t>Предоставление субсидий на иные цели муниципальным бюджетным (автономным) учреждениям – на развитие дошкольного образования</t>
  </si>
  <si>
    <t>6.3</t>
  </si>
  <si>
    <t>6.4</t>
  </si>
  <si>
    <t>6.5</t>
  </si>
  <si>
    <t>6.6</t>
  </si>
  <si>
    <t>6.7</t>
  </si>
  <si>
    <t>6.8</t>
  </si>
  <si>
    <t>6.9</t>
  </si>
  <si>
    <t>6.10</t>
  </si>
  <si>
    <t>Предоставление субсидий на иные цели муниципальным бюджетным (автономным) учреждениям - общеобразовательным организациям на проведение ремонтных работ по замене оконных блоков в муниципальных общеобразовательных организациях</t>
  </si>
  <si>
    <t>Предоставление субсидий на иные цели муниципальным бюджетным (автономным) учреждениям – организациям дополнительного образования на проведение капитального ремонта зданий и сооружений муниципальных организаций дополнительного образования</t>
  </si>
  <si>
    <t>Предоставление субсидий на иные цели муниципальным бюджетным (автономным) учреждениям – общеобразовательным организациям проведение капитального ремонта зданий и сооружений муниципальных организаций дошкольного образования</t>
  </si>
  <si>
    <t>532</t>
  </si>
  <si>
    <t xml:space="preserve"> Предоставление субсидий районным бюджетным учреждениям на привлечение детей из малообеспеченных, неблагополучных семей, а также семей, оказавшихся в трудной жизненной ситуации, в расположенные на территории Аргаяшского района муниципальные дошкольные образовательные организации через предоставление компенсации части родительской платы</t>
  </si>
  <si>
    <t xml:space="preserve">Приобретение транспортных средств </t>
  </si>
  <si>
    <t xml:space="preserve">Предоставление субсидий на иные цели муниципальным бюджетным (автономным) учреждениям -  общеобразовательным организациям на организацию малозатратных форм отдыха </t>
  </si>
  <si>
    <t>Целевой показатель (индикатор) № 3.1,3.2</t>
  </si>
  <si>
    <t>Подпрограмма 6.  «Безопасность образовательных учреждений Аргаяшского муниципального района»</t>
  </si>
  <si>
    <t xml:space="preserve">Мероприятие 6.1. Предоставление субсидий на иные цели муниципальным бюджетным (автономным) учреждениям - на повышение уровня противопожарной безопасности </t>
  </si>
  <si>
    <t xml:space="preserve">Мероприятие 6.2. Предоставление субсидий на иные цели муниципальным бюджетным (автономным) учреждениям - на обеспечение антитеррористической безопасности </t>
  </si>
  <si>
    <t>Мероприятие 6.3. Предоставление субсидий на иные цели муниципальным бюджетным (автономным) учреждениям - на обеспечение санитарно-эпидемиологических правил и нормативов</t>
  </si>
  <si>
    <t>6.11</t>
  </si>
  <si>
    <t>Целевой показатель (индикатор) № 2.20,2.21</t>
  </si>
  <si>
    <t>Мероприятие 6.4. Предоставление субсидий на иные цели муниципальным бюджетным (автономным) учреждениям - на повышение конструктивной надежности и безопасности зданий, сооружений и инженерных систем образовательных учреждений</t>
  </si>
  <si>
    <t>Целевой показатель (индикатор) № 6.1</t>
  </si>
  <si>
    <t>Целевой показатель (индикатор) № 6.2</t>
  </si>
  <si>
    <t>Целевой показатель (индикатор) № 6.3</t>
  </si>
  <si>
    <t>Целевой показатель (индикатор) № 6.4</t>
  </si>
  <si>
    <t>Целевой показатель (индикатор) № 6.5,6,6</t>
  </si>
  <si>
    <t>Целевой показатель (индикатор) № 6.7</t>
  </si>
  <si>
    <t>Целевой показатель (индикатор) № 6,9,6.10</t>
  </si>
  <si>
    <t>Целевой показатель (индикатор) № 6.8</t>
  </si>
  <si>
    <t>Целевой показатель (индикатор) № 6.11,6.12</t>
  </si>
  <si>
    <t>Целевой показатель (индикатор) № 6,13</t>
  </si>
  <si>
    <t>Мероприятие 6.5. Предоставление субсидий на иные цели муниципальным бюджетным (автономным) учреждениям - на проведение капитального ремонта зданий муниципальных общеобразовательных организаций</t>
  </si>
  <si>
    <t>Мероприятие 6.7. Предоставление субсидий на иные цели муниципальным бюджетным (автономным) учреждениям - общеобразовательным организациям на проведение ремонтных работ по замене оконных блоков в муниципальных общеобразовательных организациях</t>
  </si>
  <si>
    <t xml:space="preserve">Мероприятие 6.8. Предоставление субсидий на иные цели муниципальным бюджетным (автономным) учреждениям – на оснащение медицинский блоков в дошкольных образовательных организациях </t>
  </si>
  <si>
    <t>Мероприятие 6.9. Предоставление субсидий на иные цели муниципальным бюджетным (автономным) учреждениям – организациям дополнительного образования на проведение капитального ремонта зданий и сооружений муниципальных организаций дополнительного образования</t>
  </si>
  <si>
    <t>Мероприятие 6.10. Предоставление субсидий на иные цели муниципальным бюджетным (автономным) учреждениям – общеобразовательным организациям проведение капитального ремонта зданий и сооружений муниципальных организаций дошкольного образования</t>
  </si>
  <si>
    <t>Мероприятие будет реализовано только при выделении средств из бюджета . Увеличение доли отремонтированных зданий муниципальных организаций дополнительного образования в общем количестве зданий муниципальных организаций дополнительного образования, требующих проведения ремонтов до 100%. Увеличение доли отремонтированных зданий муниципальных организаций дополнительного образования в общем количестве зданий муниципальных организаций дополнительного образования, требующих проведения ремонтов до 100%</t>
  </si>
  <si>
    <t xml:space="preserve"> Не менее 2-х  оснащенных  медицинских блоков в дошкольных образовательных организациях </t>
  </si>
  <si>
    <t>Предоставление субсидий  на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и обеспечение дополнительного образования детей в муниципальных общеобразовательных организациях для обучающихся с ограниченными возможностями здоровья</t>
  </si>
  <si>
    <t>Предоставление субсидий общеобразовательным организациям для обучающихся с ограниченными возможностями здоровья</t>
  </si>
  <si>
    <t>521</t>
  </si>
  <si>
    <t>5341042611</t>
  </si>
  <si>
    <t>Доля детей, охваченных отдыхом в каникулярное время в организациях отдыха и оздоровления детей, в общем числе детей, охваченных отдыхом в организациях отдыха детей и их оздоровления всех типов, на уровне 0,34%</t>
  </si>
  <si>
    <t>МДОУ "Детский сад № 1" с. Аргаяш</t>
  </si>
  <si>
    <t>Предоставление субсидий на иные цели муниципальным бюджетным (автономным) учреждениям – организациям отдыха и оздоровления детей на проведение капитального ремонта зданий и сооружений муниципальных организаций отдыха и оздоровления детей</t>
  </si>
  <si>
    <t>Мероприятие 6.11. Предоставление субсидий на иные цели муниципальным бюджетным (автономным) учреждениям – организациям отдыха и оздоровления детей на проведение капитального ремонта зданий и сооружений муниципальных организаций отдыха и оздоровления детей</t>
  </si>
  <si>
    <t>Целевой показатель (индикатор) № 6.14, 6.15</t>
  </si>
  <si>
    <t>Мероприятие будет реализовано только при выделении средств из бюджета .Увеличение доли капитально отремонтированных  зданий в муниципальных организациях отдыха и оздоровления детей в общем количестве зданий муниципальных организациях отдыха и оздоровления детей, требующих проведение капитальных ремонтов до 100%</t>
  </si>
  <si>
    <t>53410S9010</t>
  </si>
  <si>
    <t>Предоставление субсидий муниципальным бюджетным (автономным) учреждениям на организацию профильных смен для детей, состоящих на профилактическом учете</t>
  </si>
  <si>
    <t>Сохранение доли обучающихся в образовательных организациях, состоящих на учете в отделе по делам несовершеннолетних и защите их прав, принявших участие в профильных сменах на уровне 100%</t>
  </si>
  <si>
    <t>Мероприятие 6.6. Предоставление субсидий на иные цели муниципальным бюджетным (автономным) учреждениям - на создание в общеобразовательных организациях, расположенных в сельской местности и малых городах, условий для занятий физической культурой и спортом</t>
  </si>
  <si>
    <t>Предоставление субсидий муниципальным бюджетным (автономным) учреждениям на организацию предоставления психолого-педагогической, медицинской и социальной помощи обучающимся, испытывающим трудности в освоении основных общеобразовательных программ, своем развитии и социальной адаптации</t>
  </si>
  <si>
    <t>5321003090</t>
  </si>
  <si>
    <t>5321042230</t>
  </si>
  <si>
    <t>53210L3040</t>
  </si>
  <si>
    <t>Целевой показатель (индикатор) № 2.11.2.12</t>
  </si>
  <si>
    <t>Целевой показатель (индикатор) № 2.10</t>
  </si>
  <si>
    <t>Мероприятие 2.5. Предоставление субсидий районным бюджетным учреждениям на обеспечение выплат ежемесячного денежного вознаграждения за классное руководство   педагогическим работникам муниципальных образовательных организаций, реализующих образовательные программы начального общего, основного общего и среднего общего образования, в том числе адаптированные основные общеобразовательные программы</t>
  </si>
  <si>
    <t>Мероприятие 2.12 Финансовое обеспечение проведения мероприятий для детей и молодежи</t>
  </si>
  <si>
    <t>Сохранение доли обучающихся, которым оказано психолого-педагогическое консультирование от общего числа обучающихся обратившихся за психолого-педагогическим консультированием на уровне 100%</t>
  </si>
  <si>
    <t>53210S3300</t>
  </si>
  <si>
    <t>Целевой показатель (индикатор) № 4.5</t>
  </si>
  <si>
    <t>Провести не менее 40 мероприятий в области образования для педагогических работников</t>
  </si>
  <si>
    <t>Охват детей, обучающихся по программам дополнительного образования естественно-научной и технологической направленностей на базе центра "Точка роста" в количестве  3260 человека. Доля педагогических работников центра "Точка роста", прошедших обучение по программам  программ повышения квалификации на уровне 100%.</t>
  </si>
  <si>
    <t xml:space="preserve">Увеличение удельного веса численности обучающихся по программам начального общего, основного общего и среднего общего образования, участвующих в олимпиадах и конкурсах различного уровня, в общей численности обучающихся по программам начального общего, основного общего и среднего общего образования до 47%. Провести не менее 40 мероприятий для детей и молодежи </t>
  </si>
  <si>
    <t>К 2024 году доля зданий муниципальных общеобразовательных организаций, в которых проведены ремонтные работы по замене оконных блоков, в общем количестве зданий муниципальных общеобразовательных организаций, требующих проведения ремонтных работ по замене оконных блоков в муниципальных общеобразовательных организациях, должна составлять не мене 37%.  К 2024 году количество оконных блоков, замененных в рамках проведения ремонтных работ по замене оконных блоков в муниципальных общеобразовательных организациях, должна составлять не менее 322  единицы</t>
  </si>
  <si>
    <t>Увеличение доли капитально отремонтированных зданий и сооружений муниципальных дошкольных образовательных организаций в общем количестве зданий и сооружений муниципальных дошкольных образовательных организаций, требующих проведение капитальных ремонтов до 100%</t>
  </si>
  <si>
    <t>53620S3330</t>
  </si>
  <si>
    <t>53620S3320</t>
  </si>
  <si>
    <t>53620S4080</t>
  </si>
  <si>
    <t>53620S3310</t>
  </si>
  <si>
    <t xml:space="preserve">Предоставление субсидий на иные цели муниципальным бюджетным (автономным) учреждениям на создание и обеспечение функционирования центров образования естественно-научной и технологической направленностей в общеобразовательных организациях, расположенных в сельской местности и малых городах  </t>
  </si>
  <si>
    <t>Предоставление равных возможностей для получения гражданами качественного образования всех видов и уровней</t>
  </si>
  <si>
    <t xml:space="preserve">В общеобразовательных организациях, расположенных в сельской местности и малых городах, обновлена материально-техническая база для занятий детей физической культурой и спортом  </t>
  </si>
  <si>
    <t>Предоставление субсидий на иные цели муниципальным бюджетным (автономным) учреждениям – на оснащение современным оборудованием образовательных организаций, реализующих образовательные программы дошкольного образования, для получения детьми качественного образования</t>
  </si>
  <si>
    <t>53120S4030</t>
  </si>
  <si>
    <t>5322003120</t>
  </si>
  <si>
    <t>Предоставление субсидий на иные цели муниципальным бюджетным (автономным) учреждениям на создание и обеспечение функционирования центров образования естественно-научной и технологической направленностей в общеобразовательных организациях, расположенных в сельской местности и малых городах</t>
  </si>
  <si>
    <t>532E151721</t>
  </si>
  <si>
    <t>532E1S3050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</si>
  <si>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</si>
  <si>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532EB51790</t>
  </si>
  <si>
    <t>Предоставление субсидий на иные цели муниципальным бюджетным (автономным) учреждениям – общеобразовательным организациям на обновление материально-технической базы для организации учебно-исследовательской, научно-практической, творческой деятельности, занятий физической культурой и спортом в образовательных организациях</t>
  </si>
  <si>
    <t>532E250980</t>
  </si>
  <si>
    <t>2.2.1</t>
  </si>
  <si>
    <t>За период реализации программы</t>
  </si>
  <si>
    <t>5321003610</t>
  </si>
  <si>
    <t>Обеспечение бесплатным двухразовым горячим питанием обучающихся в муниципальных образовательных организациях, расположенных на территории Челябинской области, по образовательным программам основного общего, среднего общего образования, один из родителей которых призван на военную службу по мобилизации в Вооруженные Силы Российской Федерации</t>
  </si>
  <si>
    <t>4.2.1</t>
  </si>
  <si>
    <t>4.7</t>
  </si>
  <si>
    <t>Предоставление субсидий на иные цели муниципальным бюджетным (автономным) учреждениям -  на организацию занятости детей в каникулярное время</t>
  </si>
  <si>
    <t>5342042609</t>
  </si>
  <si>
    <t>Предоставление субсидий районным бюджетным учреждениям на финансовое обеспечение муниципального задания на оказание муниципальных услуг (выполнение работ) на организацию отдыха детей в летнее время</t>
  </si>
  <si>
    <t>Предоставление субсидий районным бюджетным учреждениям на финансовое обеспечение муниципального задания на оказание муниципальных услуг (выполнение работ) детского оздоровительного лагеря</t>
  </si>
  <si>
    <t>5351003070</t>
  </si>
  <si>
    <t>5359942530</t>
  </si>
  <si>
    <t>5.5</t>
  </si>
  <si>
    <t>Компенсация расходов родителей (законных представителей) на организацию обучения лиц, являвшихся детьми-инвалидами, достигнувшими совершеннолетия и имеющих статус инвалида, обучающихся по основным общеобразовательным программам, в том числе по адаптированным образовательным программам общего образования, в форме семейного образования и самообразования</t>
  </si>
  <si>
    <t>5350603600</t>
  </si>
  <si>
    <t>-</t>
  </si>
  <si>
    <r>
      <t xml:space="preserve">Предоставление субсидий на иные цели муниципальным бюджетным (автономным) учреждениям - на мероприятия по безопасности образовательных учреждений  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rFont val="Times New Roman"/>
        <family val="1"/>
        <charset val="204"/>
      </rPr>
      <t>их них:</t>
    </r>
  </si>
  <si>
    <t>4.8</t>
  </si>
  <si>
    <t>2.11.1</t>
  </si>
  <si>
    <t>4.9</t>
  </si>
  <si>
    <t xml:space="preserve">Предоставление субсидий на иные цели муниципальным бюджетным (автономным) учреждениям - на мероприятия по безопасности образовательных учреждений                         </t>
  </si>
  <si>
    <t xml:space="preserve">к муниципальной программе </t>
  </si>
  <si>
    <t xml:space="preserve">«Развитие образования Аргаяшского </t>
  </si>
  <si>
    <t xml:space="preserve">муниципального района» </t>
  </si>
  <si>
    <t>отчетный год</t>
  </si>
  <si>
    <t>Задача 1. Модернизация и качественное улучшение содержания, форм и методов организации дошкольного образования в рамках реализации федерального государственного образовательного стандарта дошкольного образования (далее именуется - ФГОС ДО).</t>
  </si>
  <si>
    <t>Задача 2. Удовлетворение потребности всех социально-демографических групп и слоев населения в услугах по дошкольному образованию, присмотру и уходу за детьми.</t>
  </si>
  <si>
    <t>Доля обучающихся по образовательным программам основного общего, среднего общего образования, обеспеченных бесплатным двухразовым горячим питанием, один из родителей которых является военнослужащим (от потребности)</t>
  </si>
  <si>
    <t xml:space="preserve">Задача 1. Повышение оздоровительного эффекта от пребывания детей в учреждениях и организациях, обеспечивающих отдых и оздоровление детей.  </t>
  </si>
  <si>
    <t>Готовность лагеря к летней оздоровительной компании</t>
  </si>
  <si>
    <t xml:space="preserve">Доля несовершеннолетних, состоящих на профилактическом учете в органах внутренних дел, принявших участие в профильных сменах, от общего числа обучающихся общеобразовательных организаций, состоящих на профилактическом учете в органах внутренних дел, по состоянию на 31 августа текущего финансового года </t>
  </si>
  <si>
    <t>не менее 51 %</t>
  </si>
  <si>
    <t>Доля трудоустроенных подростков от 14 до 18 лет, по отношению к общей численности лиц указанной категории</t>
  </si>
  <si>
    <t>Подпрограмма 5 «Прочие мероприятия в области образования»</t>
  </si>
  <si>
    <t>Задача 1. Реализация мероприятий, направленных на развитие и функционирование системы образования Аргаяшского муниципального района.</t>
  </si>
  <si>
    <t>Доля обучающихся, которым оказано психолого-педагогическое консультирование от общего числа обучающихся обратившихся за психолого-педагогическим консультированием</t>
  </si>
  <si>
    <t xml:space="preserve">Доля детей-инвалидов, охваченных обучением по основным общеобразовательным программам, родители (законные представители) которых получают компенсацию за обучение детей-инвалидов на дому, от общего числа заявившихся на получение компенсации </t>
  </si>
  <si>
    <t>Подпрограмма 6 «Безопасность образовательных учреждений Аргаяшского   муниципального района»</t>
  </si>
  <si>
    <t xml:space="preserve">Количество оконных блоков, замененных в рамках проведения ремонтных работ по замене оконных блоков в муниципальных общеобразовательных организациях </t>
  </si>
  <si>
    <t xml:space="preserve">Доля зданий муниципальных общеобразовательных организаций, в которых проведены ремонтные работы по замене оконных блоков, в общем количестве зданий муниципальных общеобразовательных организаций, требующих проведения ремонтных работ по замене оконных блоков в муниципальных общеобразовательных организациях </t>
  </si>
  <si>
    <t xml:space="preserve">Доля выполненных ремонтов в зданиях муниципальных организациях дополнительного образования в общем количестве зданий муниципальных организациях дополнительного образования, запланированных к проведению ремонта в текущем году </t>
  </si>
  <si>
    <t xml:space="preserve">Доля отремонтированных зданий муниципальных организаций дополнительного образования в общем количестве зданий муниципальных организаций дополнительного образования, требующих проведения ремонтов </t>
  </si>
  <si>
    <t xml:space="preserve">Доля капитально отремонтированных зданий и сооружений муниципальных дошкольных образовательных организаций в общем количестве зданий и сооружений муниципальных дошкольных образовательных организаций, требующих проведение капитальных ремонтов </t>
  </si>
  <si>
    <t xml:space="preserve">Доля выполненных ремонтов в зданиях муниципальных организациях отдыха и оздоровления детей в общем количестве зданий муниципальных организациях отдыха и оздоровления детей, запланированных к проведению ремонта в текущем году </t>
  </si>
  <si>
    <t xml:space="preserve">Доля отремонтированных зданий муниципальных организациях отдыха и оздоровления детей в общем количестве зданий муниципальных организациях отдыха и оздоровления детей, требующих проведения ремонтов </t>
  </si>
  <si>
    <t>Предоставление субсидий на иные цели муниципальным бюджетным (автономным) учреждениям – на проведение мероприятий по созданию в дошкольных образовательных, общеобразовательных организациях, организациях дополнительного образования детей (в том числе в организациях, осуществляющих образовательную деятельность по адаптированным основным общеобразовательным программам) условий для получения детьми-инвалидами качественного образования</t>
  </si>
  <si>
    <t>Мероприятие будет реализовано только при выделении средств из бюджета</t>
  </si>
  <si>
    <t>1.8</t>
  </si>
  <si>
    <t>Предоставление субсидий на иные цели муниципальным бюджетным (автономным) учреждениям – на оснащение современным оборудованием образовательных организаций, реализующих образовательные программы дошкольного образования</t>
  </si>
  <si>
    <t xml:space="preserve">Мероприятие будет реализовано только при выделении средств из бюджета. Увеличение доли образовательных организаций, в общем количестве образовательных организаций до 87%. </t>
  </si>
  <si>
    <t>Обеспечение бесплатным двухразовым горячим питанием обучающихся по образовательным программам основного общего, среднего общего образования в муниципальных образовательных организациях, расположенных на территории Челябинской области, один из родителей которых является военнослужащим</t>
  </si>
  <si>
    <t xml:space="preserve">Доля обучающихся по образовательным программам основного общего, среднего общего образования, обеспеченных бесплатным двухразовым горячим питанием, один из родителей которых является военнослужащим (от потребности) на уровне 100 %  </t>
  </si>
  <si>
    <t>Целевой показатель (индикатор) № 2.27</t>
  </si>
  <si>
    <t xml:space="preserve"> Предоставление субсидий на иные цели муниципальным бюджетным (автономным) учреждениям – общеобразовательным организациям на оборудование пунктов проведения экзаменов государственной итоговой аттестации по образовательным программа среднего общего образования</t>
  </si>
  <si>
    <t>Целевой показатель (индикатор) № 2.18,2.19</t>
  </si>
  <si>
    <t>Предоставление субсидий на иные цели муниципальным бюджетным (автономным) учреждениям на создание новых мест в образовательных организациях различных типов для реализации дополнительных общеразвивающих программ всех направленностей, в рамках федерального проекта «Успех каждого ребёнка» национального проекта «Образование»</t>
  </si>
  <si>
    <t>Целевой показатель (индикатор) № 2.3,2.4</t>
  </si>
  <si>
    <t>Финансовое обеспечение муниципального задания на оказание муниципальных услуг (выполнение работ) общеобразовательными организациями (обеспечение деятельности советников директора по воспитанию и взаимодействию с детскими общественными объединениями в общеобразовательных организациях)</t>
  </si>
  <si>
    <t>В общеобразовательных организациях введены ставки советников директора по воспитанию и взаимодействию с детскими общественными объединениями и обеспечена их  деятельность в количестве 5,25 единиц</t>
  </si>
  <si>
    <t>Целевой показатель (индикатор) № 2.26</t>
  </si>
  <si>
    <t>Предоставление субсидий на иные цели муниципальным бюджетным (автономным) учреждениям – общеобразовательным организациям на создание в общеобразовательных организациях, расположенных в сельской местности и малых городах, условий для занятий физической культурой и спортом</t>
  </si>
  <si>
    <t>Количество обучающихся, занимающихся на вновь созданных новых местах дополнительного образования детей (человек). Увеличение доли детей в возрасте от 5 до 18 лет, занимающихся в системе дополнительного образования муниципального образования (процентов). Участие обучающихся в муниципальных, региональных, всероссийских и международных мероприятиях различной направленности, в которых примут участие обучающихся (человек)</t>
  </si>
  <si>
    <t>Целевой показатель (индикатор) № 4.1, 4.4</t>
  </si>
  <si>
    <t>4.3.1</t>
  </si>
  <si>
    <t>Сохранение доли трудоустроенных подростков от 14 до 18 лет, по отношению к общей численности лиц указанной категории на уровне 7%</t>
  </si>
  <si>
    <t>Целевой показатель (индикатор) № 4.7</t>
  </si>
  <si>
    <t>Цель: Предоставление равных возможностей для получения гражданами качественного образования всех видов и уровней.</t>
  </si>
  <si>
    <t>Создание в Аргаяшском муниципальном районе Челябинской области равных возможностей для получения качественного дошкольного образования.</t>
  </si>
  <si>
    <t>Задача 3. Содействие формированию современной и доступной среды в дошкольных образовательных организациях Аргаяшского муниципального района.</t>
  </si>
  <si>
    <t>Доля образовательных организаций оснащенных современным оборудованием в общем количестве  образовательных организаций реализующих программы дошкольного образования  для получения детьми качественного образования</t>
  </si>
  <si>
    <t>второй год планового периода</t>
  </si>
  <si>
    <t>Увеличение доли образовательных организаций оснащенных современным оборудованием в общем количестве  образовательных организаций реализующих программы дошкольного образования  для получения детьми качественного образования до 34.8%</t>
  </si>
  <si>
    <t>Доля детей, охваченных отдыхом в каникулярное время в организациях отдыха и оздоровления детей, в общем числе детей, охваченных отдыхом в организациях отдыха детей и их оздоровления всех типов</t>
  </si>
  <si>
    <t>Доля детей, охваченных отдыхом в каникулярное время в лагерях с дневным пребыванием детей, в общем числе детей, охваченных отдыхом в организациях отдыха детей и их оздоровления всех типов</t>
  </si>
  <si>
    <t>Доля несовершеннолетних, охваченных профильными сменами, в общем числе детей, охваченных отдыхом в организациях отдыха детей и их оздоровления всех типов</t>
  </si>
  <si>
    <t>Доля несовершеннолетних, состоящих на профилактическом учете в органах внутренних дел, охваченных отдыхом в каникулярное время в организациях отдыха и оздоровления детей, лагерях с дневным пребыванием детей, в общем числе несовершеннолетних, состоящих на профилактическом учете в органах внутренних дел</t>
  </si>
  <si>
    <t>Сохранение доли детей, охваченных отдыхом в каникулярное время в организациях отдыха и оздоровления детей, в общем числе детей, охваченных отдыхом в организациях отдыха детей и их оздоровления всех типов на уровне 0,34%</t>
  </si>
  <si>
    <t>Сохранение доли несовершеннолетних, охваченных профильными сменами, в общем числе детей, охваченных отдыхом в организациях отдыха детей и их оздоровления всех типов, на уровне 0,10%</t>
  </si>
  <si>
    <t xml:space="preserve">Задача 2. Профилактика безнадзорности и правонарушений несовершеннолетних в Аргаяшском муниципальном районе </t>
  </si>
  <si>
    <t xml:space="preserve">Задача 3.   Создание условий для выполнения санитарно-гигиенических норм и правил, эпидемиологической и противопожарной безопасности в местах организации отдыха, оздоровления и занятости детей. </t>
  </si>
  <si>
    <t xml:space="preserve">Задача 3. Создание условий для выполнения санитарно-гигиенических норм и правил, эпидемиологической и противопожарной безопасности в местах организации отдыха, оздоровления и занятости детей. </t>
  </si>
  <si>
    <t>Задача 4. Создание условий для содействия в трудоустройстве и социально - профессиональной адаптации подростков.</t>
  </si>
  <si>
    <t>Задача 2. Профилактика безнадзорности и правонарушений несовершеннолетних в Аргаяшском муниципальном районе.</t>
  </si>
  <si>
    <t xml:space="preserve">повышение уровня противопожарной безопасности </t>
  </si>
  <si>
    <t xml:space="preserve">обеспечение антитеррористической безопасности </t>
  </si>
  <si>
    <t>обеспечение санитарно-эпидемиологических правил и нормативов</t>
  </si>
  <si>
    <t>повышение конструктивной надежности и безопасности зданий, сооружений и инженерных систем образовательных учреждений</t>
  </si>
  <si>
    <t>оснащение медицинских блоков муниципальных учреждений медицинским оборудованием</t>
  </si>
  <si>
    <t>Предоставление субсидий на иные цели муниципальным бюджетным (автономным) учреждениям – общеобразовательным организациям на реализацию инициативных проектов</t>
  </si>
  <si>
    <t>х</t>
  </si>
  <si>
    <t>5362099600</t>
  </si>
  <si>
    <t>Доля детей из малообеспеченных, неблагополучных семей, а также семей, оказавшихся в трудной жизненной ситуации, привлеченных в расположенные на территории Аргаяшского муниципального района муниципальные образовательные организации, реализующие программу дошкольного образования, через предоставление компенсации части родительской платы</t>
  </si>
  <si>
    <t>Задача 1. Содействие развитию дополнительного образования в Аргаяшском муниципальном районе</t>
  </si>
  <si>
    <t xml:space="preserve">Увеличение охвата детей в возрасте от 5 до 18 лет программами дополнительного образования до 80%. </t>
  </si>
  <si>
    <t>Целевой показатель (индикатор) № 3.1</t>
  </si>
  <si>
    <t xml:space="preserve">Сохранение доли детей, охваченных отдыхом в каникулярное время в лагерях с дневным пребыванием детей, в общем числе детей, охваченных отдыхом в организациях отдыха детей и их оздоровления всех типов на уровне 0,90%.                                                                         </t>
  </si>
  <si>
    <t xml:space="preserve">Сохранение доли детей, охваченных отдыхом в каникулярное время в лагерях с дневным пребыванием детей, в общем числе детей, охваченных отдыхом в организациях отдыха детей и их оздоровления всех типов на уровне 0,90%.                                                                          </t>
  </si>
  <si>
    <t>Целевой показатель (индикатор) № 4.4, 4.5</t>
  </si>
  <si>
    <t xml:space="preserve"> Доля несовершеннолетних, состоящих на профилактическом учете в органах внутренних дел, охваченных отдыхом в каникулярное время в организациях отдыха и оздоровления детей, лагерях с дневным пребыванием детей, в общем числе несовершеннолетних, состоящих на профилактическом учете в органах внутренних дел - 37%.                                                                 Доля несовершеннолетних, состоящих на профилактическом учете в органах внутренних дел, принявших участие в профильных сменах, от общего числа обучающихся общеобразовательных организаций, состоящих на профилактическом учете в органах внутренних дел, по состоянию на 31 августа текущего финансового года не менее 51%</t>
  </si>
  <si>
    <t xml:space="preserve">Разработка основных направлений развития системы образования в Аргаяшском муниципальном районе в соответствии с принципами общедоступности образования, адаптивности системы образования к уровню подготовки, особенностям развития, способностям и интересам обучающихся с учетом образовательных потребностей и наличия ресурсов. </t>
  </si>
  <si>
    <t>Цель:  Управление системой образования на территории Аргаяшского муниципального района в рамках своих полномочий.</t>
  </si>
  <si>
    <t>Цель:   Управление системой образования на территории Аргаяшского муниципального района в рамках своих полномочий.</t>
  </si>
  <si>
    <t>Предоставление субсидий на иные цели муниципальным бюджетным (автономным) учреждениям - на мероприятия по безопасности образовательных учреждений</t>
  </si>
  <si>
    <t>Задача 1. Реализация требований законодательных и иных нормативных правовых актов в области обеспечения безопасности образовательных учреждений, направленных на защиту здоровья и сохранения жизни обучающихся, воспитанников и работников сферы образования во время их трудовой и учебной деятельности от возможных пожаров, аварий и других опасностей</t>
  </si>
  <si>
    <t xml:space="preserve">Цель: Создание условий для улучшения состояния здоровья детского населения Аргаяшского муниципального района и удовлетворения потребностей в качественных и социально значимых услугах оздоровления, отдыха и занятости несовершеннолетних.     </t>
  </si>
  <si>
    <t>Доля образовательных учреждений, в которых проведены мероприятия по обеспечению  повышения уровня безопасности образовательных учреждений</t>
  </si>
  <si>
    <t>Количество реализованных инициативных проектов</t>
  </si>
  <si>
    <t>Сохранение доли образовательных учреждений, в которых проведены мероприятия по обеспечению  повышения уровня безопасности образовательных учреждений на уровне 100%</t>
  </si>
  <si>
    <t>Целевой показатель (индикатор) № 6.2, 6.5</t>
  </si>
  <si>
    <t xml:space="preserve">К 2025 году количество оконных блоков, замененных в рамках проведения ремонтных работ по замене оконных блоков в муниципальных общеобразовательных организациях, должна составлять не менее 107  единиц.                                                                         К 2025 году доля зданий муниципальных общеобразовательных организаций, в которых проведены ремонтные работы по замене оконных блоков, в общем количестве зданий муниципальных общеобразовательных организаций, требующих проведения ремонтных работ по замене оконных блоков в муниципальных общеобразовательных организациях, должна составлять не мене 41%.  </t>
  </si>
  <si>
    <t>Целевой показатель (индикатор) № 6.4, 6.5</t>
  </si>
  <si>
    <t>Целевой показатель (индикатор) № 6.6</t>
  </si>
  <si>
    <t>Целевой показатель (индикатор) № 6.7,6.8</t>
  </si>
  <si>
    <t>Целевой показатель (индикатор) № 6.9</t>
  </si>
  <si>
    <t>Количество реализованных инициативных проектов - 4 ед.</t>
  </si>
  <si>
    <t xml:space="preserve"> Приобретение транспортных средств </t>
  </si>
  <si>
    <t>В общеобразовательных организациях, расположенных в сельской местности и малых городах, созданы и функционируют центры образования естественно-научной и технологической направленностей</t>
  </si>
  <si>
    <t>В общеобразовательных организациях обновлена материально-техническая база для занятий детей физической культурой и спортом</t>
  </si>
  <si>
    <t>Задача 1.  Содействие развитию общего и дополнительного образования.</t>
  </si>
  <si>
    <t>Задача 2. Сохранение и укрепление здоровья обучающихся муниципальных образовательных организаций за счет увеличения охвата горячим питанием, повышение качества и безопасности питания.</t>
  </si>
  <si>
    <t>Задача 3. Модернизация системы поддержки и стимулирования профессионального роста педагогических работников.</t>
  </si>
  <si>
    <t xml:space="preserve">Задача 4.  Обеспечение для детей в возрасте от 5 до 18 лет доступных для каждого и качественных условий для воспитания гармонично развитой и социально ответственной личности путем увеличения охвата дополнительным образованием до 80% от общего числа детей, обновления содержания и методов дополнительного образования детей, развития кадрового потенциала и модернизации инфраструктуры системы дополнительного образования детей. </t>
  </si>
  <si>
    <t>Задача 5. Развитие востребованной системы оценки качества образования и образовательных результатов</t>
  </si>
  <si>
    <t>Задача 6. Выявление и поддержка талантливых учащихся, усиление воспитательной функции школы, формирование социально активной личности.</t>
  </si>
  <si>
    <t>Задача 7. Формирование эффективной системы выявления, поддержки и развития способностей и талантов у детей и молодежи, основанной на принципах справедливости, всеобщности и направленной на самоопределение и профессиональную ориентацию всех обучающихся.</t>
  </si>
  <si>
    <t>Целевой показатель (индикатор) № 2.3</t>
  </si>
  <si>
    <t xml:space="preserve">Сохранение доли обучающихся муниципальных общеобразовательных организаций по программам начального общего образования, обеспеченных молоком (молочной продукцией), в общем количестве обучающихся муниципальных общеобразовательных организаций по программам начального общего образования на уровне 100% </t>
  </si>
  <si>
    <t>Сохранение доли детей 1 - 7 лет охваченных дошкольным образованием на уровне 58,2%.</t>
  </si>
  <si>
    <t xml:space="preserve">Сохранение доли обучающихся, успешно прошедших государственную итоговую аттестацию по образовательным программам основного общего образования и получивших аттестат об основном общем образовании, в общей численности обучающихся общеобразовательных организаций, сдававших экзамены на уровне 99%. Сохранение доли  обучающихся, успешно прошедших государственную итоговую аттестацию по образовательным программам среднего общего образования и получивших аттестат о среднем общем образовании, в общей численности обучающихся общеобразовательных организаций, сдававших экзамены на уровне 99,5%. </t>
  </si>
  <si>
    <t>Сохранение доли обучающихся, успешно прошедших государственную итоговую аттестацию по образовательным программам основного общего образования и получивших аттестат об основном общем образовании, в общей численности обучающихся общеобразовательных организаций, сдававших экзамены на уровне 99%. Сохранение доли  обучающихся, успешно прошедших государственную итоговую аттестацию по образовательным программам среднего общего образования и получивших аттестат о среднем общем образовании, в общей численности обучающихся общеобразовательных организаций, сдававших экзамены на уровне 99,5%.</t>
  </si>
  <si>
    <t>Сохранение доли обучающихся, получающих начальное общее образование в муниципальных образовательных организациях, получающих бесплатное горячее питание, к общему количеству обучающихся, получающих начальное общее образование в муниципальных образовательных организациях на уровне 100%</t>
  </si>
  <si>
    <t>Сохранение доли обучающихся, обеспеченных питанием, в общем количестве обучающихся на уровне 100%</t>
  </si>
  <si>
    <t>Сохранение доли обучающихся по образовательным программам основного общего, среднего общего образования, обеспеченных бесплатным двухразовым горячим питанием, один из родителей которых является военнослужащим (от потребности) на уровне 100%</t>
  </si>
  <si>
    <t xml:space="preserve"> Количество проведенных муниципальных мероприятий не меньше 10.</t>
  </si>
  <si>
    <t>Целевой показатель (индикатор) № 2.11</t>
  </si>
  <si>
    <t>В общеобразовательных организациях, расположенных в сельской местности и малых городах, созданы и функционируют центры образования естественно-научной и технологической направленностей в количестве 6 ед.</t>
  </si>
  <si>
    <t>Доля использованной муниципальным образованием субсидии местному бюджету на оборудование ППЭ в общем размере субсидии местному бюджету на оборудование ППЭ, перечисленной муниципальному образованию 100%.                     Доля экзаменов государственной итоговой аттестации по образовательным программам среднего общего образования, проведенных в муниципальном образовании в соответствии с Порядком проведения государственной итоговой аттестации по образовательным программам среднего общего образования, утвержденным приказом Министерства просвещения Российской Федерации и Рособрнадзора от 07 ноября 2018г. № 190/1512 «Об утверждении Порядка проведения государственной итоговой аттестации по образовательным программам среднего общего образования», в общем количестве проведенных в муниципальном образовании экзаменов государственной итоговой аттестации по образовательным программам среднего общего образования 100%</t>
  </si>
  <si>
    <t>Целевой показатель (индикатор) № 2.12, 2.13</t>
  </si>
  <si>
    <t>Целевой показатель (индикатор) № 2.14</t>
  </si>
  <si>
    <t>Целевой показатель (индикатор) № 2.15</t>
  </si>
  <si>
    <t xml:space="preserve">В общеобразовательных организациях обновлена материально-техническая база для занятий детей физической культурой и спортом в количестве 1 ед. </t>
  </si>
  <si>
    <t xml:space="preserve"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в количестве 17 ед. </t>
  </si>
  <si>
    <t>Целевой показатель (индикатор) № 2.16</t>
  </si>
  <si>
    <t>Сохранение доли детей из малообеспеченных, неблагополучных семей, а также семей, оказавшихся в трудной жизненной ситуации, привлеченных в расположенные на территории Аргаяшского муниципального района муниципальные образовательные организации, реализующие программу дошкольного образования, через предоставление компенсации части родительской платы на уровне 100%.</t>
  </si>
  <si>
    <t>Цель: Создание условий для развития дополнительного образования детей, обеспечивающих повышение качества предоставляемых образовательных услуг для социальной адаптации, разностороннего развития подрастающего поколения, формирование у него компетенций для профессионального и жизненного самоопределения.</t>
  </si>
  <si>
    <t>Задача 1. Содействие развитию дополнительного образования в Аргаяшском муниципальном районе.</t>
  </si>
  <si>
    <t>Цель: Создание безопасных условий для организации учебно – воспитательного процесса в образовательных учреждениях Аргаяшского муниципального района, повышение уровня безопасности жизнедеятельности муниципальных образовательных учреждений.</t>
  </si>
  <si>
    <t>Задача 1. Реализация требований законодательных и иных нормативных правовых актов в области обеспечения безопасности образовательных учреждений, направленных на защиту здоровья и сохранения жизни обучающихся, воспитанников и работников сферы образования во время их трудовой и учебной деятельности от возможных пожаров, аварий и других опасностей.</t>
  </si>
  <si>
    <t>Задача 8. Обеспечено функционирование системы патриотического воспитания в Аргаяшском муниципальном районе.</t>
  </si>
  <si>
    <t>Обеспечено функционирование системы патриотического воспитания граждан Российской Федерации</t>
  </si>
  <si>
    <t xml:space="preserve">(в редакции постановления администрации Аргаяшского муниципального района 
от ___________  № ________ )                    </t>
  </si>
  <si>
    <t>5322042230</t>
  </si>
  <si>
    <t>2.5.1</t>
  </si>
  <si>
    <t>5342042430</t>
  </si>
  <si>
    <t>5342042606</t>
  </si>
  <si>
    <t>Предоставление субсидий районным бюджетным учреждениям на финансовое обеспечение муниципального задания на оказание муниципальных услуг (выполнение работ) для обучающихся с ограниченными возможностями здоровья</t>
  </si>
  <si>
    <t xml:space="preserve">Предоставление субсидий на иные цели муниципальным бюджетным (автономным) учреждениям - общеобразовательным организациям  для обучающихся с ограниченными возможностями здоровья </t>
  </si>
  <si>
    <t xml:space="preserve">(в редакции постановления администрации Аргаяшского муниципального района 
от ___________  № ________ ) </t>
  </si>
  <si>
    <t>Финансовое обеспечение муниципального задания на оказание муниципальных услуг (выполнение работ) общеобразовательными организациями (проведение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организациях)</t>
  </si>
  <si>
    <t>Предоставление субсидий на иные цели муниципальным бюджетным (автономным) учреждениям – на приобретение наглядных материалов, пропагандирующих необходимость гигиены полости рта, для муниципальных образовательных организаций, реализующих образовательные программы дошкольного образования, в целях формирования здорового образа жизни ддетей дошкольного возраста</t>
  </si>
  <si>
    <t>5312004070</t>
  </si>
  <si>
    <t>2.2.2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</si>
  <si>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и обеспечение дополнительного образования детей в муниципальных общеобразовательных организациях в целях обеспечения модели персонифицированного финансирования дополнительного образования детей</t>
  </si>
  <si>
    <t>5322003121</t>
  </si>
  <si>
    <t>614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</si>
  <si>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и обеспечение дополнительного образования детей в муниципальных общеобразовательных организациях</t>
  </si>
  <si>
    <t>2.3.1</t>
  </si>
  <si>
    <t>3.3</t>
  </si>
  <si>
    <t>3.4</t>
  </si>
  <si>
    <t>Субсидии бюджетным учреждениям на финансовое обеспечение государственного (муниципального) задания в рамках исполнения государственного (муниципального) социального заказа на оказание государственных (муниципальных) услуг в социальной сфере</t>
  </si>
  <si>
    <t>Обеспечение функционирования модели персонифицированного финансирования дополнительного образования детей</t>
  </si>
  <si>
    <t>3.4.1</t>
  </si>
  <si>
    <t>3.4.2</t>
  </si>
  <si>
    <t>3.4.3</t>
  </si>
  <si>
    <t>3.4.4</t>
  </si>
  <si>
    <t>5332042331</t>
  </si>
  <si>
    <t>615</t>
  </si>
  <si>
    <t>625</t>
  </si>
  <si>
    <t>635</t>
  </si>
  <si>
    <t>816</t>
  </si>
  <si>
    <t>5341042430</t>
  </si>
  <si>
    <t>2.2.3</t>
  </si>
  <si>
    <t>2.3, 2.3.1</t>
  </si>
  <si>
    <t>2.11, 2.11.1</t>
  </si>
  <si>
    <t>3.4, 3.4.1, 3.4.2, 3.4.3,3.4.4</t>
  </si>
  <si>
    <t xml:space="preserve">Цель:  Внедрение системы персонифицированного финансирования дополнительного образования детей в Аргаяшском муниципальном районе. </t>
  </si>
  <si>
    <t xml:space="preserve">Цель: Обеспечение функционирования системы персонифицированного финансирования дополнительного образования детей, обеспечивающей свободу выбора образовательных программ, равенство доступа к дополнительному образованию за счет средств бюджетов бюджетной системы, легкость и оперативность смены осваиваемых образовательных программ.  </t>
  </si>
  <si>
    <t xml:space="preserve">Цель: Внедрение системы персонифицированного финансирования дополнительного образования детей в Аргаяшском муниципальном районе.  </t>
  </si>
  <si>
    <t>Задача 2. Обеспечение функционирования системы персонифицированного финансирования дополнительного образования детей, обеспечивающей свободу выбора образовательных программ, равенство доступа к дополнительному образованию за счет средств бюджетов бюджетной системы, легкость и оперативность смены осваиваемых образовательных программ.</t>
  </si>
  <si>
    <t>3.4, 3.4.1, 3.4.2, 3.4.3,3.4.43.4, 3.4.1, 3.4.2, 3.4.3,3.4.4</t>
  </si>
  <si>
    <t>Целевой показатель (индикатор) № 3.2</t>
  </si>
  <si>
    <t>Доля детей в возрасте от 5 до 18 лет, имеющих право на получение дополнительного образования в рамках системы персонифицированного финансирования в общей численности детей в возрасте от 5 до 18 лет</t>
  </si>
  <si>
    <t>Охват детей в возрасте от 5 до 18 лет, имеющих право на получение дополнительного образования в рамках системы персонифицированного финансирования дополнительного образования детей - не менее 25%</t>
  </si>
</sst>
</file>

<file path=xl/styles.xml><?xml version="1.0" encoding="utf-8"?>
<styleSheet xmlns="http://schemas.openxmlformats.org/spreadsheetml/2006/main">
  <numFmts count="1">
    <numFmt numFmtId="164" formatCode="#,##0.0"/>
  </numFmts>
  <fonts count="3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3"/>
      <name val="Times New Roman"/>
      <family val="1"/>
      <charset val="204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Calibri"/>
      <family val="2"/>
      <charset val="204"/>
      <scheme val="minor"/>
    </font>
    <font>
      <i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</font>
    <font>
      <sz val="12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0">
    <xf numFmtId="0" fontId="0" fillId="0" borderId="0" xfId="0"/>
    <xf numFmtId="0" fontId="3" fillId="0" borderId="1" xfId="0" applyFont="1" applyBorder="1" applyAlignment="1">
      <alignment horizontal="left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4" fillId="0" borderId="0" xfId="0" applyFont="1"/>
    <xf numFmtId="0" fontId="10" fillId="0" borderId="0" xfId="0" applyFont="1" applyAlignment="1">
      <alignment horizontal="right" vertical="center"/>
    </xf>
    <xf numFmtId="0" fontId="10" fillId="0" borderId="0" xfId="0" applyFont="1"/>
    <xf numFmtId="0" fontId="7" fillId="0" borderId="0" xfId="0" applyFont="1"/>
    <xf numFmtId="0" fontId="8" fillId="0" borderId="0" xfId="0" applyFont="1"/>
    <xf numFmtId="0" fontId="0" fillId="0" borderId="0" xfId="0" applyAlignment="1">
      <alignment vertical="top"/>
    </xf>
    <xf numFmtId="49" fontId="0" fillId="0" borderId="0" xfId="0" applyNumberFormat="1"/>
    <xf numFmtId="0" fontId="0" fillId="0" borderId="0" xfId="0" applyAlignment="1">
      <alignment horizontal="center" vertical="center"/>
    </xf>
    <xf numFmtId="0" fontId="5" fillId="0" borderId="0" xfId="0" applyFont="1"/>
    <xf numFmtId="0" fontId="10" fillId="0" borderId="0" xfId="0" applyFont="1" applyAlignment="1">
      <alignment vertical="top"/>
    </xf>
    <xf numFmtId="49" fontId="10" fillId="0" borderId="0" xfId="0" applyNumberFormat="1" applyFont="1"/>
    <xf numFmtId="0" fontId="10" fillId="0" borderId="0" xfId="0" applyFont="1" applyAlignment="1">
      <alignment horizontal="center" vertical="center"/>
    </xf>
    <xf numFmtId="0" fontId="11" fillId="0" borderId="0" xfId="0" applyFont="1"/>
    <xf numFmtId="0" fontId="12" fillId="0" borderId="0" xfId="0" applyFont="1"/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2" fillId="0" borderId="1" xfId="0" applyFont="1" applyBorder="1" applyAlignment="1">
      <alignment horizontal="center" vertical="top" wrapText="1"/>
    </xf>
    <xf numFmtId="0" fontId="10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164" fontId="7" fillId="0" borderId="0" xfId="0" applyNumberFormat="1" applyFont="1"/>
    <xf numFmtId="0" fontId="7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left" vertical="center" wrapText="1"/>
    </xf>
    <xf numFmtId="0" fontId="1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64" fontId="12" fillId="0" borderId="0" xfId="0" applyNumberFormat="1" applyFont="1" applyAlignment="1">
      <alignment horizontal="left" vertical="center"/>
    </xf>
    <xf numFmtId="164" fontId="12" fillId="0" borderId="0" xfId="0" applyNumberFormat="1" applyFont="1"/>
    <xf numFmtId="0" fontId="12" fillId="0" borderId="0" xfId="0" applyFont="1" applyAlignment="1">
      <alignment horizontal="left" vertical="center"/>
    </xf>
    <xf numFmtId="0" fontId="1" fillId="0" borderId="0" xfId="0" applyFont="1"/>
    <xf numFmtId="0" fontId="15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5" fillId="2" borderId="0" xfId="0" applyFont="1" applyFill="1"/>
    <xf numFmtId="14" fontId="2" fillId="0" borderId="1" xfId="0" applyNumberFormat="1" applyFont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left" vertical="center" wrapText="1"/>
    </xf>
    <xf numFmtId="164" fontId="8" fillId="3" borderId="0" xfId="0" applyNumberFormat="1" applyFont="1" applyFill="1"/>
    <xf numFmtId="0" fontId="8" fillId="3" borderId="0" xfId="0" applyFont="1" applyFill="1"/>
    <xf numFmtId="0" fontId="7" fillId="3" borderId="0" xfId="0" applyFont="1" applyFill="1"/>
    <xf numFmtId="49" fontId="10" fillId="0" borderId="0" xfId="0" applyNumberFormat="1" applyFont="1" applyAlignment="1">
      <alignment horizontal="center" vertical="center"/>
    </xf>
    <xf numFmtId="49" fontId="7" fillId="0" borderId="0" xfId="0" applyNumberFormat="1" applyFont="1" applyAlignment="1">
      <alignment horizontal="center"/>
    </xf>
    <xf numFmtId="49" fontId="12" fillId="0" borderId="0" xfId="0" applyNumberFormat="1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164" fontId="14" fillId="3" borderId="1" xfId="0" applyNumberFormat="1" applyFont="1" applyFill="1" applyBorder="1" applyAlignment="1">
      <alignment horizontal="right" vertical="center"/>
    </xf>
    <xf numFmtId="164" fontId="14" fillId="0" borderId="1" xfId="0" applyNumberFormat="1" applyFont="1" applyBorder="1" applyAlignment="1">
      <alignment horizontal="right" vertical="center"/>
    </xf>
    <xf numFmtId="164" fontId="15" fillId="0" borderId="1" xfId="0" applyNumberFormat="1" applyFont="1" applyBorder="1" applyAlignment="1">
      <alignment horizontal="right" vertical="center"/>
    </xf>
    <xf numFmtId="164" fontId="1" fillId="0" borderId="1" xfId="0" applyNumberFormat="1" applyFont="1" applyBorder="1" applyAlignment="1">
      <alignment horizontal="righ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right" vertical="center" wrapText="1"/>
    </xf>
    <xf numFmtId="164" fontId="3" fillId="2" borderId="7" xfId="0" applyNumberFormat="1" applyFont="1" applyFill="1" applyBorder="1" applyAlignment="1">
      <alignment horizontal="right" vertical="center" wrapText="1"/>
    </xf>
    <xf numFmtId="164" fontId="3" fillId="2" borderId="1" xfId="0" applyNumberFormat="1" applyFont="1" applyFill="1" applyBorder="1" applyAlignment="1">
      <alignment horizontal="right" vertical="center" wrapText="1"/>
    </xf>
    <xf numFmtId="49" fontId="19" fillId="0" borderId="5" xfId="0" applyNumberFormat="1" applyFont="1" applyBorder="1" applyAlignment="1">
      <alignment horizontal="center" vertical="center" wrapText="1"/>
    </xf>
    <xf numFmtId="0" fontId="19" fillId="0" borderId="1" xfId="0" applyFont="1" applyBorder="1" applyAlignment="1">
      <alignment vertical="center" wrapText="1"/>
    </xf>
    <xf numFmtId="0" fontId="19" fillId="0" borderId="1" xfId="0" applyFont="1" applyBorder="1" applyAlignment="1">
      <alignment horizontal="left" vertical="center" wrapText="1"/>
    </xf>
    <xf numFmtId="49" fontId="19" fillId="0" borderId="1" xfId="0" applyNumberFormat="1" applyFont="1" applyBorder="1" applyAlignment="1">
      <alignment horizontal="center" vertical="center" wrapText="1"/>
    </xf>
    <xf numFmtId="164" fontId="19" fillId="0" borderId="1" xfId="0" applyNumberFormat="1" applyFont="1" applyBorder="1" applyAlignment="1">
      <alignment horizontal="right" vertical="center" wrapText="1"/>
    </xf>
    <xf numFmtId="164" fontId="20" fillId="0" borderId="1" xfId="0" applyNumberFormat="1" applyFont="1" applyBorder="1" applyAlignment="1">
      <alignment horizontal="right" vertical="center" wrapText="1"/>
    </xf>
    <xf numFmtId="0" fontId="21" fillId="0" borderId="0" xfId="0" applyFont="1"/>
    <xf numFmtId="164" fontId="1" fillId="0" borderId="1" xfId="0" applyNumberFormat="1" applyFont="1" applyBorder="1" applyAlignment="1">
      <alignment horizontal="right" vertical="center"/>
    </xf>
    <xf numFmtId="164" fontId="3" fillId="0" borderId="1" xfId="0" applyNumberFormat="1" applyFont="1" applyBorder="1" applyAlignment="1">
      <alignment horizontal="right" vertical="center"/>
    </xf>
    <xf numFmtId="0" fontId="22" fillId="0" borderId="1" xfId="0" applyFont="1" applyBorder="1" applyAlignment="1">
      <alignment horizontal="center" vertical="center" wrapText="1"/>
    </xf>
    <xf numFmtId="0" fontId="16" fillId="0" borderId="0" xfId="0" applyFont="1"/>
    <xf numFmtId="49" fontId="24" fillId="0" borderId="0" xfId="0" applyNumberFormat="1" applyFont="1" applyAlignment="1">
      <alignment horizontal="center"/>
    </xf>
    <xf numFmtId="0" fontId="25" fillId="0" borderId="0" xfId="0" applyFont="1"/>
    <xf numFmtId="0" fontId="24" fillId="0" borderId="0" xfId="0" applyFont="1"/>
    <xf numFmtId="0" fontId="24" fillId="0" borderId="0" xfId="0" applyFont="1" applyAlignment="1">
      <alignment horizontal="center" vertical="center"/>
    </xf>
    <xf numFmtId="0" fontId="24" fillId="0" borderId="0" xfId="0" applyFont="1" applyAlignment="1">
      <alignment horizontal="center" wrapText="1"/>
    </xf>
    <xf numFmtId="0" fontId="24" fillId="0" borderId="0" xfId="0" applyFont="1" applyAlignment="1">
      <alignment horizontal="center" vertical="top" wrapText="1"/>
    </xf>
    <xf numFmtId="0" fontId="24" fillId="0" borderId="0" xfId="0" applyFont="1" applyAlignment="1">
      <alignment horizontal="left" vertical="top" wrapText="1"/>
    </xf>
    <xf numFmtId="0" fontId="26" fillId="0" borderId="0" xfId="0" applyFont="1"/>
    <xf numFmtId="0" fontId="27" fillId="0" borderId="0" xfId="0" applyFont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49" fontId="27" fillId="0" borderId="0" xfId="0" applyNumberFormat="1" applyFont="1" applyAlignment="1">
      <alignment horizontal="center" vertical="center" wrapText="1"/>
    </xf>
    <xf numFmtId="49" fontId="24" fillId="0" borderId="1" xfId="0" applyNumberFormat="1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49" fontId="26" fillId="0" borderId="1" xfId="0" applyNumberFormat="1" applyFont="1" applyBorder="1" applyAlignment="1">
      <alignment horizontal="center" vertical="center" wrapText="1"/>
    </xf>
    <xf numFmtId="0" fontId="24" fillId="0" borderId="1" xfId="0" applyFont="1" applyBorder="1" applyAlignment="1">
      <alignment horizontal="left" vertical="center" wrapText="1"/>
    </xf>
    <xf numFmtId="0" fontId="29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horizontal="left" vertical="center" wrapText="1"/>
    </xf>
    <xf numFmtId="0" fontId="27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27" fillId="0" borderId="0" xfId="0" applyFont="1"/>
    <xf numFmtId="0" fontId="30" fillId="0" borderId="1" xfId="0" applyFont="1" applyBorder="1" applyAlignment="1">
      <alignment horizontal="center" vertical="center"/>
    </xf>
    <xf numFmtId="49" fontId="27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2" fontId="24" fillId="0" borderId="1" xfId="0" applyNumberFormat="1" applyFont="1" applyBorder="1" applyAlignment="1">
      <alignment horizontal="center" vertical="center" wrapText="1"/>
    </xf>
    <xf numFmtId="2" fontId="26" fillId="0" borderId="1" xfId="0" applyNumberFormat="1" applyFont="1" applyBorder="1" applyAlignment="1">
      <alignment horizontal="center" vertical="center" wrapText="1"/>
    </xf>
    <xf numFmtId="0" fontId="24" fillId="0" borderId="1" xfId="0" applyFont="1" applyBorder="1" applyAlignment="1">
      <alignment vertical="center" wrapText="1"/>
    </xf>
    <xf numFmtId="0" fontId="24" fillId="0" borderId="0" xfId="0" applyFont="1" applyAlignment="1">
      <alignment vertical="center"/>
    </xf>
    <xf numFmtId="0" fontId="24" fillId="0" borderId="0" xfId="0" applyFont="1" applyAlignment="1">
      <alignment wrapText="1"/>
    </xf>
    <xf numFmtId="0" fontId="24" fillId="0" borderId="0" xfId="0" applyFont="1" applyAlignment="1">
      <alignment vertical="top" wrapText="1"/>
    </xf>
    <xf numFmtId="0" fontId="23" fillId="0" borderId="1" xfId="0" applyFont="1" applyBorder="1" applyAlignment="1">
      <alignment horizontal="center" vertical="center" wrapText="1"/>
    </xf>
    <xf numFmtId="164" fontId="5" fillId="0" borderId="0" xfId="0" applyNumberFormat="1" applyFont="1"/>
    <xf numFmtId="0" fontId="24" fillId="0" borderId="0" xfId="0" applyFont="1" applyAlignment="1">
      <alignment horizontal="center" vertical="center"/>
    </xf>
    <xf numFmtId="0" fontId="24" fillId="0" borderId="0" xfId="0" applyFont="1" applyAlignment="1">
      <alignment horizontal="center" wrapText="1"/>
    </xf>
    <xf numFmtId="0" fontId="24" fillId="0" borderId="0" xfId="0" applyFont="1" applyAlignment="1">
      <alignment horizontal="center" vertical="top" wrapText="1"/>
    </xf>
    <xf numFmtId="0" fontId="26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left" vertical="center" wrapText="1"/>
    </xf>
    <xf numFmtId="0" fontId="24" fillId="0" borderId="3" xfId="0" applyFont="1" applyBorder="1" applyAlignment="1">
      <alignment horizontal="left" vertical="center" wrapText="1"/>
    </xf>
    <xf numFmtId="0" fontId="24" fillId="0" borderId="4" xfId="0" applyFont="1" applyBorder="1" applyAlignment="1">
      <alignment horizontal="left" vertical="center" wrapText="1"/>
    </xf>
    <xf numFmtId="0" fontId="24" fillId="0" borderId="2" xfId="0" applyFont="1" applyBorder="1" applyAlignment="1">
      <alignment horizontal="left" vertical="center" wrapText="1"/>
    </xf>
    <xf numFmtId="0" fontId="27" fillId="0" borderId="0" xfId="0" applyFont="1" applyAlignment="1">
      <alignment horizontal="center" vertical="center" wrapText="1"/>
    </xf>
    <xf numFmtId="49" fontId="24" fillId="0" borderId="1" xfId="0" applyNumberFormat="1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0" fontId="1" fillId="0" borderId="5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3" fillId="2" borderId="7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49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center" vertical="center" wrapText="1"/>
    </xf>
    <xf numFmtId="49" fontId="1" fillId="0" borderId="7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left" vertical="center" wrapText="1"/>
    </xf>
    <xf numFmtId="164" fontId="3" fillId="3" borderId="1" xfId="0" applyNumberFormat="1" applyFont="1" applyFill="1" applyBorder="1" applyAlignment="1">
      <alignment horizontal="left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90"/>
  <sheetViews>
    <sheetView view="pageBreakPreview" zoomScaleNormal="100" zoomScaleSheetLayoutView="100" workbookViewId="0">
      <selection activeCell="C58" sqref="C58"/>
    </sheetView>
  </sheetViews>
  <sheetFormatPr defaultColWidth="9.140625" defaultRowHeight="15.75"/>
  <cols>
    <col min="1" max="1" width="6.140625" style="77" customWidth="1"/>
    <col min="2" max="2" width="68.140625" style="79" customWidth="1"/>
    <col min="3" max="3" width="12.140625" style="79" customWidth="1"/>
    <col min="4" max="4" width="12.85546875" style="79" customWidth="1"/>
    <col min="5" max="5" width="11.7109375" style="79" customWidth="1"/>
    <col min="6" max="6" width="12" style="79" customWidth="1"/>
    <col min="7" max="7" width="12.5703125" style="79" customWidth="1"/>
    <col min="8" max="8" width="11.7109375" style="79" customWidth="1"/>
    <col min="9" max="9" width="15.5703125" style="84" customWidth="1"/>
    <col min="10" max="16384" width="9.140625" style="79"/>
  </cols>
  <sheetData>
    <row r="1" spans="1:10">
      <c r="B1" s="78"/>
      <c r="E1" s="105"/>
      <c r="F1" s="105"/>
      <c r="G1" s="110" t="s">
        <v>72</v>
      </c>
      <c r="H1" s="110"/>
      <c r="I1" s="110"/>
      <c r="J1" s="80"/>
    </row>
    <row r="2" spans="1:10" ht="19.5" customHeight="1">
      <c r="E2" s="106"/>
      <c r="F2" s="106"/>
      <c r="G2" s="111" t="s">
        <v>353</v>
      </c>
      <c r="H2" s="111"/>
      <c r="I2" s="111"/>
      <c r="J2" s="81"/>
    </row>
    <row r="3" spans="1:10" ht="15.75" customHeight="1">
      <c r="E3" s="106"/>
      <c r="F3" s="106"/>
      <c r="G3" s="111" t="s">
        <v>354</v>
      </c>
      <c r="H3" s="111"/>
      <c r="I3" s="111"/>
      <c r="J3" s="81"/>
    </row>
    <row r="4" spans="1:10" ht="15.75" customHeight="1">
      <c r="E4" s="106"/>
      <c r="F4" s="106"/>
      <c r="G4" s="111" t="s">
        <v>355</v>
      </c>
      <c r="H4" s="111"/>
      <c r="I4" s="111"/>
      <c r="J4" s="81"/>
    </row>
    <row r="5" spans="1:10">
      <c r="E5" s="81"/>
      <c r="F5" s="81"/>
      <c r="G5" s="111"/>
      <c r="H5" s="111"/>
      <c r="I5" s="111"/>
      <c r="J5" s="81"/>
    </row>
    <row r="6" spans="1:10" ht="82.5" customHeight="1">
      <c r="E6" s="107"/>
      <c r="F6" s="107"/>
      <c r="G6" s="112" t="s">
        <v>482</v>
      </c>
      <c r="H6" s="112"/>
      <c r="I6" s="112"/>
      <c r="J6" s="82"/>
    </row>
    <row r="7" spans="1:10" ht="33" customHeight="1">
      <c r="E7" s="83"/>
      <c r="F7" s="83"/>
    </row>
    <row r="8" spans="1:10">
      <c r="D8" s="80"/>
      <c r="E8" s="80"/>
      <c r="F8" s="80"/>
    </row>
    <row r="9" spans="1:10" ht="21.75" customHeight="1">
      <c r="A9" s="118" t="s">
        <v>126</v>
      </c>
      <c r="B9" s="118"/>
      <c r="C9" s="118"/>
      <c r="D9" s="118"/>
      <c r="E9" s="118"/>
      <c r="F9" s="118"/>
      <c r="G9" s="118"/>
      <c r="H9" s="118"/>
      <c r="I9" s="86"/>
    </row>
    <row r="10" spans="1:10" ht="15.75" customHeight="1">
      <c r="A10" s="87"/>
      <c r="B10" s="85"/>
      <c r="C10" s="85"/>
      <c r="D10" s="85"/>
      <c r="E10" s="85"/>
      <c r="F10" s="85"/>
    </row>
    <row r="11" spans="1:10" ht="15.75" customHeight="1">
      <c r="A11" s="119" t="s">
        <v>70</v>
      </c>
      <c r="B11" s="120" t="s">
        <v>56</v>
      </c>
      <c r="C11" s="89" t="s">
        <v>57</v>
      </c>
      <c r="D11" s="120" t="s">
        <v>59</v>
      </c>
      <c r="E11" s="120"/>
      <c r="F11" s="120"/>
      <c r="G11" s="120"/>
      <c r="H11" s="120"/>
      <c r="I11" s="120"/>
    </row>
    <row r="12" spans="1:10" ht="47.25">
      <c r="A12" s="119"/>
      <c r="B12" s="120"/>
      <c r="C12" s="89" t="s">
        <v>58</v>
      </c>
      <c r="D12" s="89" t="s">
        <v>356</v>
      </c>
      <c r="E12" s="89" t="s">
        <v>60</v>
      </c>
      <c r="F12" s="89" t="s">
        <v>49</v>
      </c>
      <c r="G12" s="89" t="s">
        <v>50</v>
      </c>
      <c r="H12" s="89" t="s">
        <v>402</v>
      </c>
      <c r="I12" s="90" t="s">
        <v>333</v>
      </c>
    </row>
    <row r="13" spans="1:10">
      <c r="A13" s="88">
        <v>1</v>
      </c>
      <c r="B13" s="89">
        <v>2</v>
      </c>
      <c r="C13" s="89">
        <v>3</v>
      </c>
      <c r="D13" s="89">
        <v>4</v>
      </c>
      <c r="E13" s="89">
        <v>5</v>
      </c>
      <c r="F13" s="89">
        <v>6</v>
      </c>
      <c r="G13" s="89">
        <v>7</v>
      </c>
      <c r="H13" s="89">
        <v>8</v>
      </c>
      <c r="I13" s="90">
        <v>9</v>
      </c>
    </row>
    <row r="14" spans="1:10" ht="22.5" customHeight="1">
      <c r="A14" s="113" t="s">
        <v>78</v>
      </c>
      <c r="B14" s="113"/>
      <c r="C14" s="113"/>
      <c r="D14" s="113"/>
      <c r="E14" s="113"/>
      <c r="F14" s="113"/>
      <c r="G14" s="113"/>
      <c r="H14" s="113"/>
      <c r="I14" s="113"/>
    </row>
    <row r="15" spans="1:10" ht="22.5" customHeight="1">
      <c r="A15" s="91">
        <v>1</v>
      </c>
      <c r="B15" s="113" t="s">
        <v>1</v>
      </c>
      <c r="C15" s="113"/>
      <c r="D15" s="113"/>
      <c r="E15" s="113"/>
      <c r="F15" s="113"/>
      <c r="G15" s="113"/>
      <c r="H15" s="113"/>
      <c r="I15" s="113"/>
    </row>
    <row r="16" spans="1:10" ht="20.25" customHeight="1">
      <c r="A16" s="114" t="s">
        <v>398</v>
      </c>
      <c r="B16" s="114"/>
      <c r="C16" s="114"/>
      <c r="D16" s="114"/>
      <c r="E16" s="114"/>
      <c r="F16" s="114"/>
      <c r="G16" s="114"/>
      <c r="H16" s="114"/>
      <c r="I16" s="114"/>
    </row>
    <row r="17" spans="1:9" ht="39" customHeight="1">
      <c r="A17" s="114" t="s">
        <v>357</v>
      </c>
      <c r="B17" s="114"/>
      <c r="C17" s="114"/>
      <c r="D17" s="114"/>
      <c r="E17" s="114"/>
      <c r="F17" s="114"/>
      <c r="G17" s="114"/>
      <c r="H17" s="114"/>
      <c r="I17" s="114"/>
    </row>
    <row r="18" spans="1:9" ht="59.25" customHeight="1">
      <c r="A18" s="88" t="s">
        <v>148</v>
      </c>
      <c r="B18" s="92" t="s">
        <v>94</v>
      </c>
      <c r="C18" s="89" t="s">
        <v>61</v>
      </c>
      <c r="D18" s="89">
        <v>100</v>
      </c>
      <c r="E18" s="89">
        <v>100</v>
      </c>
      <c r="F18" s="89">
        <v>100</v>
      </c>
      <c r="G18" s="89">
        <v>100</v>
      </c>
      <c r="H18" s="89">
        <v>100</v>
      </c>
      <c r="I18" s="90">
        <v>100</v>
      </c>
    </row>
    <row r="19" spans="1:9" ht="33.75" customHeight="1">
      <c r="A19" s="114" t="s">
        <v>358</v>
      </c>
      <c r="B19" s="114"/>
      <c r="C19" s="114"/>
      <c r="D19" s="114"/>
      <c r="E19" s="114"/>
      <c r="F19" s="114"/>
      <c r="G19" s="114"/>
      <c r="H19" s="114"/>
      <c r="I19" s="114"/>
    </row>
    <row r="20" spans="1:9" ht="18" customHeight="1">
      <c r="A20" s="88" t="s">
        <v>149</v>
      </c>
      <c r="B20" s="92" t="s">
        <v>93</v>
      </c>
      <c r="C20" s="89" t="s">
        <v>61</v>
      </c>
      <c r="D20" s="89">
        <v>58.2</v>
      </c>
      <c r="E20" s="89">
        <v>58.2</v>
      </c>
      <c r="F20" s="89">
        <v>58.2</v>
      </c>
      <c r="G20" s="89">
        <v>58.2</v>
      </c>
      <c r="H20" s="89">
        <v>58.2</v>
      </c>
      <c r="I20" s="90">
        <v>58.2</v>
      </c>
    </row>
    <row r="21" spans="1:9" ht="102" customHeight="1">
      <c r="A21" s="88" t="s">
        <v>150</v>
      </c>
      <c r="B21" s="92" t="s">
        <v>423</v>
      </c>
      <c r="C21" s="89" t="s">
        <v>61</v>
      </c>
      <c r="D21" s="89">
        <v>100</v>
      </c>
      <c r="E21" s="89">
        <v>100</v>
      </c>
      <c r="F21" s="89">
        <v>100</v>
      </c>
      <c r="G21" s="89">
        <v>100</v>
      </c>
      <c r="H21" s="89">
        <v>100</v>
      </c>
      <c r="I21" s="90">
        <v>100</v>
      </c>
    </row>
    <row r="22" spans="1:9" ht="22.5" customHeight="1">
      <c r="A22" s="114" t="s">
        <v>400</v>
      </c>
      <c r="B22" s="114"/>
      <c r="C22" s="114"/>
      <c r="D22" s="114"/>
      <c r="E22" s="114"/>
      <c r="F22" s="114"/>
      <c r="G22" s="114"/>
      <c r="H22" s="114"/>
      <c r="I22" s="114"/>
    </row>
    <row r="23" spans="1:9" ht="63">
      <c r="A23" s="88" t="s">
        <v>151</v>
      </c>
      <c r="B23" s="92" t="s">
        <v>401</v>
      </c>
      <c r="C23" s="89" t="s">
        <v>61</v>
      </c>
      <c r="D23" s="89">
        <v>0</v>
      </c>
      <c r="E23" s="89">
        <v>8.6999999999999993</v>
      </c>
      <c r="F23" s="89">
        <v>17.399999999999999</v>
      </c>
      <c r="G23" s="89">
        <v>26.1</v>
      </c>
      <c r="H23" s="89">
        <v>34.799999999999997</v>
      </c>
      <c r="I23" s="90">
        <v>34.799999999999997</v>
      </c>
    </row>
    <row r="24" spans="1:9" ht="26.25" customHeight="1">
      <c r="A24" s="91" t="s">
        <v>190</v>
      </c>
      <c r="B24" s="113" t="s">
        <v>62</v>
      </c>
      <c r="C24" s="113"/>
      <c r="D24" s="113"/>
      <c r="E24" s="113"/>
      <c r="F24" s="113"/>
      <c r="G24" s="113"/>
      <c r="H24" s="113"/>
      <c r="I24" s="113"/>
    </row>
    <row r="25" spans="1:9" ht="36" customHeight="1">
      <c r="A25" s="114" t="s">
        <v>133</v>
      </c>
      <c r="B25" s="114"/>
      <c r="C25" s="114"/>
      <c r="D25" s="114"/>
      <c r="E25" s="114"/>
      <c r="F25" s="114"/>
      <c r="G25" s="114"/>
      <c r="H25" s="114"/>
      <c r="I25" s="114"/>
    </row>
    <row r="26" spans="1:9" ht="67.5" customHeight="1">
      <c r="A26" s="114" t="s">
        <v>129</v>
      </c>
      <c r="B26" s="114"/>
      <c r="C26" s="114"/>
      <c r="D26" s="114"/>
      <c r="E26" s="114"/>
      <c r="F26" s="114"/>
      <c r="G26" s="114"/>
      <c r="H26" s="114"/>
      <c r="I26" s="114"/>
    </row>
    <row r="27" spans="1:9" ht="21.75" customHeight="1">
      <c r="A27" s="114" t="s">
        <v>481</v>
      </c>
      <c r="B27" s="114"/>
      <c r="C27" s="114"/>
      <c r="D27" s="114"/>
      <c r="E27" s="114"/>
      <c r="F27" s="114"/>
      <c r="G27" s="114"/>
      <c r="H27" s="114"/>
      <c r="I27" s="114"/>
    </row>
    <row r="28" spans="1:9" ht="20.25" customHeight="1">
      <c r="A28" s="114" t="s">
        <v>450</v>
      </c>
      <c r="B28" s="114"/>
      <c r="C28" s="114"/>
      <c r="D28" s="114"/>
      <c r="E28" s="114"/>
      <c r="F28" s="114"/>
      <c r="G28" s="114"/>
      <c r="H28" s="114"/>
      <c r="I28" s="114"/>
    </row>
    <row r="29" spans="1:9" ht="78.75">
      <c r="A29" s="88" t="s">
        <v>158</v>
      </c>
      <c r="B29" s="92" t="s">
        <v>79</v>
      </c>
      <c r="C29" s="89" t="s">
        <v>61</v>
      </c>
      <c r="D29" s="89">
        <v>99</v>
      </c>
      <c r="E29" s="89">
        <v>99</v>
      </c>
      <c r="F29" s="89">
        <v>99</v>
      </c>
      <c r="G29" s="89">
        <v>99</v>
      </c>
      <c r="H29" s="89">
        <v>99</v>
      </c>
      <c r="I29" s="90">
        <v>99</v>
      </c>
    </row>
    <row r="30" spans="1:9" ht="78.75">
      <c r="A30" s="88" t="s">
        <v>159</v>
      </c>
      <c r="B30" s="92" t="s">
        <v>82</v>
      </c>
      <c r="C30" s="89" t="s">
        <v>61</v>
      </c>
      <c r="D30" s="89">
        <v>99.5</v>
      </c>
      <c r="E30" s="89">
        <v>99.5</v>
      </c>
      <c r="F30" s="89">
        <v>99.5</v>
      </c>
      <c r="G30" s="89">
        <v>99.5</v>
      </c>
      <c r="H30" s="89">
        <v>99.5</v>
      </c>
      <c r="I30" s="90">
        <v>99.5</v>
      </c>
    </row>
    <row r="31" spans="1:9" ht="31.5">
      <c r="A31" s="88" t="s">
        <v>160</v>
      </c>
      <c r="B31" s="92" t="s">
        <v>127</v>
      </c>
      <c r="C31" s="89" t="s">
        <v>61</v>
      </c>
      <c r="D31" s="89">
        <v>100</v>
      </c>
      <c r="E31" s="89">
        <v>100</v>
      </c>
      <c r="F31" s="89">
        <v>100</v>
      </c>
      <c r="G31" s="89">
        <v>100</v>
      </c>
      <c r="H31" s="89">
        <v>100</v>
      </c>
      <c r="I31" s="90">
        <v>100</v>
      </c>
    </row>
    <row r="32" spans="1:9" ht="31.5">
      <c r="A32" s="88" t="s">
        <v>161</v>
      </c>
      <c r="B32" s="92" t="s">
        <v>112</v>
      </c>
      <c r="C32" s="89" t="s">
        <v>61</v>
      </c>
      <c r="D32" s="89">
        <v>100</v>
      </c>
      <c r="E32" s="89">
        <v>100</v>
      </c>
      <c r="F32" s="89">
        <v>100</v>
      </c>
      <c r="G32" s="89">
        <v>100</v>
      </c>
      <c r="H32" s="89">
        <v>100</v>
      </c>
      <c r="I32" s="90">
        <v>100</v>
      </c>
    </row>
    <row r="33" spans="1:9" ht="31.5">
      <c r="A33" s="88" t="s">
        <v>162</v>
      </c>
      <c r="B33" s="92" t="s">
        <v>84</v>
      </c>
      <c r="C33" s="93" t="s">
        <v>63</v>
      </c>
      <c r="D33" s="89">
        <v>0</v>
      </c>
      <c r="E33" s="89">
        <v>0</v>
      </c>
      <c r="F33" s="89">
        <v>0</v>
      </c>
      <c r="G33" s="89">
        <v>0</v>
      </c>
      <c r="H33" s="89">
        <v>1</v>
      </c>
      <c r="I33" s="90">
        <v>1</v>
      </c>
    </row>
    <row r="34" spans="1:9" ht="40.5" customHeight="1">
      <c r="A34" s="115" t="s">
        <v>451</v>
      </c>
      <c r="B34" s="116"/>
      <c r="C34" s="116"/>
      <c r="D34" s="116"/>
      <c r="E34" s="116"/>
      <c r="F34" s="116"/>
      <c r="G34" s="116"/>
      <c r="H34" s="116"/>
      <c r="I34" s="117"/>
    </row>
    <row r="35" spans="1:9" s="98" customFormat="1" ht="78.75">
      <c r="A35" s="88" t="s">
        <v>163</v>
      </c>
      <c r="B35" s="94" t="s">
        <v>217</v>
      </c>
      <c r="C35" s="95" t="s">
        <v>61</v>
      </c>
      <c r="D35" s="96">
        <v>100</v>
      </c>
      <c r="E35" s="96">
        <v>100</v>
      </c>
      <c r="F35" s="96">
        <v>100</v>
      </c>
      <c r="G35" s="96">
        <v>100</v>
      </c>
      <c r="H35" s="96">
        <v>100</v>
      </c>
      <c r="I35" s="97">
        <v>100</v>
      </c>
    </row>
    <row r="36" spans="1:9" ht="80.25" customHeight="1">
      <c r="A36" s="88" t="s">
        <v>164</v>
      </c>
      <c r="B36" s="92" t="s">
        <v>103</v>
      </c>
      <c r="C36" s="89" t="s">
        <v>61</v>
      </c>
      <c r="D36" s="89">
        <v>100</v>
      </c>
      <c r="E36" s="89">
        <v>100</v>
      </c>
      <c r="F36" s="89">
        <v>100</v>
      </c>
      <c r="G36" s="89">
        <v>100</v>
      </c>
      <c r="H36" s="89">
        <v>100</v>
      </c>
      <c r="I36" s="90">
        <v>100</v>
      </c>
    </row>
    <row r="37" spans="1:9" ht="31.5">
      <c r="A37" s="88" t="s">
        <v>165</v>
      </c>
      <c r="B37" s="92" t="s">
        <v>80</v>
      </c>
      <c r="C37" s="89" t="s">
        <v>61</v>
      </c>
      <c r="D37" s="89">
        <v>100</v>
      </c>
      <c r="E37" s="89">
        <v>100</v>
      </c>
      <c r="F37" s="89">
        <v>100</v>
      </c>
      <c r="G37" s="89">
        <v>100</v>
      </c>
      <c r="H37" s="89">
        <v>100</v>
      </c>
      <c r="I37" s="90">
        <v>100</v>
      </c>
    </row>
    <row r="38" spans="1:9" ht="63">
      <c r="A38" s="88" t="s">
        <v>166</v>
      </c>
      <c r="B38" s="92" t="s">
        <v>359</v>
      </c>
      <c r="C38" s="93" t="s">
        <v>61</v>
      </c>
      <c r="D38" s="93">
        <v>0</v>
      </c>
      <c r="E38" s="89">
        <v>100</v>
      </c>
      <c r="F38" s="93">
        <v>100</v>
      </c>
      <c r="G38" s="93">
        <v>100</v>
      </c>
      <c r="H38" s="93">
        <v>100</v>
      </c>
      <c r="I38" s="99">
        <v>100</v>
      </c>
    </row>
    <row r="39" spans="1:9" ht="24" customHeight="1">
      <c r="A39" s="114" t="s">
        <v>452</v>
      </c>
      <c r="B39" s="114"/>
      <c r="C39" s="114"/>
      <c r="D39" s="114"/>
      <c r="E39" s="114"/>
      <c r="F39" s="114"/>
      <c r="G39" s="114"/>
      <c r="H39" s="114"/>
      <c r="I39" s="114"/>
    </row>
    <row r="40" spans="1:9" ht="31.5">
      <c r="A40" s="88" t="s">
        <v>167</v>
      </c>
      <c r="B40" s="92" t="s">
        <v>81</v>
      </c>
      <c r="C40" s="93" t="s">
        <v>63</v>
      </c>
      <c r="D40" s="89">
        <v>10</v>
      </c>
      <c r="E40" s="89">
        <v>10</v>
      </c>
      <c r="F40" s="89">
        <v>10</v>
      </c>
      <c r="G40" s="89">
        <v>10</v>
      </c>
      <c r="H40" s="89">
        <v>10</v>
      </c>
      <c r="I40" s="90">
        <v>40</v>
      </c>
    </row>
    <row r="41" spans="1:9" ht="60.75" customHeight="1">
      <c r="A41" s="114" t="s">
        <v>453</v>
      </c>
      <c r="B41" s="114"/>
      <c r="C41" s="114"/>
      <c r="D41" s="114"/>
      <c r="E41" s="114"/>
      <c r="F41" s="114"/>
      <c r="G41" s="114"/>
      <c r="H41" s="114"/>
      <c r="I41" s="114"/>
    </row>
    <row r="42" spans="1:9" s="98" customFormat="1" ht="63">
      <c r="A42" s="100" t="s">
        <v>168</v>
      </c>
      <c r="B42" s="94" t="s">
        <v>448</v>
      </c>
      <c r="C42" s="93" t="s">
        <v>63</v>
      </c>
      <c r="D42" s="96">
        <v>0</v>
      </c>
      <c r="E42" s="96">
        <v>0</v>
      </c>
      <c r="F42" s="96">
        <v>6</v>
      </c>
      <c r="G42" s="96">
        <v>0</v>
      </c>
      <c r="H42" s="96">
        <v>0</v>
      </c>
      <c r="I42" s="97">
        <v>6</v>
      </c>
    </row>
    <row r="43" spans="1:9" ht="33" customHeight="1">
      <c r="A43" s="114" t="s">
        <v>454</v>
      </c>
      <c r="B43" s="114"/>
      <c r="C43" s="114"/>
      <c r="D43" s="114"/>
      <c r="E43" s="114"/>
      <c r="F43" s="114"/>
      <c r="G43" s="114"/>
      <c r="H43" s="114"/>
      <c r="I43" s="114"/>
    </row>
    <row r="44" spans="1:9" s="98" customFormat="1" ht="63">
      <c r="A44" s="100" t="s">
        <v>169</v>
      </c>
      <c r="B44" s="94" t="s">
        <v>146</v>
      </c>
      <c r="C44" s="95" t="s">
        <v>61</v>
      </c>
      <c r="D44" s="96">
        <v>100</v>
      </c>
      <c r="E44" s="96">
        <v>100</v>
      </c>
      <c r="F44" s="96">
        <v>100</v>
      </c>
      <c r="G44" s="96">
        <v>100</v>
      </c>
      <c r="H44" s="96">
        <v>100</v>
      </c>
      <c r="I44" s="97">
        <v>100</v>
      </c>
    </row>
    <row r="45" spans="1:9" s="98" customFormat="1" ht="204.75">
      <c r="A45" s="100" t="s">
        <v>170</v>
      </c>
      <c r="B45" s="94" t="s">
        <v>147</v>
      </c>
      <c r="C45" s="95" t="s">
        <v>61</v>
      </c>
      <c r="D45" s="96">
        <v>100</v>
      </c>
      <c r="E45" s="96">
        <v>100</v>
      </c>
      <c r="F45" s="96">
        <v>100</v>
      </c>
      <c r="G45" s="96">
        <v>100</v>
      </c>
      <c r="H45" s="96">
        <v>100</v>
      </c>
      <c r="I45" s="97">
        <v>100</v>
      </c>
    </row>
    <row r="46" spans="1:9" ht="31.5" customHeight="1">
      <c r="A46" s="114" t="s">
        <v>455</v>
      </c>
      <c r="B46" s="114"/>
      <c r="C46" s="114"/>
      <c r="D46" s="114"/>
      <c r="E46" s="114"/>
      <c r="F46" s="114"/>
      <c r="G46" s="114"/>
      <c r="H46" s="114"/>
      <c r="I46" s="114"/>
    </row>
    <row r="47" spans="1:9" ht="31.5" customHeight="1">
      <c r="A47" s="88" t="s">
        <v>171</v>
      </c>
      <c r="B47" s="92" t="s">
        <v>83</v>
      </c>
      <c r="C47" s="93" t="s">
        <v>63</v>
      </c>
      <c r="D47" s="89">
        <v>10</v>
      </c>
      <c r="E47" s="89">
        <v>10</v>
      </c>
      <c r="F47" s="89">
        <v>10</v>
      </c>
      <c r="G47" s="89">
        <v>10</v>
      </c>
      <c r="H47" s="89">
        <v>10</v>
      </c>
      <c r="I47" s="101">
        <v>50</v>
      </c>
    </row>
    <row r="48" spans="1:9" ht="41.25" customHeight="1">
      <c r="A48" s="114" t="s">
        <v>456</v>
      </c>
      <c r="B48" s="114"/>
      <c r="C48" s="114"/>
      <c r="D48" s="114"/>
      <c r="E48" s="114"/>
      <c r="F48" s="114"/>
      <c r="G48" s="114"/>
      <c r="H48" s="114"/>
      <c r="I48" s="114"/>
    </row>
    <row r="49" spans="1:9" ht="47.25">
      <c r="A49" s="88" t="s">
        <v>172</v>
      </c>
      <c r="B49" s="92" t="s">
        <v>449</v>
      </c>
      <c r="C49" s="93" t="s">
        <v>63</v>
      </c>
      <c r="D49" s="93">
        <v>0</v>
      </c>
      <c r="E49" s="93">
        <v>0</v>
      </c>
      <c r="F49" s="93">
        <v>1</v>
      </c>
      <c r="G49" s="93">
        <v>0</v>
      </c>
      <c r="H49" s="93">
        <v>0</v>
      </c>
      <c r="I49" s="99">
        <v>1</v>
      </c>
    </row>
    <row r="50" spans="1:9" ht="22.5" customHeight="1">
      <c r="A50" s="114" t="s">
        <v>480</v>
      </c>
      <c r="B50" s="114"/>
      <c r="C50" s="114"/>
      <c r="D50" s="114"/>
      <c r="E50" s="114"/>
      <c r="F50" s="114"/>
      <c r="G50" s="114"/>
      <c r="H50" s="114"/>
      <c r="I50" s="114"/>
    </row>
    <row r="51" spans="1:9" ht="91.5" customHeight="1">
      <c r="A51" s="88" t="s">
        <v>173</v>
      </c>
      <c r="B51" s="92" t="s">
        <v>328</v>
      </c>
      <c r="C51" s="93" t="s">
        <v>63</v>
      </c>
      <c r="D51" s="93">
        <v>0</v>
      </c>
      <c r="E51" s="89">
        <v>17</v>
      </c>
      <c r="F51" s="93">
        <v>17</v>
      </c>
      <c r="G51" s="93">
        <v>17</v>
      </c>
      <c r="H51" s="93">
        <v>17</v>
      </c>
      <c r="I51" s="99">
        <v>68</v>
      </c>
    </row>
    <row r="52" spans="1:9" ht="30" customHeight="1">
      <c r="A52" s="91" t="s">
        <v>191</v>
      </c>
      <c r="B52" s="113" t="s">
        <v>64</v>
      </c>
      <c r="C52" s="113"/>
      <c r="D52" s="113"/>
      <c r="E52" s="113"/>
      <c r="F52" s="113"/>
      <c r="G52" s="113"/>
      <c r="H52" s="113"/>
      <c r="I52" s="113"/>
    </row>
    <row r="53" spans="1:9" ht="58.5" customHeight="1">
      <c r="A53" s="114" t="s">
        <v>518</v>
      </c>
      <c r="B53" s="114"/>
      <c r="C53" s="114"/>
      <c r="D53" s="114"/>
      <c r="E53" s="114"/>
      <c r="F53" s="114"/>
      <c r="G53" s="114"/>
      <c r="H53" s="114"/>
      <c r="I53" s="114"/>
    </row>
    <row r="54" spans="1:9" ht="27.75" customHeight="1">
      <c r="A54" s="114" t="s">
        <v>424</v>
      </c>
      <c r="B54" s="114"/>
      <c r="C54" s="114"/>
      <c r="D54" s="114"/>
      <c r="E54" s="114"/>
      <c r="F54" s="114"/>
      <c r="G54" s="114"/>
      <c r="H54" s="114"/>
      <c r="I54" s="114"/>
    </row>
    <row r="55" spans="1:9" s="98" customFormat="1" ht="50.25" customHeight="1">
      <c r="A55" s="100" t="s">
        <v>177</v>
      </c>
      <c r="B55" s="94" t="s">
        <v>128</v>
      </c>
      <c r="C55" s="96" t="s">
        <v>61</v>
      </c>
      <c r="D55" s="96">
        <v>76.5</v>
      </c>
      <c r="E55" s="96">
        <v>76.5</v>
      </c>
      <c r="F55" s="96">
        <v>76.5</v>
      </c>
      <c r="G55" s="96">
        <v>77.5</v>
      </c>
      <c r="H55" s="96">
        <v>80</v>
      </c>
      <c r="I55" s="97">
        <v>80</v>
      </c>
    </row>
    <row r="56" spans="1:9" ht="18" customHeight="1">
      <c r="A56" s="114" t="s">
        <v>519</v>
      </c>
      <c r="B56" s="114"/>
      <c r="C56" s="114"/>
      <c r="D56" s="114"/>
      <c r="E56" s="114"/>
      <c r="F56" s="114"/>
      <c r="G56" s="114"/>
      <c r="H56" s="114"/>
      <c r="I56" s="114"/>
    </row>
    <row r="57" spans="1:9" ht="57" customHeight="1">
      <c r="A57" s="114" t="s">
        <v>520</v>
      </c>
      <c r="B57" s="114"/>
      <c r="C57" s="114"/>
      <c r="D57" s="114"/>
      <c r="E57" s="114"/>
      <c r="F57" s="114"/>
      <c r="G57" s="114"/>
      <c r="H57" s="114"/>
      <c r="I57" s="114"/>
    </row>
    <row r="58" spans="1:9" s="98" customFormat="1" ht="70.5" customHeight="1">
      <c r="A58" s="100" t="s">
        <v>178</v>
      </c>
      <c r="B58" s="94" t="s">
        <v>523</v>
      </c>
      <c r="C58" s="96" t="s">
        <v>61</v>
      </c>
      <c r="D58" s="96">
        <v>0</v>
      </c>
      <c r="E58" s="96">
        <v>25</v>
      </c>
      <c r="F58" s="96">
        <v>50</v>
      </c>
      <c r="G58" s="96">
        <v>50</v>
      </c>
      <c r="H58" s="96">
        <v>50</v>
      </c>
      <c r="I58" s="97">
        <v>50</v>
      </c>
    </row>
    <row r="59" spans="1:9" ht="27.75" customHeight="1">
      <c r="A59" s="91" t="s">
        <v>192</v>
      </c>
      <c r="B59" s="113" t="s">
        <v>65</v>
      </c>
      <c r="C59" s="113"/>
      <c r="D59" s="113"/>
      <c r="E59" s="113"/>
      <c r="F59" s="113"/>
      <c r="G59" s="113"/>
      <c r="H59" s="113"/>
      <c r="I59" s="113"/>
    </row>
    <row r="60" spans="1:9" ht="42.75" customHeight="1">
      <c r="A60" s="115" t="s">
        <v>436</v>
      </c>
      <c r="B60" s="116"/>
      <c r="C60" s="116"/>
      <c r="D60" s="116"/>
      <c r="E60" s="116"/>
      <c r="F60" s="116"/>
      <c r="G60" s="116"/>
      <c r="H60" s="116"/>
      <c r="I60" s="117"/>
    </row>
    <row r="61" spans="1:9" ht="33" customHeight="1">
      <c r="A61" s="114" t="s">
        <v>360</v>
      </c>
      <c r="B61" s="114"/>
      <c r="C61" s="114"/>
      <c r="D61" s="114"/>
      <c r="E61" s="114"/>
      <c r="F61" s="114"/>
      <c r="G61" s="114"/>
      <c r="H61" s="114"/>
      <c r="I61" s="114"/>
    </row>
    <row r="62" spans="1:9" ht="66" customHeight="1">
      <c r="A62" s="88" t="s">
        <v>179</v>
      </c>
      <c r="B62" s="92" t="s">
        <v>404</v>
      </c>
      <c r="C62" s="89" t="s">
        <v>61</v>
      </c>
      <c r="D62" s="89">
        <v>0.34</v>
      </c>
      <c r="E62" s="89">
        <v>0.34</v>
      </c>
      <c r="F62" s="89">
        <v>0.34</v>
      </c>
      <c r="G62" s="89">
        <v>0.34</v>
      </c>
      <c r="H62" s="89">
        <v>0.34</v>
      </c>
      <c r="I62" s="90">
        <v>0.34</v>
      </c>
    </row>
    <row r="63" spans="1:9" ht="57" customHeight="1">
      <c r="A63" s="88" t="s">
        <v>180</v>
      </c>
      <c r="B63" s="92" t="s">
        <v>405</v>
      </c>
      <c r="C63" s="89" t="s">
        <v>61</v>
      </c>
      <c r="D63" s="89">
        <v>0.9</v>
      </c>
      <c r="E63" s="102">
        <v>0.9</v>
      </c>
      <c r="F63" s="102">
        <v>0.9</v>
      </c>
      <c r="G63" s="102">
        <v>0.9</v>
      </c>
      <c r="H63" s="102">
        <v>0.9</v>
      </c>
      <c r="I63" s="103">
        <v>0.9</v>
      </c>
    </row>
    <row r="64" spans="1:9" ht="60.75" customHeight="1">
      <c r="A64" s="88" t="s">
        <v>181</v>
      </c>
      <c r="B64" s="92" t="s">
        <v>406</v>
      </c>
      <c r="C64" s="89" t="s">
        <v>61</v>
      </c>
      <c r="D64" s="89">
        <v>0.1</v>
      </c>
      <c r="E64" s="89">
        <v>0.1</v>
      </c>
      <c r="F64" s="89">
        <v>0.1</v>
      </c>
      <c r="G64" s="89">
        <v>0.1</v>
      </c>
      <c r="H64" s="89">
        <v>0.1</v>
      </c>
      <c r="I64" s="90">
        <v>0.1</v>
      </c>
    </row>
    <row r="65" spans="1:9" ht="25.5" customHeight="1">
      <c r="A65" s="114" t="s">
        <v>410</v>
      </c>
      <c r="B65" s="114"/>
      <c r="C65" s="114"/>
      <c r="D65" s="114"/>
      <c r="E65" s="114"/>
      <c r="F65" s="114"/>
      <c r="G65" s="114"/>
      <c r="H65" s="114"/>
      <c r="I65" s="114"/>
    </row>
    <row r="66" spans="1:9" ht="84.75" customHeight="1">
      <c r="A66" s="88" t="s">
        <v>182</v>
      </c>
      <c r="B66" s="92" t="s">
        <v>407</v>
      </c>
      <c r="C66" s="89" t="s">
        <v>61</v>
      </c>
      <c r="D66" s="89">
        <v>37</v>
      </c>
      <c r="E66" s="89">
        <v>37</v>
      </c>
      <c r="F66" s="89">
        <v>37</v>
      </c>
      <c r="G66" s="89">
        <v>37</v>
      </c>
      <c r="H66" s="89">
        <v>37</v>
      </c>
      <c r="I66" s="90">
        <v>37</v>
      </c>
    </row>
    <row r="67" spans="1:9" ht="84" customHeight="1">
      <c r="A67" s="88" t="s">
        <v>183</v>
      </c>
      <c r="B67" s="92" t="s">
        <v>362</v>
      </c>
      <c r="C67" s="89" t="s">
        <v>61</v>
      </c>
      <c r="D67" s="89">
        <v>0</v>
      </c>
      <c r="E67" s="89" t="s">
        <v>363</v>
      </c>
      <c r="F67" s="89" t="s">
        <v>363</v>
      </c>
      <c r="G67" s="89" t="s">
        <v>363</v>
      </c>
      <c r="H67" s="89" t="s">
        <v>363</v>
      </c>
      <c r="I67" s="90" t="s">
        <v>363</v>
      </c>
    </row>
    <row r="68" spans="1:9" ht="35.25" customHeight="1">
      <c r="A68" s="114" t="s">
        <v>411</v>
      </c>
      <c r="B68" s="114"/>
      <c r="C68" s="114"/>
      <c r="D68" s="114"/>
      <c r="E68" s="114"/>
      <c r="F68" s="114"/>
      <c r="G68" s="114"/>
      <c r="H68" s="114"/>
      <c r="I68" s="114"/>
    </row>
    <row r="69" spans="1:9" ht="28.5" customHeight="1">
      <c r="A69" s="88" t="s">
        <v>184</v>
      </c>
      <c r="B69" s="92" t="s">
        <v>361</v>
      </c>
      <c r="C69" s="89" t="s">
        <v>61</v>
      </c>
      <c r="D69" s="89">
        <v>100</v>
      </c>
      <c r="E69" s="89">
        <v>100</v>
      </c>
      <c r="F69" s="89">
        <v>100</v>
      </c>
      <c r="G69" s="89">
        <v>100</v>
      </c>
      <c r="H69" s="89">
        <v>100</v>
      </c>
      <c r="I69" s="90">
        <v>100</v>
      </c>
    </row>
    <row r="70" spans="1:9" ht="29.25" customHeight="1">
      <c r="A70" s="114" t="s">
        <v>413</v>
      </c>
      <c r="B70" s="114"/>
      <c r="C70" s="114"/>
      <c r="D70" s="114"/>
      <c r="E70" s="114"/>
      <c r="F70" s="114"/>
      <c r="G70" s="114"/>
      <c r="H70" s="114"/>
      <c r="I70" s="114"/>
    </row>
    <row r="71" spans="1:9" ht="39" customHeight="1">
      <c r="A71" s="88" t="s">
        <v>337</v>
      </c>
      <c r="B71" s="92" t="s">
        <v>364</v>
      </c>
      <c r="C71" s="89" t="s">
        <v>61</v>
      </c>
      <c r="D71" s="89">
        <v>9.5</v>
      </c>
      <c r="E71" s="89">
        <v>7</v>
      </c>
      <c r="F71" s="89">
        <v>7</v>
      </c>
      <c r="G71" s="89">
        <v>7</v>
      </c>
      <c r="H71" s="89">
        <v>7</v>
      </c>
      <c r="I71" s="90">
        <v>7</v>
      </c>
    </row>
    <row r="72" spans="1:9" ht="30.75" customHeight="1">
      <c r="A72" s="91" t="s">
        <v>193</v>
      </c>
      <c r="B72" s="113" t="s">
        <v>365</v>
      </c>
      <c r="C72" s="113"/>
      <c r="D72" s="113"/>
      <c r="E72" s="113"/>
      <c r="F72" s="113"/>
      <c r="G72" s="113"/>
      <c r="H72" s="113"/>
      <c r="I72" s="113"/>
    </row>
    <row r="73" spans="1:9" ht="36" customHeight="1">
      <c r="A73" s="114" t="s">
        <v>433</v>
      </c>
      <c r="B73" s="114"/>
      <c r="C73" s="114"/>
      <c r="D73" s="114"/>
      <c r="E73" s="114"/>
      <c r="F73" s="114"/>
      <c r="G73" s="114"/>
      <c r="H73" s="114"/>
      <c r="I73" s="114"/>
    </row>
    <row r="74" spans="1:9" ht="58.5" customHeight="1">
      <c r="A74" s="114" t="s">
        <v>431</v>
      </c>
      <c r="B74" s="114"/>
      <c r="C74" s="114"/>
      <c r="D74" s="114"/>
      <c r="E74" s="114"/>
      <c r="F74" s="114"/>
      <c r="G74" s="114"/>
      <c r="H74" s="114"/>
      <c r="I74" s="114"/>
    </row>
    <row r="75" spans="1:9" ht="29.25" customHeight="1">
      <c r="A75" s="114" t="s">
        <v>366</v>
      </c>
      <c r="B75" s="114"/>
      <c r="C75" s="114"/>
      <c r="D75" s="114"/>
      <c r="E75" s="114"/>
      <c r="F75" s="114"/>
      <c r="G75" s="114"/>
      <c r="H75" s="114"/>
      <c r="I75" s="114"/>
    </row>
    <row r="76" spans="1:9" ht="39.75" customHeight="1">
      <c r="A76" s="88" t="s">
        <v>185</v>
      </c>
      <c r="B76" s="104" t="s">
        <v>86</v>
      </c>
      <c r="C76" s="89" t="s">
        <v>61</v>
      </c>
      <c r="D76" s="89">
        <v>100</v>
      </c>
      <c r="E76" s="89">
        <v>100</v>
      </c>
      <c r="F76" s="89">
        <v>100</v>
      </c>
      <c r="G76" s="89">
        <v>100</v>
      </c>
      <c r="H76" s="89">
        <v>100</v>
      </c>
      <c r="I76" s="90">
        <v>100</v>
      </c>
    </row>
    <row r="77" spans="1:9" ht="51" customHeight="1">
      <c r="A77" s="88" t="s">
        <v>186</v>
      </c>
      <c r="B77" s="104" t="s">
        <v>367</v>
      </c>
      <c r="C77" s="89" t="s">
        <v>61</v>
      </c>
      <c r="D77" s="89">
        <v>100</v>
      </c>
      <c r="E77" s="89">
        <v>100</v>
      </c>
      <c r="F77" s="89">
        <v>100</v>
      </c>
      <c r="G77" s="89">
        <v>100</v>
      </c>
      <c r="H77" s="89">
        <v>100</v>
      </c>
      <c r="I77" s="90">
        <v>100</v>
      </c>
    </row>
    <row r="78" spans="1:9" ht="78.75">
      <c r="A78" s="88" t="s">
        <v>187</v>
      </c>
      <c r="B78" s="92" t="s">
        <v>368</v>
      </c>
      <c r="C78" s="89" t="s">
        <v>61</v>
      </c>
      <c r="D78" s="89">
        <v>100</v>
      </c>
      <c r="E78" s="89">
        <v>100</v>
      </c>
      <c r="F78" s="89">
        <v>100</v>
      </c>
      <c r="G78" s="89">
        <v>100</v>
      </c>
      <c r="H78" s="89">
        <v>100</v>
      </c>
      <c r="I78" s="90">
        <v>100</v>
      </c>
    </row>
    <row r="79" spans="1:9" ht="26.25" customHeight="1">
      <c r="A79" s="91" t="s">
        <v>194</v>
      </c>
      <c r="B79" s="113" t="s">
        <v>369</v>
      </c>
      <c r="C79" s="113"/>
      <c r="D79" s="113"/>
      <c r="E79" s="113"/>
      <c r="F79" s="113"/>
      <c r="G79" s="113"/>
      <c r="H79" s="113"/>
      <c r="I79" s="113"/>
    </row>
    <row r="80" spans="1:9" ht="33.75" customHeight="1">
      <c r="A80" s="114" t="s">
        <v>478</v>
      </c>
      <c r="B80" s="114"/>
      <c r="C80" s="114"/>
      <c r="D80" s="114"/>
      <c r="E80" s="114"/>
      <c r="F80" s="114"/>
      <c r="G80" s="114"/>
      <c r="H80" s="114"/>
      <c r="I80" s="114"/>
    </row>
    <row r="81" spans="1:9" ht="59.25" customHeight="1">
      <c r="A81" s="114" t="s">
        <v>435</v>
      </c>
      <c r="B81" s="114"/>
      <c r="C81" s="114"/>
      <c r="D81" s="114"/>
      <c r="E81" s="114"/>
      <c r="F81" s="114"/>
      <c r="G81" s="114"/>
      <c r="H81" s="114"/>
      <c r="I81" s="114"/>
    </row>
    <row r="82" spans="1:9" ht="47.25">
      <c r="A82" s="88" t="s">
        <v>189</v>
      </c>
      <c r="B82" s="104" t="s">
        <v>437</v>
      </c>
      <c r="C82" s="89" t="s">
        <v>61</v>
      </c>
      <c r="D82" s="89">
        <v>100</v>
      </c>
      <c r="E82" s="89">
        <v>100</v>
      </c>
      <c r="F82" s="89">
        <v>100</v>
      </c>
      <c r="G82" s="89">
        <v>100</v>
      </c>
      <c r="H82" s="89">
        <v>100</v>
      </c>
      <c r="I82" s="90">
        <v>100</v>
      </c>
    </row>
    <row r="83" spans="1:9" ht="47.25">
      <c r="A83" s="88" t="s">
        <v>196</v>
      </c>
      <c r="B83" s="104" t="s">
        <v>370</v>
      </c>
      <c r="C83" s="93" t="s">
        <v>63</v>
      </c>
      <c r="D83" s="89">
        <v>31</v>
      </c>
      <c r="E83" s="89">
        <v>44</v>
      </c>
      <c r="F83" s="89">
        <v>38</v>
      </c>
      <c r="G83" s="89">
        <v>25</v>
      </c>
      <c r="H83" s="89">
        <v>0</v>
      </c>
      <c r="I83" s="90">
        <v>107</v>
      </c>
    </row>
    <row r="84" spans="1:9" ht="94.5">
      <c r="A84" s="88" t="s">
        <v>245</v>
      </c>
      <c r="B84" s="104" t="s">
        <v>371</v>
      </c>
      <c r="C84" s="89" t="s">
        <v>61</v>
      </c>
      <c r="D84" s="89">
        <v>4.8</v>
      </c>
      <c r="E84" s="89">
        <v>33</v>
      </c>
      <c r="F84" s="89">
        <v>37</v>
      </c>
      <c r="G84" s="89">
        <v>41</v>
      </c>
      <c r="H84" s="89">
        <v>0</v>
      </c>
      <c r="I84" s="90">
        <v>41</v>
      </c>
    </row>
    <row r="85" spans="1:9" ht="78.75">
      <c r="A85" s="88" t="s">
        <v>246</v>
      </c>
      <c r="B85" s="104" t="s">
        <v>372</v>
      </c>
      <c r="C85" s="89" t="s">
        <v>61</v>
      </c>
      <c r="D85" s="89">
        <v>0</v>
      </c>
      <c r="E85" s="89">
        <v>0</v>
      </c>
      <c r="F85" s="89">
        <v>0</v>
      </c>
      <c r="G85" s="89">
        <v>0</v>
      </c>
      <c r="H85" s="89">
        <v>0</v>
      </c>
      <c r="I85" s="90">
        <v>0</v>
      </c>
    </row>
    <row r="86" spans="1:9" ht="63">
      <c r="A86" s="88" t="s">
        <v>247</v>
      </c>
      <c r="B86" s="104" t="s">
        <v>373</v>
      </c>
      <c r="C86" s="89" t="s">
        <v>61</v>
      </c>
      <c r="D86" s="89">
        <v>0</v>
      </c>
      <c r="E86" s="89">
        <v>0</v>
      </c>
      <c r="F86" s="89">
        <v>0</v>
      </c>
      <c r="G86" s="89">
        <v>0</v>
      </c>
      <c r="H86" s="89">
        <v>0</v>
      </c>
      <c r="I86" s="90">
        <v>0</v>
      </c>
    </row>
    <row r="87" spans="1:9" ht="78.75">
      <c r="A87" s="88" t="s">
        <v>248</v>
      </c>
      <c r="B87" s="104" t="s">
        <v>374</v>
      </c>
      <c r="C87" s="89" t="s">
        <v>61</v>
      </c>
      <c r="D87" s="89">
        <v>0</v>
      </c>
      <c r="E87" s="89">
        <v>0</v>
      </c>
      <c r="F87" s="89">
        <v>0</v>
      </c>
      <c r="G87" s="89">
        <v>0</v>
      </c>
      <c r="H87" s="89">
        <v>0</v>
      </c>
      <c r="I87" s="90">
        <v>0</v>
      </c>
    </row>
    <row r="88" spans="1:9" ht="63">
      <c r="A88" s="88" t="s">
        <v>249</v>
      </c>
      <c r="B88" s="104" t="s">
        <v>375</v>
      </c>
      <c r="C88" s="89" t="s">
        <v>61</v>
      </c>
      <c r="D88" s="89">
        <v>0</v>
      </c>
      <c r="E88" s="89">
        <v>100</v>
      </c>
      <c r="F88" s="89">
        <v>0</v>
      </c>
      <c r="G88" s="89">
        <v>0</v>
      </c>
      <c r="H88" s="89">
        <v>0</v>
      </c>
      <c r="I88" s="90">
        <v>100</v>
      </c>
    </row>
    <row r="89" spans="1:9" ht="63">
      <c r="A89" s="88" t="s">
        <v>250</v>
      </c>
      <c r="B89" s="104" t="s">
        <v>376</v>
      </c>
      <c r="C89" s="89" t="s">
        <v>61</v>
      </c>
      <c r="D89" s="89">
        <v>0</v>
      </c>
      <c r="E89" s="89">
        <v>100</v>
      </c>
      <c r="F89" s="89">
        <v>0</v>
      </c>
      <c r="G89" s="89">
        <v>0</v>
      </c>
      <c r="H89" s="89">
        <v>0</v>
      </c>
      <c r="I89" s="90">
        <v>100</v>
      </c>
    </row>
    <row r="90" spans="1:9">
      <c r="A90" s="88" t="s">
        <v>251</v>
      </c>
      <c r="B90" s="104" t="s">
        <v>438</v>
      </c>
      <c r="C90" s="89" t="s">
        <v>63</v>
      </c>
      <c r="D90" s="89">
        <v>1</v>
      </c>
      <c r="E90" s="89">
        <v>4</v>
      </c>
      <c r="F90" s="89">
        <v>0</v>
      </c>
      <c r="G90" s="89">
        <v>0</v>
      </c>
      <c r="H90" s="89">
        <v>0</v>
      </c>
      <c r="I90" s="90">
        <v>4</v>
      </c>
    </row>
  </sheetData>
  <mergeCells count="46">
    <mergeCell ref="A26:I26"/>
    <mergeCell ref="A48:I48"/>
    <mergeCell ref="A50:I50"/>
    <mergeCell ref="A65:I65"/>
    <mergeCell ref="A53:I53"/>
    <mergeCell ref="A54:I54"/>
    <mergeCell ref="A56:I56"/>
    <mergeCell ref="A57:I57"/>
    <mergeCell ref="A81:I81"/>
    <mergeCell ref="A80:I80"/>
    <mergeCell ref="A70:I70"/>
    <mergeCell ref="A73:I73"/>
    <mergeCell ref="A74:I74"/>
    <mergeCell ref="A75:I75"/>
    <mergeCell ref="A22:I22"/>
    <mergeCell ref="A9:H9"/>
    <mergeCell ref="A11:A12"/>
    <mergeCell ref="B11:B12"/>
    <mergeCell ref="D11:I11"/>
    <mergeCell ref="A14:I14"/>
    <mergeCell ref="B15:I15"/>
    <mergeCell ref="A16:I16"/>
    <mergeCell ref="A17:I17"/>
    <mergeCell ref="A19:I19"/>
    <mergeCell ref="B24:I24"/>
    <mergeCell ref="B52:I52"/>
    <mergeCell ref="B59:I59"/>
    <mergeCell ref="B72:I72"/>
    <mergeCell ref="B79:I79"/>
    <mergeCell ref="A25:I25"/>
    <mergeCell ref="A27:I27"/>
    <mergeCell ref="A28:I28"/>
    <mergeCell ref="A39:I39"/>
    <mergeCell ref="A41:I41"/>
    <mergeCell ref="A43:I43"/>
    <mergeCell ref="A34:I34"/>
    <mergeCell ref="A60:I60"/>
    <mergeCell ref="A61:I61"/>
    <mergeCell ref="A68:I68"/>
    <mergeCell ref="A46:I46"/>
    <mergeCell ref="G1:I1"/>
    <mergeCell ref="G2:I2"/>
    <mergeCell ref="G3:I3"/>
    <mergeCell ref="G4:I4"/>
    <mergeCell ref="G6:I6"/>
    <mergeCell ref="G5:I5"/>
  </mergeCells>
  <phoneticPr fontId="18" type="noConversion"/>
  <pageMargins left="0.23622047244094491" right="0.23622047244094491" top="0.74803149606299213" bottom="0.74803149606299213" header="0.31496062992125984" footer="0.31496062992125984"/>
  <pageSetup paperSize="9" scale="87" fitToHeight="30" orientation="landscape" blackAndWhite="1" r:id="rId1"/>
  <headerFooter differentFirst="1"/>
  <rowBreaks count="4" manualBreakCount="4">
    <brk id="20" max="8" man="1"/>
    <brk id="29" max="8" man="1"/>
    <brk id="30" max="8" man="1"/>
    <brk id="40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90"/>
  <sheetViews>
    <sheetView view="pageBreakPreview" topLeftCell="A43" zoomScale="80" zoomScaleNormal="80" zoomScaleSheetLayoutView="80" workbookViewId="0">
      <selection activeCell="C57" sqref="C57"/>
    </sheetView>
  </sheetViews>
  <sheetFormatPr defaultColWidth="9.140625" defaultRowHeight="15.75"/>
  <cols>
    <col min="1" max="1" width="10.140625" style="40" customWidth="1"/>
    <col min="2" max="2" width="56" style="3" customWidth="1"/>
    <col min="3" max="3" width="20.140625" style="3" customWidth="1"/>
    <col min="4" max="4" width="12.7109375" style="3" customWidth="1"/>
    <col min="5" max="5" width="14.28515625" style="3" customWidth="1"/>
    <col min="6" max="6" width="45.28515625" style="3" customWidth="1"/>
    <col min="7" max="7" width="25.5703125" style="76" customWidth="1"/>
    <col min="8" max="8" width="21.7109375" style="3" customWidth="1"/>
    <col min="9" max="16384" width="9.140625" style="3"/>
  </cols>
  <sheetData>
    <row r="1" spans="1:8">
      <c r="H1" s="28" t="s">
        <v>68</v>
      </c>
    </row>
    <row r="2" spans="1:8" ht="21.75" customHeight="1">
      <c r="B2" s="121" t="s">
        <v>69</v>
      </c>
      <c r="C2" s="121"/>
      <c r="D2" s="121"/>
      <c r="E2" s="121"/>
      <c r="F2" s="121"/>
      <c r="G2" s="121"/>
      <c r="H2" s="121"/>
    </row>
    <row r="3" spans="1:8" ht="21.75" customHeight="1">
      <c r="B3" s="121" t="s">
        <v>125</v>
      </c>
      <c r="C3" s="121"/>
      <c r="D3" s="121"/>
      <c r="E3" s="121"/>
      <c r="F3" s="121"/>
      <c r="G3" s="121"/>
      <c r="H3" s="121"/>
    </row>
    <row r="4" spans="1:8">
      <c r="A4" s="122" t="s">
        <v>219</v>
      </c>
      <c r="B4" s="123" t="s">
        <v>66</v>
      </c>
      <c r="C4" s="123" t="s">
        <v>0</v>
      </c>
      <c r="D4" s="123" t="s">
        <v>54</v>
      </c>
      <c r="E4" s="123"/>
      <c r="F4" s="123" t="s">
        <v>55</v>
      </c>
      <c r="G4" s="123" t="s">
        <v>67</v>
      </c>
      <c r="H4" s="123" t="s">
        <v>71</v>
      </c>
    </row>
    <row r="5" spans="1:8" ht="77.25" customHeight="1">
      <c r="A5" s="122"/>
      <c r="B5" s="123"/>
      <c r="C5" s="123"/>
      <c r="D5" s="17" t="s">
        <v>43</v>
      </c>
      <c r="E5" s="17" t="s">
        <v>42</v>
      </c>
      <c r="F5" s="123"/>
      <c r="G5" s="123"/>
      <c r="H5" s="123"/>
    </row>
    <row r="6" spans="1:8">
      <c r="A6" s="41">
        <v>1</v>
      </c>
      <c r="B6" s="17">
        <v>2</v>
      </c>
      <c r="C6" s="17">
        <v>3</v>
      </c>
      <c r="D6" s="17">
        <v>4</v>
      </c>
      <c r="E6" s="17"/>
      <c r="F6" s="17">
        <v>6</v>
      </c>
      <c r="G6" s="17">
        <v>7</v>
      </c>
      <c r="H6" s="17">
        <v>8</v>
      </c>
    </row>
    <row r="7" spans="1:8" ht="26.25" customHeight="1">
      <c r="A7" s="129" t="s">
        <v>74</v>
      </c>
      <c r="B7" s="129"/>
      <c r="C7" s="129"/>
      <c r="D7" s="129"/>
      <c r="E7" s="129"/>
      <c r="F7" s="129"/>
      <c r="G7" s="129"/>
      <c r="H7" s="129"/>
    </row>
    <row r="8" spans="1:8" ht="26.25" customHeight="1">
      <c r="A8" s="39">
        <v>1</v>
      </c>
      <c r="B8" s="125" t="s">
        <v>15</v>
      </c>
      <c r="C8" s="126"/>
      <c r="D8" s="126"/>
      <c r="E8" s="126"/>
      <c r="F8" s="126"/>
      <c r="G8" s="126"/>
      <c r="H8" s="127"/>
    </row>
    <row r="9" spans="1:8" ht="22.5" customHeight="1">
      <c r="A9" s="124" t="s">
        <v>398</v>
      </c>
      <c r="B9" s="124"/>
      <c r="C9" s="124"/>
      <c r="D9" s="124"/>
      <c r="E9" s="124"/>
      <c r="F9" s="124"/>
      <c r="G9" s="124"/>
      <c r="H9" s="124"/>
    </row>
    <row r="10" spans="1:8" ht="31.5" customHeight="1">
      <c r="A10" s="124" t="s">
        <v>357</v>
      </c>
      <c r="B10" s="124"/>
      <c r="C10" s="124"/>
      <c r="D10" s="124"/>
      <c r="E10" s="124"/>
      <c r="F10" s="124"/>
      <c r="G10" s="124"/>
      <c r="H10" s="124"/>
    </row>
    <row r="11" spans="1:8" ht="94.5">
      <c r="A11" s="42" t="s">
        <v>148</v>
      </c>
      <c r="B11" s="24" t="s">
        <v>224</v>
      </c>
      <c r="C11" s="29" t="s">
        <v>4</v>
      </c>
      <c r="D11" s="30">
        <v>2023</v>
      </c>
      <c r="E11" s="30">
        <v>2025</v>
      </c>
      <c r="F11" s="29" t="s">
        <v>108</v>
      </c>
      <c r="G11" s="31" t="s">
        <v>109</v>
      </c>
      <c r="H11" s="29" t="s">
        <v>197</v>
      </c>
    </row>
    <row r="12" spans="1:8" ht="31.5" customHeight="1">
      <c r="A12" s="124" t="s">
        <v>358</v>
      </c>
      <c r="B12" s="124"/>
      <c r="C12" s="124"/>
      <c r="D12" s="124"/>
      <c r="E12" s="124"/>
      <c r="F12" s="124"/>
      <c r="G12" s="124"/>
      <c r="H12" s="124"/>
    </row>
    <row r="13" spans="1:8" ht="85.5" customHeight="1">
      <c r="A13" s="42" t="s">
        <v>149</v>
      </c>
      <c r="B13" s="24" t="s">
        <v>220</v>
      </c>
      <c r="C13" s="29" t="s">
        <v>4</v>
      </c>
      <c r="D13" s="30">
        <v>2023</v>
      </c>
      <c r="E13" s="30">
        <v>2025</v>
      </c>
      <c r="F13" s="29" t="s">
        <v>459</v>
      </c>
      <c r="G13" s="31" t="s">
        <v>109</v>
      </c>
      <c r="H13" s="29" t="s">
        <v>198</v>
      </c>
    </row>
    <row r="14" spans="1:8" ht="83.25" customHeight="1">
      <c r="A14" s="42" t="s">
        <v>150</v>
      </c>
      <c r="B14" s="24" t="s">
        <v>244</v>
      </c>
      <c r="C14" s="29" t="s">
        <v>4</v>
      </c>
      <c r="D14" s="30">
        <v>2023</v>
      </c>
      <c r="E14" s="30">
        <v>2025</v>
      </c>
      <c r="F14" s="29" t="s">
        <v>459</v>
      </c>
      <c r="G14" s="31" t="s">
        <v>109</v>
      </c>
      <c r="H14" s="29" t="s">
        <v>198</v>
      </c>
    </row>
    <row r="15" spans="1:8" ht="100.5" customHeight="1">
      <c r="A15" s="42" t="s">
        <v>151</v>
      </c>
      <c r="B15" s="24" t="s">
        <v>223</v>
      </c>
      <c r="C15" s="29" t="s">
        <v>4</v>
      </c>
      <c r="D15" s="30">
        <v>2023</v>
      </c>
      <c r="E15" s="30">
        <v>2025</v>
      </c>
      <c r="F15" s="29" t="s">
        <v>459</v>
      </c>
      <c r="G15" s="31" t="s">
        <v>109</v>
      </c>
      <c r="H15" s="29" t="s">
        <v>198</v>
      </c>
    </row>
    <row r="16" spans="1:8" ht="99.75" customHeight="1">
      <c r="A16" s="42" t="s">
        <v>155</v>
      </c>
      <c r="B16" s="24" t="s">
        <v>222</v>
      </c>
      <c r="C16" s="29" t="s">
        <v>4</v>
      </c>
      <c r="D16" s="30">
        <v>2023</v>
      </c>
      <c r="E16" s="30">
        <v>2025</v>
      </c>
      <c r="F16" s="29" t="s">
        <v>459</v>
      </c>
      <c r="G16" s="31" t="s">
        <v>109</v>
      </c>
      <c r="H16" s="29" t="s">
        <v>198</v>
      </c>
    </row>
    <row r="17" spans="1:8" ht="137.25" customHeight="1">
      <c r="A17" s="42" t="s">
        <v>156</v>
      </c>
      <c r="B17" s="24" t="s">
        <v>221</v>
      </c>
      <c r="C17" s="29" t="s">
        <v>4</v>
      </c>
      <c r="D17" s="30">
        <v>2023</v>
      </c>
      <c r="E17" s="30">
        <v>2025</v>
      </c>
      <c r="F17" s="29" t="s">
        <v>475</v>
      </c>
      <c r="G17" s="31" t="s">
        <v>109</v>
      </c>
      <c r="H17" s="29" t="s">
        <v>199</v>
      </c>
    </row>
    <row r="18" spans="1:8" ht="31.5" customHeight="1">
      <c r="A18" s="124" t="s">
        <v>400</v>
      </c>
      <c r="B18" s="124"/>
      <c r="C18" s="124"/>
      <c r="D18" s="124"/>
      <c r="E18" s="124"/>
      <c r="F18" s="124"/>
      <c r="G18" s="124"/>
      <c r="H18" s="124"/>
    </row>
    <row r="19" spans="1:8" ht="110.25">
      <c r="A19" s="42" t="s">
        <v>157</v>
      </c>
      <c r="B19" s="24" t="s">
        <v>322</v>
      </c>
      <c r="C19" s="29" t="s">
        <v>4</v>
      </c>
      <c r="D19" s="30">
        <v>2023</v>
      </c>
      <c r="E19" s="30">
        <v>2025</v>
      </c>
      <c r="F19" s="29" t="s">
        <v>403</v>
      </c>
      <c r="G19" s="44" t="s">
        <v>116</v>
      </c>
      <c r="H19" s="29" t="s">
        <v>199</v>
      </c>
    </row>
    <row r="20" spans="1:8" ht="26.25" customHeight="1">
      <c r="A20" s="39">
        <v>2</v>
      </c>
      <c r="B20" s="125" t="s">
        <v>152</v>
      </c>
      <c r="C20" s="126"/>
      <c r="D20" s="126"/>
      <c r="E20" s="126"/>
      <c r="F20" s="126"/>
      <c r="G20" s="126"/>
      <c r="H20" s="127"/>
    </row>
    <row r="21" spans="1:8" ht="36" customHeight="1">
      <c r="A21" s="124" t="s">
        <v>133</v>
      </c>
      <c r="B21" s="124"/>
      <c r="C21" s="124"/>
      <c r="D21" s="124"/>
      <c r="E21" s="124"/>
      <c r="F21" s="124"/>
      <c r="G21" s="124"/>
      <c r="H21" s="124"/>
    </row>
    <row r="22" spans="1:8" ht="62.25" customHeight="1">
      <c r="A22" s="124" t="s">
        <v>129</v>
      </c>
      <c r="B22" s="124"/>
      <c r="C22" s="124"/>
      <c r="D22" s="124"/>
      <c r="E22" s="124"/>
      <c r="F22" s="124"/>
      <c r="G22" s="124"/>
      <c r="H22" s="124"/>
    </row>
    <row r="23" spans="1:8" ht="30" customHeight="1">
      <c r="A23" s="124" t="s">
        <v>481</v>
      </c>
      <c r="B23" s="124"/>
      <c r="C23" s="124"/>
      <c r="D23" s="124"/>
      <c r="E23" s="124"/>
      <c r="F23" s="124"/>
      <c r="G23" s="124"/>
      <c r="H23" s="124"/>
    </row>
    <row r="24" spans="1:8" ht="30" customHeight="1">
      <c r="A24" s="124" t="s">
        <v>366</v>
      </c>
      <c r="B24" s="124"/>
      <c r="C24" s="124"/>
      <c r="D24" s="124"/>
      <c r="E24" s="124"/>
      <c r="F24" s="124"/>
      <c r="G24" s="124"/>
      <c r="H24" s="124"/>
    </row>
    <row r="25" spans="1:8" ht="156" customHeight="1">
      <c r="A25" s="42" t="s">
        <v>158</v>
      </c>
      <c r="B25" s="24" t="s">
        <v>285</v>
      </c>
      <c r="C25" s="29" t="s">
        <v>4</v>
      </c>
      <c r="D25" s="30">
        <v>2023</v>
      </c>
      <c r="E25" s="30">
        <v>2025</v>
      </c>
      <c r="F25" s="31" t="s">
        <v>460</v>
      </c>
      <c r="G25" s="31" t="s">
        <v>113</v>
      </c>
      <c r="H25" s="29" t="s">
        <v>203</v>
      </c>
    </row>
    <row r="26" spans="1:8" ht="159.75" customHeight="1">
      <c r="A26" s="42" t="s">
        <v>159</v>
      </c>
      <c r="B26" s="24" t="s">
        <v>225</v>
      </c>
      <c r="C26" s="29" t="s">
        <v>4</v>
      </c>
      <c r="D26" s="30">
        <v>2023</v>
      </c>
      <c r="E26" s="30">
        <v>2025</v>
      </c>
      <c r="F26" s="31" t="s">
        <v>461</v>
      </c>
      <c r="G26" s="31" t="s">
        <v>113</v>
      </c>
      <c r="H26" s="29" t="s">
        <v>203</v>
      </c>
    </row>
    <row r="27" spans="1:8" ht="73.5" customHeight="1">
      <c r="A27" s="42" t="s">
        <v>160</v>
      </c>
      <c r="B27" s="24" t="s">
        <v>220</v>
      </c>
      <c r="C27" s="29" t="s">
        <v>4</v>
      </c>
      <c r="D27" s="30">
        <v>2023</v>
      </c>
      <c r="E27" s="30">
        <v>2025</v>
      </c>
      <c r="F27" s="29" t="s">
        <v>137</v>
      </c>
      <c r="G27" s="31" t="s">
        <v>113</v>
      </c>
      <c r="H27" s="29" t="s">
        <v>457</v>
      </c>
    </row>
    <row r="28" spans="1:8" s="6" customFormat="1" ht="67.5">
      <c r="A28" s="42" t="s">
        <v>161</v>
      </c>
      <c r="B28" s="24" t="s">
        <v>228</v>
      </c>
      <c r="C28" s="32" t="s">
        <v>4</v>
      </c>
      <c r="D28" s="30">
        <v>2023</v>
      </c>
      <c r="E28" s="30">
        <v>2025</v>
      </c>
      <c r="F28" s="29" t="s">
        <v>137</v>
      </c>
      <c r="G28" s="31" t="s">
        <v>113</v>
      </c>
      <c r="H28" s="29" t="s">
        <v>457</v>
      </c>
    </row>
    <row r="29" spans="1:8" ht="73.5" customHeight="1">
      <c r="A29" s="42" t="s">
        <v>162</v>
      </c>
      <c r="B29" s="24" t="s">
        <v>286</v>
      </c>
      <c r="C29" s="29" t="s">
        <v>4</v>
      </c>
      <c r="D29" s="30">
        <v>2023</v>
      </c>
      <c r="E29" s="30">
        <v>2025</v>
      </c>
      <c r="F29" s="29" t="s">
        <v>137</v>
      </c>
      <c r="G29" s="31" t="s">
        <v>113</v>
      </c>
      <c r="H29" s="29" t="s">
        <v>457</v>
      </c>
    </row>
    <row r="30" spans="1:8" ht="152.25" customHeight="1">
      <c r="A30" s="42" t="s">
        <v>163</v>
      </c>
      <c r="B30" s="24" t="s">
        <v>233</v>
      </c>
      <c r="C30" s="29" t="s">
        <v>4</v>
      </c>
      <c r="D30" s="30">
        <v>2023</v>
      </c>
      <c r="E30" s="30">
        <v>2025</v>
      </c>
      <c r="F30" s="29" t="s">
        <v>137</v>
      </c>
      <c r="G30" s="31" t="s">
        <v>113</v>
      </c>
      <c r="H30" s="29" t="s">
        <v>457</v>
      </c>
    </row>
    <row r="31" spans="1:8" ht="58.5" customHeight="1">
      <c r="A31" s="42" t="s">
        <v>168</v>
      </c>
      <c r="B31" s="24" t="s">
        <v>226</v>
      </c>
      <c r="C31" s="29" t="s">
        <v>4</v>
      </c>
      <c r="D31" s="30">
        <v>2023</v>
      </c>
      <c r="E31" s="30">
        <v>2025</v>
      </c>
      <c r="F31" s="29" t="s">
        <v>114</v>
      </c>
      <c r="G31" s="44" t="s">
        <v>111</v>
      </c>
      <c r="H31" s="29" t="s">
        <v>204</v>
      </c>
    </row>
    <row r="32" spans="1:8" ht="73.5" customHeight="1">
      <c r="A32" s="42" t="s">
        <v>173</v>
      </c>
      <c r="B32" s="24" t="s">
        <v>447</v>
      </c>
      <c r="C32" s="29" t="s">
        <v>4</v>
      </c>
      <c r="D32" s="30">
        <v>2023</v>
      </c>
      <c r="E32" s="30">
        <v>2025</v>
      </c>
      <c r="F32" s="75" t="s">
        <v>124</v>
      </c>
      <c r="G32" s="44" t="s">
        <v>111</v>
      </c>
      <c r="H32" s="29" t="s">
        <v>205</v>
      </c>
    </row>
    <row r="33" spans="1:8" ht="30" customHeight="1">
      <c r="A33" s="124" t="s">
        <v>451</v>
      </c>
      <c r="B33" s="124"/>
      <c r="C33" s="124"/>
      <c r="D33" s="124"/>
      <c r="E33" s="124"/>
      <c r="F33" s="124"/>
      <c r="G33" s="124"/>
      <c r="H33" s="124"/>
    </row>
    <row r="34" spans="1:8" ht="133.5" customHeight="1">
      <c r="A34" s="42" t="s">
        <v>164</v>
      </c>
      <c r="B34" s="24" t="s">
        <v>235</v>
      </c>
      <c r="C34" s="29" t="s">
        <v>4</v>
      </c>
      <c r="D34" s="30">
        <v>2023</v>
      </c>
      <c r="E34" s="30">
        <v>2025</v>
      </c>
      <c r="F34" s="29" t="s">
        <v>462</v>
      </c>
      <c r="G34" s="31" t="s">
        <v>111</v>
      </c>
      <c r="H34" s="29" t="s">
        <v>206</v>
      </c>
    </row>
    <row r="35" spans="1:8" s="6" customFormat="1" ht="85.5" customHeight="1">
      <c r="A35" s="42" t="s">
        <v>165</v>
      </c>
      <c r="B35" s="24" t="s">
        <v>229</v>
      </c>
      <c r="C35" s="32" t="s">
        <v>4</v>
      </c>
      <c r="D35" s="30">
        <v>2023</v>
      </c>
      <c r="E35" s="30">
        <v>2025</v>
      </c>
      <c r="F35" s="32" t="s">
        <v>463</v>
      </c>
      <c r="G35" s="31" t="s">
        <v>111</v>
      </c>
      <c r="H35" s="32" t="s">
        <v>209</v>
      </c>
    </row>
    <row r="36" spans="1:8" ht="138" customHeight="1">
      <c r="A36" s="42" t="s">
        <v>166</v>
      </c>
      <c r="B36" s="24" t="s">
        <v>230</v>
      </c>
      <c r="C36" s="29" t="s">
        <v>4</v>
      </c>
      <c r="D36" s="30">
        <v>2023</v>
      </c>
      <c r="E36" s="30">
        <v>2025</v>
      </c>
      <c r="F36" s="29" t="s">
        <v>458</v>
      </c>
      <c r="G36" s="31" t="s">
        <v>111</v>
      </c>
      <c r="H36" s="29" t="s">
        <v>207</v>
      </c>
    </row>
    <row r="37" spans="1:8" ht="148.5" customHeight="1">
      <c r="A37" s="42" t="s">
        <v>175</v>
      </c>
      <c r="B37" s="24" t="s">
        <v>335</v>
      </c>
      <c r="C37" s="29" t="s">
        <v>4</v>
      </c>
      <c r="D37" s="30">
        <v>2023</v>
      </c>
      <c r="E37" s="30">
        <v>2025</v>
      </c>
      <c r="F37" s="29" t="s">
        <v>464</v>
      </c>
      <c r="G37" s="31" t="s">
        <v>111</v>
      </c>
      <c r="H37" s="29" t="s">
        <v>208</v>
      </c>
    </row>
    <row r="38" spans="1:8" ht="30" customHeight="1">
      <c r="A38" s="124" t="s">
        <v>452</v>
      </c>
      <c r="B38" s="124"/>
      <c r="C38" s="124"/>
      <c r="D38" s="124"/>
      <c r="E38" s="124"/>
      <c r="F38" s="124"/>
      <c r="G38" s="124"/>
      <c r="H38" s="124"/>
    </row>
    <row r="39" spans="1:8" ht="90" customHeight="1">
      <c r="A39" s="42" t="s">
        <v>170</v>
      </c>
      <c r="B39" s="24" t="s">
        <v>231</v>
      </c>
      <c r="C39" s="29" t="s">
        <v>4</v>
      </c>
      <c r="D39" s="30">
        <v>2023</v>
      </c>
      <c r="E39" s="30">
        <v>2025</v>
      </c>
      <c r="F39" s="29" t="s">
        <v>465</v>
      </c>
      <c r="G39" s="44" t="s">
        <v>116</v>
      </c>
      <c r="H39" s="29" t="s">
        <v>304</v>
      </c>
    </row>
    <row r="40" spans="1:8" ht="49.5" customHeight="1">
      <c r="A40" s="124" t="s">
        <v>453</v>
      </c>
      <c r="B40" s="124"/>
      <c r="C40" s="124"/>
      <c r="D40" s="124"/>
      <c r="E40" s="124"/>
      <c r="F40" s="124"/>
      <c r="G40" s="124"/>
      <c r="H40" s="124"/>
    </row>
    <row r="41" spans="1:8" ht="128.25" customHeight="1">
      <c r="A41" s="42" t="s">
        <v>167</v>
      </c>
      <c r="B41" s="24" t="s">
        <v>325</v>
      </c>
      <c r="C41" s="29" t="s">
        <v>4</v>
      </c>
      <c r="D41" s="30">
        <v>2024</v>
      </c>
      <c r="E41" s="30">
        <v>2024</v>
      </c>
      <c r="F41" s="29" t="s">
        <v>467</v>
      </c>
      <c r="G41" s="44" t="s">
        <v>116</v>
      </c>
      <c r="H41" s="29" t="s">
        <v>466</v>
      </c>
    </row>
    <row r="42" spans="1:8" ht="30" customHeight="1">
      <c r="A42" s="124" t="s">
        <v>454</v>
      </c>
      <c r="B42" s="124"/>
      <c r="C42" s="124"/>
      <c r="D42" s="124"/>
      <c r="E42" s="124"/>
      <c r="F42" s="124"/>
      <c r="G42" s="124"/>
      <c r="H42" s="124"/>
    </row>
    <row r="43" spans="1:8" ht="216.75" customHeight="1">
      <c r="A43" s="42" t="s">
        <v>172</v>
      </c>
      <c r="B43" s="24" t="s">
        <v>234</v>
      </c>
      <c r="C43" s="29" t="s">
        <v>4</v>
      </c>
      <c r="D43" s="30">
        <v>2023</v>
      </c>
      <c r="E43" s="30">
        <v>2025</v>
      </c>
      <c r="F43" s="31" t="s">
        <v>468</v>
      </c>
      <c r="G43" s="44" t="s">
        <v>116</v>
      </c>
      <c r="H43" s="29" t="s">
        <v>469</v>
      </c>
    </row>
    <row r="44" spans="1:8" ht="30" customHeight="1">
      <c r="A44" s="124" t="s">
        <v>455</v>
      </c>
      <c r="B44" s="124"/>
      <c r="C44" s="124"/>
      <c r="D44" s="124"/>
      <c r="E44" s="124"/>
      <c r="F44" s="124"/>
      <c r="G44" s="124"/>
      <c r="H44" s="124"/>
    </row>
    <row r="45" spans="1:8" ht="93.75" customHeight="1">
      <c r="A45" s="42" t="s">
        <v>169</v>
      </c>
      <c r="B45" s="24" t="s">
        <v>232</v>
      </c>
      <c r="C45" s="29" t="s">
        <v>4</v>
      </c>
      <c r="D45" s="30">
        <v>2023</v>
      </c>
      <c r="E45" s="30">
        <v>2025</v>
      </c>
      <c r="F45" s="29" t="s">
        <v>465</v>
      </c>
      <c r="G45" s="44" t="s">
        <v>116</v>
      </c>
      <c r="H45" s="29" t="s">
        <v>470</v>
      </c>
    </row>
    <row r="46" spans="1:8" ht="30" customHeight="1">
      <c r="A46" s="124" t="s">
        <v>456</v>
      </c>
      <c r="B46" s="124"/>
      <c r="C46" s="124"/>
      <c r="D46" s="124"/>
      <c r="E46" s="124"/>
      <c r="F46" s="124"/>
      <c r="G46" s="124"/>
      <c r="H46" s="124"/>
    </row>
    <row r="47" spans="1:8" ht="138.75" customHeight="1">
      <c r="A47" s="42" t="s">
        <v>174</v>
      </c>
      <c r="B47" s="24" t="s">
        <v>330</v>
      </c>
      <c r="C47" s="29" t="s">
        <v>4</v>
      </c>
      <c r="D47" s="30">
        <v>2024</v>
      </c>
      <c r="E47" s="30">
        <v>2024</v>
      </c>
      <c r="F47" s="29" t="s">
        <v>472</v>
      </c>
      <c r="G47" s="44" t="s">
        <v>116</v>
      </c>
      <c r="H47" s="29" t="s">
        <v>471</v>
      </c>
    </row>
    <row r="48" spans="1:8" ht="30" customHeight="1">
      <c r="A48" s="124" t="s">
        <v>480</v>
      </c>
      <c r="B48" s="124"/>
      <c r="C48" s="124"/>
      <c r="D48" s="124"/>
      <c r="E48" s="124"/>
      <c r="F48" s="124"/>
      <c r="G48" s="124"/>
      <c r="H48" s="124"/>
    </row>
    <row r="49" spans="1:8" ht="119.25" customHeight="1">
      <c r="A49" s="42" t="s">
        <v>171</v>
      </c>
      <c r="B49" s="24" t="s">
        <v>490</v>
      </c>
      <c r="C49" s="29" t="s">
        <v>4</v>
      </c>
      <c r="D49" s="30">
        <v>2023</v>
      </c>
      <c r="E49" s="30">
        <v>2025</v>
      </c>
      <c r="F49" s="29" t="s">
        <v>473</v>
      </c>
      <c r="G49" s="31" t="s">
        <v>111</v>
      </c>
      <c r="H49" s="29" t="s">
        <v>474</v>
      </c>
    </row>
    <row r="50" spans="1:8" ht="26.25" customHeight="1">
      <c r="A50" s="39">
        <v>3</v>
      </c>
      <c r="B50" s="125" t="s">
        <v>19</v>
      </c>
      <c r="C50" s="126"/>
      <c r="D50" s="126"/>
      <c r="E50" s="126"/>
      <c r="F50" s="126"/>
      <c r="G50" s="126"/>
      <c r="H50" s="127"/>
    </row>
    <row r="51" spans="1:8" ht="31.5" customHeight="1">
      <c r="A51" s="124" t="s">
        <v>476</v>
      </c>
      <c r="B51" s="128"/>
      <c r="C51" s="124"/>
      <c r="D51" s="124"/>
      <c r="E51" s="124"/>
      <c r="F51" s="124"/>
      <c r="G51" s="124"/>
      <c r="H51" s="124"/>
    </row>
    <row r="52" spans="1:8" ht="21" customHeight="1">
      <c r="A52" s="124" t="s">
        <v>477</v>
      </c>
      <c r="B52" s="124"/>
      <c r="C52" s="124"/>
      <c r="D52" s="124"/>
      <c r="E52" s="124"/>
      <c r="F52" s="124"/>
      <c r="G52" s="124"/>
      <c r="H52" s="124"/>
    </row>
    <row r="53" spans="1:8" ht="63">
      <c r="A53" s="42" t="s">
        <v>177</v>
      </c>
      <c r="B53" s="24" t="s">
        <v>220</v>
      </c>
      <c r="C53" s="29" t="s">
        <v>4</v>
      </c>
      <c r="D53" s="30">
        <v>2023</v>
      </c>
      <c r="E53" s="30">
        <v>2025</v>
      </c>
      <c r="F53" s="29" t="s">
        <v>425</v>
      </c>
      <c r="G53" s="31" t="s">
        <v>107</v>
      </c>
      <c r="H53" s="29" t="s">
        <v>426</v>
      </c>
    </row>
    <row r="54" spans="1:8" ht="78.75">
      <c r="A54" s="42" t="s">
        <v>178</v>
      </c>
      <c r="B54" s="24" t="s">
        <v>236</v>
      </c>
      <c r="C54" s="29" t="s">
        <v>4</v>
      </c>
      <c r="D54" s="30">
        <v>2023</v>
      </c>
      <c r="E54" s="30">
        <v>2025</v>
      </c>
      <c r="F54" s="29" t="s">
        <v>425</v>
      </c>
      <c r="G54" s="31" t="s">
        <v>116</v>
      </c>
      <c r="H54" s="29" t="s">
        <v>426</v>
      </c>
    </row>
    <row r="55" spans="1:8" ht="31.5" customHeight="1">
      <c r="A55" s="124" t="s">
        <v>517</v>
      </c>
      <c r="B55" s="128"/>
      <c r="C55" s="124"/>
      <c r="D55" s="124"/>
      <c r="E55" s="124"/>
      <c r="F55" s="124"/>
      <c r="G55" s="124"/>
      <c r="H55" s="124"/>
    </row>
    <row r="56" spans="1:8" ht="45" customHeight="1">
      <c r="A56" s="124" t="s">
        <v>520</v>
      </c>
      <c r="B56" s="124"/>
      <c r="C56" s="124"/>
      <c r="D56" s="124"/>
      <c r="E56" s="124"/>
      <c r="F56" s="124"/>
      <c r="G56" s="124"/>
      <c r="H56" s="124"/>
    </row>
    <row r="57" spans="1:8" ht="106.5" customHeight="1">
      <c r="A57" s="41" t="s">
        <v>521</v>
      </c>
      <c r="B57" s="24" t="s">
        <v>523</v>
      </c>
      <c r="C57" s="29" t="s">
        <v>4</v>
      </c>
      <c r="D57" s="30">
        <v>2023</v>
      </c>
      <c r="E57" s="30">
        <v>2025</v>
      </c>
      <c r="F57" s="29" t="s">
        <v>524</v>
      </c>
      <c r="G57" s="31" t="s">
        <v>116</v>
      </c>
      <c r="H57" s="29" t="s">
        <v>522</v>
      </c>
    </row>
    <row r="58" spans="1:8" ht="26.25" customHeight="1">
      <c r="A58" s="39">
        <v>4</v>
      </c>
      <c r="B58" s="125" t="s">
        <v>153</v>
      </c>
      <c r="C58" s="126"/>
      <c r="D58" s="126"/>
      <c r="E58" s="126"/>
      <c r="F58" s="126"/>
      <c r="G58" s="126"/>
      <c r="H58" s="127"/>
    </row>
    <row r="59" spans="1:8" ht="33.75" customHeight="1">
      <c r="A59" s="124" t="s">
        <v>436</v>
      </c>
      <c r="B59" s="124"/>
      <c r="C59" s="124"/>
      <c r="D59" s="124"/>
      <c r="E59" s="124"/>
      <c r="F59" s="124"/>
      <c r="G59" s="124"/>
      <c r="H59" s="124"/>
    </row>
    <row r="60" spans="1:8" ht="19.5" customHeight="1">
      <c r="A60" s="124" t="s">
        <v>360</v>
      </c>
      <c r="B60" s="124"/>
      <c r="C60" s="124"/>
      <c r="D60" s="124"/>
      <c r="E60" s="124"/>
      <c r="F60" s="124"/>
      <c r="G60" s="124"/>
      <c r="H60" s="124"/>
    </row>
    <row r="61" spans="1:8" ht="105.75" customHeight="1">
      <c r="A61" s="42" t="s">
        <v>179</v>
      </c>
      <c r="B61" s="24" t="s">
        <v>237</v>
      </c>
      <c r="C61" s="29" t="s">
        <v>4</v>
      </c>
      <c r="D61" s="30">
        <v>2023</v>
      </c>
      <c r="E61" s="30">
        <v>2025</v>
      </c>
      <c r="F61" s="29" t="s">
        <v>408</v>
      </c>
      <c r="G61" s="31" t="s">
        <v>117</v>
      </c>
      <c r="H61" s="29" t="s">
        <v>210</v>
      </c>
    </row>
    <row r="62" spans="1:8" ht="101.25" customHeight="1">
      <c r="A62" s="42" t="s">
        <v>180</v>
      </c>
      <c r="B62" s="24" t="s">
        <v>238</v>
      </c>
      <c r="C62" s="29" t="s">
        <v>4</v>
      </c>
      <c r="D62" s="30">
        <v>2023</v>
      </c>
      <c r="E62" s="30">
        <v>2025</v>
      </c>
      <c r="F62" s="29" t="s">
        <v>427</v>
      </c>
      <c r="G62" s="31" t="s">
        <v>117</v>
      </c>
      <c r="H62" s="29" t="s">
        <v>211</v>
      </c>
    </row>
    <row r="63" spans="1:8" ht="75">
      <c r="A63" s="42" t="s">
        <v>181</v>
      </c>
      <c r="B63" s="24" t="s">
        <v>259</v>
      </c>
      <c r="C63" s="29" t="s">
        <v>4</v>
      </c>
      <c r="D63" s="30">
        <v>2023</v>
      </c>
      <c r="E63" s="30">
        <v>2025</v>
      </c>
      <c r="F63" s="29" t="s">
        <v>409</v>
      </c>
      <c r="G63" s="31" t="s">
        <v>117</v>
      </c>
      <c r="H63" s="29" t="s">
        <v>212</v>
      </c>
    </row>
    <row r="64" spans="1:8" ht="85.5" customHeight="1">
      <c r="A64" s="42" t="s">
        <v>182</v>
      </c>
      <c r="B64" s="24" t="s">
        <v>341</v>
      </c>
      <c r="C64" s="29" t="s">
        <v>4</v>
      </c>
      <c r="D64" s="30">
        <v>2023</v>
      </c>
      <c r="E64" s="30">
        <v>2025</v>
      </c>
      <c r="F64" s="29" t="s">
        <v>408</v>
      </c>
      <c r="G64" s="31" t="s">
        <v>117</v>
      </c>
      <c r="H64" s="29" t="s">
        <v>210</v>
      </c>
    </row>
    <row r="65" spans="1:8" ht="90">
      <c r="A65" s="42" t="s">
        <v>183</v>
      </c>
      <c r="B65" s="24" t="s">
        <v>340</v>
      </c>
      <c r="C65" s="29" t="s">
        <v>4</v>
      </c>
      <c r="D65" s="30">
        <v>2023</v>
      </c>
      <c r="E65" s="30">
        <v>2025</v>
      </c>
      <c r="F65" s="29" t="s">
        <v>408</v>
      </c>
      <c r="G65" s="31" t="s">
        <v>117</v>
      </c>
      <c r="H65" s="29" t="s">
        <v>210</v>
      </c>
    </row>
    <row r="66" spans="1:8" ht="90">
      <c r="A66" s="42" t="s">
        <v>184</v>
      </c>
      <c r="B66" s="24" t="s">
        <v>238</v>
      </c>
      <c r="C66" s="29" t="s">
        <v>4</v>
      </c>
      <c r="D66" s="30">
        <v>2023</v>
      </c>
      <c r="E66" s="30">
        <v>2025</v>
      </c>
      <c r="F66" s="29" t="s">
        <v>428</v>
      </c>
      <c r="G66" s="31" t="s">
        <v>117</v>
      </c>
      <c r="H66" s="29" t="s">
        <v>211</v>
      </c>
    </row>
    <row r="67" spans="1:8" ht="16.5" customHeight="1">
      <c r="A67" s="124" t="s">
        <v>414</v>
      </c>
      <c r="B67" s="124"/>
      <c r="C67" s="124"/>
      <c r="D67" s="124"/>
      <c r="E67" s="124"/>
      <c r="F67" s="124"/>
      <c r="G67" s="124"/>
      <c r="H67" s="124"/>
    </row>
    <row r="68" spans="1:8" ht="240">
      <c r="A68" s="42" t="s">
        <v>337</v>
      </c>
      <c r="B68" s="24" t="s">
        <v>296</v>
      </c>
      <c r="C68" s="29" t="s">
        <v>4</v>
      </c>
      <c r="D68" s="30">
        <v>2023</v>
      </c>
      <c r="E68" s="30">
        <v>2025</v>
      </c>
      <c r="F68" s="29" t="s">
        <v>430</v>
      </c>
      <c r="G68" s="31" t="s">
        <v>117</v>
      </c>
      <c r="H68" s="29" t="s">
        <v>429</v>
      </c>
    </row>
    <row r="69" spans="1:8" ht="21.75" customHeight="1">
      <c r="A69" s="124" t="s">
        <v>412</v>
      </c>
      <c r="B69" s="124"/>
      <c r="C69" s="124"/>
      <c r="D69" s="124"/>
      <c r="E69" s="124"/>
      <c r="F69" s="124"/>
      <c r="G69" s="124"/>
      <c r="H69" s="124"/>
    </row>
    <row r="70" spans="1:8" ht="63">
      <c r="A70" s="42" t="s">
        <v>349</v>
      </c>
      <c r="B70" s="24" t="s">
        <v>240</v>
      </c>
      <c r="C70" s="29" t="s">
        <v>4</v>
      </c>
      <c r="D70" s="30">
        <v>2023</v>
      </c>
      <c r="E70" s="30">
        <v>2025</v>
      </c>
      <c r="F70" s="29" t="s">
        <v>118</v>
      </c>
      <c r="G70" s="31" t="s">
        <v>117</v>
      </c>
      <c r="H70" s="29" t="s">
        <v>213</v>
      </c>
    </row>
    <row r="71" spans="1:8" ht="16.5" customHeight="1">
      <c r="A71" s="124" t="s">
        <v>413</v>
      </c>
      <c r="B71" s="124"/>
      <c r="C71" s="124"/>
      <c r="D71" s="124"/>
      <c r="E71" s="124"/>
      <c r="F71" s="124"/>
      <c r="G71" s="124"/>
      <c r="H71" s="124"/>
    </row>
    <row r="72" spans="1:8" ht="63">
      <c r="A72" s="42" t="s">
        <v>351</v>
      </c>
      <c r="B72" s="24" t="s">
        <v>338</v>
      </c>
      <c r="C72" s="29" t="s">
        <v>4</v>
      </c>
      <c r="D72" s="30">
        <v>2023</v>
      </c>
      <c r="E72" s="30">
        <v>2025</v>
      </c>
      <c r="F72" s="29" t="s">
        <v>396</v>
      </c>
      <c r="G72" s="31" t="s">
        <v>117</v>
      </c>
      <c r="H72" s="29" t="s">
        <v>397</v>
      </c>
    </row>
    <row r="73" spans="1:8" ht="26.25" customHeight="1">
      <c r="A73" s="39">
        <v>5</v>
      </c>
      <c r="B73" s="125" t="s">
        <v>154</v>
      </c>
      <c r="C73" s="126"/>
      <c r="D73" s="126"/>
      <c r="E73" s="126"/>
      <c r="F73" s="126"/>
      <c r="G73" s="126"/>
      <c r="H73" s="127"/>
    </row>
    <row r="74" spans="1:8" ht="33.75" customHeight="1">
      <c r="A74" s="124" t="s">
        <v>432</v>
      </c>
      <c r="B74" s="124"/>
      <c r="C74" s="124"/>
      <c r="D74" s="124"/>
      <c r="E74" s="124"/>
      <c r="F74" s="124"/>
      <c r="G74" s="124"/>
      <c r="H74" s="124"/>
    </row>
    <row r="75" spans="1:8" ht="34.5" customHeight="1">
      <c r="A75" s="124" t="s">
        <v>431</v>
      </c>
      <c r="B75" s="124"/>
      <c r="C75" s="124"/>
      <c r="D75" s="124"/>
      <c r="E75" s="124"/>
      <c r="F75" s="124"/>
      <c r="G75" s="124"/>
      <c r="H75" s="124"/>
    </row>
    <row r="76" spans="1:8" ht="26.25" customHeight="1">
      <c r="A76" s="124" t="s">
        <v>366</v>
      </c>
      <c r="B76" s="124"/>
      <c r="C76" s="124"/>
      <c r="D76" s="124"/>
      <c r="E76" s="124"/>
      <c r="F76" s="124"/>
      <c r="G76" s="124"/>
      <c r="H76" s="124"/>
    </row>
    <row r="77" spans="1:8" ht="45">
      <c r="A77" s="42" t="s">
        <v>185</v>
      </c>
      <c r="B77" s="24" t="s">
        <v>241</v>
      </c>
      <c r="C77" s="29" t="s">
        <v>4</v>
      </c>
      <c r="D77" s="30">
        <v>2023</v>
      </c>
      <c r="E77" s="30">
        <v>2025</v>
      </c>
      <c r="F77" s="29" t="s">
        <v>119</v>
      </c>
      <c r="G77" s="31" t="s">
        <v>115</v>
      </c>
      <c r="H77" s="29" t="s">
        <v>214</v>
      </c>
    </row>
    <row r="78" spans="1:8" ht="59.25" customHeight="1">
      <c r="A78" s="42" t="s">
        <v>186</v>
      </c>
      <c r="B78" s="24" t="s">
        <v>86</v>
      </c>
      <c r="C78" s="29" t="s">
        <v>4</v>
      </c>
      <c r="D78" s="30">
        <v>2023</v>
      </c>
      <c r="E78" s="30">
        <v>2025</v>
      </c>
      <c r="F78" s="29" t="s">
        <v>119</v>
      </c>
      <c r="G78" s="31" t="s">
        <v>115</v>
      </c>
      <c r="H78" s="29" t="s">
        <v>214</v>
      </c>
    </row>
    <row r="79" spans="1:8" s="6" customFormat="1" ht="130.5" customHeight="1">
      <c r="A79" s="43" t="s">
        <v>187</v>
      </c>
      <c r="B79" s="24" t="s">
        <v>299</v>
      </c>
      <c r="C79" s="32" t="s">
        <v>4</v>
      </c>
      <c r="D79" s="30">
        <v>2023</v>
      </c>
      <c r="E79" s="30">
        <v>2025</v>
      </c>
      <c r="F79" s="32" t="s">
        <v>307</v>
      </c>
      <c r="G79" s="31" t="s">
        <v>117</v>
      </c>
      <c r="H79" s="32" t="s">
        <v>215</v>
      </c>
    </row>
    <row r="80" spans="1:8" ht="105">
      <c r="A80" s="42" t="s">
        <v>188</v>
      </c>
      <c r="B80" s="24" t="s">
        <v>242</v>
      </c>
      <c r="C80" s="29" t="s">
        <v>4</v>
      </c>
      <c r="D80" s="30">
        <v>2023</v>
      </c>
      <c r="E80" s="30">
        <v>2025</v>
      </c>
      <c r="F80" s="29" t="s">
        <v>123</v>
      </c>
      <c r="G80" s="31" t="s">
        <v>113</v>
      </c>
      <c r="H80" s="29" t="s">
        <v>216</v>
      </c>
    </row>
    <row r="81" spans="1:8" ht="137.25" customHeight="1">
      <c r="A81" s="42" t="s">
        <v>344</v>
      </c>
      <c r="B81" s="24" t="s">
        <v>345</v>
      </c>
      <c r="C81" s="29" t="s">
        <v>4</v>
      </c>
      <c r="D81" s="30">
        <v>2023</v>
      </c>
      <c r="E81" s="30">
        <v>2025</v>
      </c>
      <c r="F81" s="29" t="s">
        <v>123</v>
      </c>
      <c r="G81" s="31" t="s">
        <v>113</v>
      </c>
      <c r="H81" s="29" t="s">
        <v>216</v>
      </c>
    </row>
    <row r="82" spans="1:8" ht="26.25" customHeight="1">
      <c r="A82" s="39">
        <v>6</v>
      </c>
      <c r="B82" s="125" t="s">
        <v>261</v>
      </c>
      <c r="C82" s="126"/>
      <c r="D82" s="126"/>
      <c r="E82" s="126"/>
      <c r="F82" s="126"/>
      <c r="G82" s="126"/>
      <c r="H82" s="127"/>
    </row>
    <row r="83" spans="1:8" ht="36.75" customHeight="1">
      <c r="A83" s="124" t="s">
        <v>478</v>
      </c>
      <c r="B83" s="124"/>
      <c r="C83" s="124"/>
      <c r="D83" s="124"/>
      <c r="E83" s="124"/>
      <c r="F83" s="124"/>
      <c r="G83" s="124"/>
      <c r="H83" s="124"/>
    </row>
    <row r="84" spans="1:8" ht="49.5" customHeight="1">
      <c r="A84" s="124" t="s">
        <v>479</v>
      </c>
      <c r="B84" s="124"/>
      <c r="C84" s="124"/>
      <c r="D84" s="124"/>
      <c r="E84" s="124"/>
      <c r="F84" s="124"/>
      <c r="G84" s="124"/>
      <c r="H84" s="124"/>
    </row>
    <row r="85" spans="1:8" ht="87" customHeight="1">
      <c r="A85" s="42" t="s">
        <v>189</v>
      </c>
      <c r="B85" s="24" t="s">
        <v>434</v>
      </c>
      <c r="C85" s="29" t="s">
        <v>4</v>
      </c>
      <c r="D85" s="30">
        <v>2023</v>
      </c>
      <c r="E85" s="30">
        <v>2025</v>
      </c>
      <c r="F85" s="29" t="s">
        <v>439</v>
      </c>
      <c r="G85" s="31" t="s">
        <v>120</v>
      </c>
      <c r="H85" s="29" t="s">
        <v>268</v>
      </c>
    </row>
    <row r="86" spans="1:8" ht="209.25" customHeight="1">
      <c r="A86" s="42" t="s">
        <v>196</v>
      </c>
      <c r="B86" s="24" t="s">
        <v>253</v>
      </c>
      <c r="C86" s="29" t="s">
        <v>4</v>
      </c>
      <c r="D86" s="30">
        <v>2023</v>
      </c>
      <c r="E86" s="30">
        <v>2025</v>
      </c>
      <c r="F86" s="108" t="s">
        <v>441</v>
      </c>
      <c r="G86" s="31" t="s">
        <v>120</v>
      </c>
      <c r="H86" s="29" t="s">
        <v>440</v>
      </c>
    </row>
    <row r="87" spans="1:8" ht="98.25" customHeight="1">
      <c r="A87" s="42" t="s">
        <v>245</v>
      </c>
      <c r="B87" s="24" t="s">
        <v>254</v>
      </c>
      <c r="C87" s="29" t="s">
        <v>4</v>
      </c>
      <c r="D87" s="30">
        <v>2023</v>
      </c>
      <c r="E87" s="30">
        <v>2025</v>
      </c>
      <c r="F87" s="29" t="s">
        <v>124</v>
      </c>
      <c r="G87" s="31" t="s">
        <v>120</v>
      </c>
      <c r="H87" s="29" t="s">
        <v>442</v>
      </c>
    </row>
    <row r="88" spans="1:8" ht="106.5" customHeight="1">
      <c r="A88" s="42" t="s">
        <v>246</v>
      </c>
      <c r="B88" s="24" t="s">
        <v>255</v>
      </c>
      <c r="C88" s="29" t="s">
        <v>4</v>
      </c>
      <c r="D88" s="30">
        <v>2023</v>
      </c>
      <c r="E88" s="30">
        <v>2025</v>
      </c>
      <c r="F88" s="29" t="s">
        <v>124</v>
      </c>
      <c r="G88" s="31" t="s">
        <v>120</v>
      </c>
      <c r="H88" s="29" t="s">
        <v>443</v>
      </c>
    </row>
    <row r="89" spans="1:8" ht="135" customHeight="1">
      <c r="A89" s="42" t="s">
        <v>247</v>
      </c>
      <c r="B89" s="24" t="s">
        <v>291</v>
      </c>
      <c r="C89" s="29" t="s">
        <v>4</v>
      </c>
      <c r="D89" s="30">
        <v>2023</v>
      </c>
      <c r="E89" s="30">
        <v>2025</v>
      </c>
      <c r="F89" s="29" t="s">
        <v>294</v>
      </c>
      <c r="G89" s="31" t="s">
        <v>120</v>
      </c>
      <c r="H89" s="29" t="s">
        <v>444</v>
      </c>
    </row>
    <row r="90" spans="1:8" ht="72.75" customHeight="1">
      <c r="A90" s="42" t="s">
        <v>248</v>
      </c>
      <c r="B90" s="24" t="s">
        <v>420</v>
      </c>
      <c r="C90" s="29" t="s">
        <v>4</v>
      </c>
      <c r="D90" s="30">
        <v>2023</v>
      </c>
      <c r="E90" s="30">
        <v>2023</v>
      </c>
      <c r="F90" s="29" t="s">
        <v>446</v>
      </c>
      <c r="G90" s="31" t="s">
        <v>120</v>
      </c>
      <c r="H90" s="29" t="s">
        <v>445</v>
      </c>
    </row>
  </sheetData>
  <autoFilter ref="A6:H85"/>
  <mergeCells count="45">
    <mergeCell ref="A55:H55"/>
    <mergeCell ref="A56:H56"/>
    <mergeCell ref="B73:H73"/>
    <mergeCell ref="B58:H58"/>
    <mergeCell ref="A59:H59"/>
    <mergeCell ref="A71:H71"/>
    <mergeCell ref="A60:H60"/>
    <mergeCell ref="A67:H67"/>
    <mergeCell ref="A69:H69"/>
    <mergeCell ref="A76:H76"/>
    <mergeCell ref="A84:H84"/>
    <mergeCell ref="B82:H82"/>
    <mergeCell ref="A83:H83"/>
    <mergeCell ref="A74:H74"/>
    <mergeCell ref="A75:H75"/>
    <mergeCell ref="A7:H7"/>
    <mergeCell ref="A9:H9"/>
    <mergeCell ref="A10:H10"/>
    <mergeCell ref="B8:H8"/>
    <mergeCell ref="A23:H23"/>
    <mergeCell ref="A12:H12"/>
    <mergeCell ref="A18:H18"/>
    <mergeCell ref="A21:H21"/>
    <mergeCell ref="A52:H52"/>
    <mergeCell ref="B20:H20"/>
    <mergeCell ref="A22:H22"/>
    <mergeCell ref="A48:H48"/>
    <mergeCell ref="B50:H50"/>
    <mergeCell ref="A51:H51"/>
    <mergeCell ref="A42:H42"/>
    <mergeCell ref="A46:H46"/>
    <mergeCell ref="A40:H40"/>
    <mergeCell ref="A24:H24"/>
    <mergeCell ref="A33:H33"/>
    <mergeCell ref="A44:H44"/>
    <mergeCell ref="A38:H38"/>
    <mergeCell ref="B2:H2"/>
    <mergeCell ref="A4:A5"/>
    <mergeCell ref="F4:F5"/>
    <mergeCell ref="G4:G5"/>
    <mergeCell ref="H4:H5"/>
    <mergeCell ref="D4:E4"/>
    <mergeCell ref="C4:C5"/>
    <mergeCell ref="B4:B5"/>
    <mergeCell ref="B3:H3"/>
  </mergeCells>
  <phoneticPr fontId="18" type="noConversion"/>
  <pageMargins left="0.23622047244094491" right="0.23622047244094491" top="0.74803149606299213" bottom="0.74803149606299213" header="0.31496062992125984" footer="0.31496062992125984"/>
  <pageSetup paperSize="9" scale="69" fitToHeight="30" orientation="landscape" blackAndWhite="1" r:id="rId1"/>
  <headerFooter differentFirst="1"/>
  <rowBreaks count="2" manualBreakCount="2">
    <brk id="38" max="7" man="1"/>
    <brk id="5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H83"/>
  <sheetViews>
    <sheetView topLeftCell="A7" workbookViewId="0">
      <selection activeCell="A10" sqref="A9:H10"/>
    </sheetView>
  </sheetViews>
  <sheetFormatPr defaultColWidth="9.140625" defaultRowHeight="15.75"/>
  <cols>
    <col min="1" max="1" width="10.140625" style="40" customWidth="1"/>
    <col min="2" max="2" width="56" style="3" customWidth="1"/>
    <col min="3" max="3" width="20.140625" style="3" customWidth="1"/>
    <col min="4" max="4" width="12.7109375" style="3" customWidth="1"/>
    <col min="5" max="5" width="14.28515625" style="3" customWidth="1"/>
    <col min="6" max="6" width="45.28515625" style="3" customWidth="1"/>
    <col min="7" max="7" width="25.5703125" style="3" customWidth="1"/>
    <col min="8" max="8" width="21.7109375" style="3" customWidth="1"/>
    <col min="9" max="16384" width="9.140625" style="3"/>
  </cols>
  <sheetData>
    <row r="1" spans="1:8">
      <c r="H1" s="28" t="s">
        <v>68</v>
      </c>
    </row>
    <row r="2" spans="1:8" ht="21.75" customHeight="1">
      <c r="B2" s="121" t="s">
        <v>69</v>
      </c>
      <c r="C2" s="121"/>
      <c r="D2" s="121"/>
      <c r="E2" s="121"/>
      <c r="F2" s="121"/>
      <c r="G2" s="121"/>
      <c r="H2" s="121"/>
    </row>
    <row r="3" spans="1:8" ht="21.75" customHeight="1">
      <c r="B3" s="121" t="s">
        <v>125</v>
      </c>
      <c r="C3" s="121"/>
      <c r="D3" s="121"/>
      <c r="E3" s="121"/>
      <c r="F3" s="121"/>
      <c r="G3" s="121"/>
      <c r="H3" s="121"/>
    </row>
    <row r="4" spans="1:8">
      <c r="A4" s="122" t="s">
        <v>70</v>
      </c>
      <c r="B4" s="123" t="s">
        <v>66</v>
      </c>
      <c r="C4" s="123" t="s">
        <v>0</v>
      </c>
      <c r="D4" s="123" t="s">
        <v>54</v>
      </c>
      <c r="E4" s="123"/>
      <c r="F4" s="123" t="s">
        <v>55</v>
      </c>
      <c r="G4" s="123" t="s">
        <v>67</v>
      </c>
      <c r="H4" s="123" t="s">
        <v>71</v>
      </c>
    </row>
    <row r="5" spans="1:8" ht="120" customHeight="1">
      <c r="A5" s="122"/>
      <c r="B5" s="123"/>
      <c r="C5" s="123"/>
      <c r="D5" s="17" t="s">
        <v>43</v>
      </c>
      <c r="E5" s="17" t="s">
        <v>42</v>
      </c>
      <c r="F5" s="123"/>
      <c r="G5" s="123"/>
      <c r="H5" s="123"/>
    </row>
    <row r="6" spans="1:8">
      <c r="A6" s="41">
        <v>1</v>
      </c>
      <c r="B6" s="17">
        <v>2</v>
      </c>
      <c r="C6" s="17">
        <v>3</v>
      </c>
      <c r="D6" s="17">
        <v>4</v>
      </c>
      <c r="E6" s="17"/>
      <c r="F6" s="17">
        <v>6</v>
      </c>
      <c r="G6" s="17">
        <v>7</v>
      </c>
      <c r="H6" s="17">
        <v>8</v>
      </c>
    </row>
    <row r="7" spans="1:8" ht="26.25" customHeight="1">
      <c r="A7" s="129" t="s">
        <v>74</v>
      </c>
      <c r="B7" s="129"/>
      <c r="C7" s="129"/>
      <c r="D7" s="129"/>
      <c r="E7" s="129"/>
      <c r="F7" s="129"/>
      <c r="G7" s="129"/>
      <c r="H7" s="129"/>
    </row>
    <row r="8" spans="1:8" ht="26.25" customHeight="1">
      <c r="A8" s="39">
        <v>1</v>
      </c>
      <c r="B8" s="125" t="s">
        <v>15</v>
      </c>
      <c r="C8" s="126"/>
      <c r="D8" s="126"/>
      <c r="E8" s="126"/>
      <c r="F8" s="126"/>
      <c r="G8" s="126"/>
      <c r="H8" s="127"/>
    </row>
    <row r="9" spans="1:8" ht="26.25" customHeight="1">
      <c r="A9" s="124" t="s">
        <v>398</v>
      </c>
      <c r="B9" s="124"/>
      <c r="C9" s="124"/>
      <c r="D9" s="124"/>
      <c r="E9" s="124"/>
      <c r="F9" s="124"/>
      <c r="G9" s="124"/>
      <c r="H9" s="124"/>
    </row>
    <row r="10" spans="1:8" ht="23.25" customHeight="1">
      <c r="A10" s="124" t="s">
        <v>399</v>
      </c>
      <c r="B10" s="124"/>
      <c r="C10" s="124"/>
      <c r="D10" s="124"/>
      <c r="E10" s="124"/>
      <c r="F10" s="124"/>
      <c r="G10" s="124"/>
      <c r="H10" s="124"/>
    </row>
    <row r="11" spans="1:8" ht="53.25" customHeight="1">
      <c r="A11" s="124"/>
      <c r="B11" s="124"/>
      <c r="C11" s="124"/>
      <c r="D11" s="124"/>
      <c r="E11" s="124"/>
      <c r="F11" s="124"/>
      <c r="G11" s="124"/>
      <c r="H11" s="124"/>
    </row>
    <row r="12" spans="1:8" ht="165">
      <c r="A12" s="42" t="s">
        <v>148</v>
      </c>
      <c r="B12" s="24" t="s">
        <v>224</v>
      </c>
      <c r="C12" s="29" t="s">
        <v>4</v>
      </c>
      <c r="D12" s="30">
        <v>2022</v>
      </c>
      <c r="E12" s="30">
        <v>2024</v>
      </c>
      <c r="F12" s="29" t="s">
        <v>108</v>
      </c>
      <c r="G12" s="29" t="s">
        <v>109</v>
      </c>
      <c r="H12" s="29" t="s">
        <v>197</v>
      </c>
    </row>
    <row r="13" spans="1:8" ht="105">
      <c r="A13" s="42" t="s">
        <v>149</v>
      </c>
      <c r="B13" s="24" t="s">
        <v>220</v>
      </c>
      <c r="C13" s="29" t="s">
        <v>4</v>
      </c>
      <c r="D13" s="30">
        <v>2022</v>
      </c>
      <c r="E13" s="30">
        <v>2024</v>
      </c>
      <c r="F13" s="29" t="s">
        <v>135</v>
      </c>
      <c r="G13" s="29" t="s">
        <v>107</v>
      </c>
      <c r="H13" s="29" t="s">
        <v>198</v>
      </c>
    </row>
    <row r="14" spans="1:8" ht="147.75" customHeight="1">
      <c r="A14" s="42" t="s">
        <v>150</v>
      </c>
      <c r="B14" s="24" t="s">
        <v>244</v>
      </c>
      <c r="C14" s="29" t="s">
        <v>4</v>
      </c>
      <c r="D14" s="30">
        <v>2022</v>
      </c>
      <c r="E14" s="30">
        <v>2024</v>
      </c>
      <c r="F14" s="29" t="s">
        <v>135</v>
      </c>
      <c r="G14" s="29" t="s">
        <v>109</v>
      </c>
      <c r="H14" s="29" t="s">
        <v>198</v>
      </c>
    </row>
    <row r="15" spans="1:8" ht="126.75" customHeight="1">
      <c r="A15" s="42" t="s">
        <v>151</v>
      </c>
      <c r="B15" s="24" t="s">
        <v>223</v>
      </c>
      <c r="C15" s="29" t="s">
        <v>4</v>
      </c>
      <c r="D15" s="30">
        <v>2022</v>
      </c>
      <c r="E15" s="30">
        <v>2024</v>
      </c>
      <c r="F15" s="29" t="s">
        <v>134</v>
      </c>
      <c r="G15" s="29" t="s">
        <v>106</v>
      </c>
      <c r="H15" s="29" t="s">
        <v>199</v>
      </c>
    </row>
    <row r="16" spans="1:8" ht="128.25" customHeight="1">
      <c r="A16" s="42" t="s">
        <v>155</v>
      </c>
      <c r="B16" s="24" t="s">
        <v>222</v>
      </c>
      <c r="C16" s="29" t="s">
        <v>4</v>
      </c>
      <c r="D16" s="30">
        <v>2022</v>
      </c>
      <c r="E16" s="30">
        <v>2024</v>
      </c>
      <c r="F16" s="29" t="s">
        <v>105</v>
      </c>
      <c r="G16" s="29" t="s">
        <v>106</v>
      </c>
      <c r="H16" s="29" t="s">
        <v>200</v>
      </c>
    </row>
    <row r="17" spans="1:8" ht="137.25" customHeight="1">
      <c r="A17" s="42" t="s">
        <v>156</v>
      </c>
      <c r="B17" s="24" t="s">
        <v>221</v>
      </c>
      <c r="C17" s="29" t="s">
        <v>4</v>
      </c>
      <c r="D17" s="30">
        <v>2022</v>
      </c>
      <c r="E17" s="30">
        <v>2024</v>
      </c>
      <c r="F17" s="29" t="s">
        <v>122</v>
      </c>
      <c r="G17" s="29" t="s">
        <v>106</v>
      </c>
      <c r="H17" s="29" t="s">
        <v>201</v>
      </c>
    </row>
    <row r="18" spans="1:8" ht="173.25">
      <c r="A18" s="42" t="s">
        <v>157</v>
      </c>
      <c r="B18" s="24" t="s">
        <v>377</v>
      </c>
      <c r="C18" s="29" t="s">
        <v>4</v>
      </c>
      <c r="D18" s="30">
        <v>2022</v>
      </c>
      <c r="E18" s="30">
        <v>2024</v>
      </c>
      <c r="F18" s="75" t="s">
        <v>378</v>
      </c>
      <c r="G18" s="29" t="s">
        <v>110</v>
      </c>
      <c r="H18" s="29" t="s">
        <v>202</v>
      </c>
    </row>
    <row r="19" spans="1:8" ht="165">
      <c r="A19" s="42" t="s">
        <v>379</v>
      </c>
      <c r="B19" s="24" t="s">
        <v>380</v>
      </c>
      <c r="C19" s="29" t="s">
        <v>4</v>
      </c>
      <c r="D19" s="30">
        <v>2022</v>
      </c>
      <c r="E19" s="30">
        <v>2024</v>
      </c>
      <c r="F19" s="29" t="s">
        <v>381</v>
      </c>
      <c r="G19" s="29" t="s">
        <v>109</v>
      </c>
      <c r="H19" s="29" t="s">
        <v>197</v>
      </c>
    </row>
    <row r="20" spans="1:8" ht="26.25" customHeight="1">
      <c r="A20" s="39">
        <v>2</v>
      </c>
      <c r="B20" s="125" t="s">
        <v>152</v>
      </c>
      <c r="C20" s="126"/>
      <c r="D20" s="126"/>
      <c r="E20" s="126"/>
      <c r="F20" s="126"/>
      <c r="G20" s="126"/>
      <c r="H20" s="127"/>
    </row>
    <row r="21" spans="1:8" ht="36" customHeight="1">
      <c r="A21" s="124" t="s">
        <v>133</v>
      </c>
      <c r="B21" s="124"/>
      <c r="C21" s="124"/>
      <c r="D21" s="124"/>
      <c r="E21" s="124"/>
      <c r="F21" s="124"/>
      <c r="G21" s="124"/>
      <c r="H21" s="124"/>
    </row>
    <row r="22" spans="1:8" ht="62.25" customHeight="1">
      <c r="A22" s="124" t="s">
        <v>129</v>
      </c>
      <c r="B22" s="124"/>
      <c r="C22" s="124"/>
      <c r="D22" s="124"/>
      <c r="E22" s="124"/>
      <c r="F22" s="124"/>
      <c r="G22" s="124"/>
      <c r="H22" s="124"/>
    </row>
    <row r="23" spans="1:8" ht="220.5" customHeight="1">
      <c r="A23" s="42" t="s">
        <v>158</v>
      </c>
      <c r="B23" s="24" t="s">
        <v>285</v>
      </c>
      <c r="C23" s="29" t="s">
        <v>4</v>
      </c>
      <c r="D23" s="30">
        <v>2022</v>
      </c>
      <c r="E23" s="30">
        <v>2024</v>
      </c>
      <c r="F23" s="31" t="s">
        <v>136</v>
      </c>
      <c r="G23" s="29" t="s">
        <v>113</v>
      </c>
      <c r="H23" s="29" t="s">
        <v>203</v>
      </c>
    </row>
    <row r="24" spans="1:8" ht="222" customHeight="1">
      <c r="A24" s="42" t="s">
        <v>159</v>
      </c>
      <c r="B24" s="24" t="s">
        <v>225</v>
      </c>
      <c r="C24" s="29" t="s">
        <v>4</v>
      </c>
      <c r="D24" s="30">
        <v>2022</v>
      </c>
      <c r="E24" s="30">
        <v>2024</v>
      </c>
      <c r="F24" s="31" t="s">
        <v>136</v>
      </c>
      <c r="G24" s="29" t="s">
        <v>113</v>
      </c>
      <c r="H24" s="29" t="s">
        <v>203</v>
      </c>
    </row>
    <row r="25" spans="1:8" ht="119.25" customHeight="1">
      <c r="A25" s="42" t="s">
        <v>160</v>
      </c>
      <c r="B25" s="24" t="s">
        <v>220</v>
      </c>
      <c r="C25" s="29" t="s">
        <v>4</v>
      </c>
      <c r="D25" s="30">
        <v>2022</v>
      </c>
      <c r="E25" s="30">
        <v>2024</v>
      </c>
      <c r="F25" s="29" t="s">
        <v>137</v>
      </c>
      <c r="G25" s="29" t="s">
        <v>107</v>
      </c>
      <c r="H25" s="29" t="s">
        <v>204</v>
      </c>
    </row>
    <row r="26" spans="1:8" ht="158.25" customHeight="1">
      <c r="A26" s="42" t="s">
        <v>161</v>
      </c>
      <c r="B26" s="24" t="s">
        <v>286</v>
      </c>
      <c r="C26" s="29" t="s">
        <v>4</v>
      </c>
      <c r="D26" s="30">
        <v>2022</v>
      </c>
      <c r="E26" s="30">
        <v>2024</v>
      </c>
      <c r="F26" s="29" t="s">
        <v>137</v>
      </c>
      <c r="G26" s="29" t="s">
        <v>113</v>
      </c>
      <c r="H26" s="29" t="s">
        <v>204</v>
      </c>
    </row>
    <row r="27" spans="1:8" s="6" customFormat="1" ht="213.75">
      <c r="A27" s="42" t="s">
        <v>162</v>
      </c>
      <c r="B27" s="24" t="s">
        <v>305</v>
      </c>
      <c r="C27" s="32" t="s">
        <v>4</v>
      </c>
      <c r="D27" s="30">
        <v>2022</v>
      </c>
      <c r="E27" s="30">
        <v>2024</v>
      </c>
      <c r="F27" s="44" t="s">
        <v>136</v>
      </c>
      <c r="G27" s="32" t="s">
        <v>113</v>
      </c>
      <c r="H27" s="29" t="s">
        <v>203</v>
      </c>
    </row>
    <row r="28" spans="1:8" ht="136.5" customHeight="1">
      <c r="A28" s="42" t="s">
        <v>163</v>
      </c>
      <c r="B28" s="24" t="s">
        <v>235</v>
      </c>
      <c r="C28" s="29" t="s">
        <v>4</v>
      </c>
      <c r="D28" s="30">
        <v>2022</v>
      </c>
      <c r="E28" s="30">
        <v>2024</v>
      </c>
      <c r="F28" s="29" t="s">
        <v>218</v>
      </c>
      <c r="G28" s="29" t="s">
        <v>111</v>
      </c>
      <c r="H28" s="29" t="s">
        <v>208</v>
      </c>
    </row>
    <row r="29" spans="1:8" ht="96" customHeight="1">
      <c r="A29" s="42" t="s">
        <v>164</v>
      </c>
      <c r="B29" s="24" t="s">
        <v>229</v>
      </c>
      <c r="C29" s="29" t="s">
        <v>4</v>
      </c>
      <c r="D29" s="30">
        <v>2022</v>
      </c>
      <c r="E29" s="30">
        <v>2024</v>
      </c>
      <c r="F29" s="29" t="s">
        <v>131</v>
      </c>
      <c r="G29" s="29" t="s">
        <v>111</v>
      </c>
      <c r="H29" s="29" t="s">
        <v>207</v>
      </c>
    </row>
    <row r="30" spans="1:8" ht="133.5" customHeight="1">
      <c r="A30" s="42" t="s">
        <v>165</v>
      </c>
      <c r="B30" s="24" t="s">
        <v>230</v>
      </c>
      <c r="C30" s="29" t="s">
        <v>4</v>
      </c>
      <c r="D30" s="30">
        <v>2022</v>
      </c>
      <c r="E30" s="30">
        <v>2024</v>
      </c>
      <c r="F30" s="29" t="s">
        <v>132</v>
      </c>
      <c r="G30" s="29" t="s">
        <v>111</v>
      </c>
      <c r="H30" s="29" t="s">
        <v>209</v>
      </c>
    </row>
    <row r="31" spans="1:8" s="6" customFormat="1" ht="156" customHeight="1">
      <c r="A31" s="42" t="s">
        <v>166</v>
      </c>
      <c r="B31" s="24" t="s">
        <v>319</v>
      </c>
      <c r="C31" s="32" t="s">
        <v>4</v>
      </c>
      <c r="D31" s="30">
        <v>2022</v>
      </c>
      <c r="E31" s="30">
        <v>2024</v>
      </c>
      <c r="F31" s="32" t="s">
        <v>311</v>
      </c>
      <c r="G31" s="32" t="s">
        <v>116</v>
      </c>
      <c r="H31" s="32" t="s">
        <v>303</v>
      </c>
    </row>
    <row r="32" spans="1:8" ht="150">
      <c r="A32" s="42" t="s">
        <v>167</v>
      </c>
      <c r="B32" s="24" t="s">
        <v>228</v>
      </c>
      <c r="C32" s="29" t="s">
        <v>4</v>
      </c>
      <c r="D32" s="30">
        <v>2022</v>
      </c>
      <c r="E32" s="30">
        <v>2024</v>
      </c>
      <c r="F32" s="29" t="s">
        <v>137</v>
      </c>
      <c r="G32" s="29" t="s">
        <v>113</v>
      </c>
      <c r="H32" s="29" t="s">
        <v>204</v>
      </c>
    </row>
    <row r="33" spans="1:8" ht="110.25" customHeight="1">
      <c r="A33" s="42" t="s">
        <v>168</v>
      </c>
      <c r="B33" s="24" t="s">
        <v>226</v>
      </c>
      <c r="C33" s="29" t="s">
        <v>4</v>
      </c>
      <c r="D33" s="30">
        <v>2022</v>
      </c>
      <c r="E33" s="30">
        <v>2024</v>
      </c>
      <c r="F33" s="29" t="s">
        <v>114</v>
      </c>
      <c r="G33" s="29" t="s">
        <v>111</v>
      </c>
      <c r="H33" s="29" t="s">
        <v>205</v>
      </c>
    </row>
    <row r="34" spans="1:8" ht="150">
      <c r="A34" s="42" t="s">
        <v>169</v>
      </c>
      <c r="B34" s="24" t="s">
        <v>306</v>
      </c>
      <c r="C34" s="29" t="s">
        <v>4</v>
      </c>
      <c r="D34" s="30">
        <v>2022</v>
      </c>
      <c r="E34" s="30">
        <v>2024</v>
      </c>
      <c r="F34" s="29" t="s">
        <v>312</v>
      </c>
      <c r="G34" s="29" t="s">
        <v>116</v>
      </c>
      <c r="H34" s="29" t="s">
        <v>266</v>
      </c>
    </row>
    <row r="35" spans="1:8" ht="135">
      <c r="A35" s="42" t="s">
        <v>170</v>
      </c>
      <c r="B35" s="24" t="s">
        <v>231</v>
      </c>
      <c r="C35" s="29" t="s">
        <v>4</v>
      </c>
      <c r="D35" s="30">
        <v>2022</v>
      </c>
      <c r="E35" s="30">
        <v>2024</v>
      </c>
      <c r="F35" s="29" t="s">
        <v>310</v>
      </c>
      <c r="G35" s="29" t="s">
        <v>116</v>
      </c>
      <c r="H35" s="29" t="s">
        <v>304</v>
      </c>
    </row>
    <row r="36" spans="1:8" ht="132.75" customHeight="1">
      <c r="A36" s="42" t="s">
        <v>171</v>
      </c>
      <c r="B36" s="24" t="s">
        <v>382</v>
      </c>
      <c r="C36" s="29" t="s">
        <v>4</v>
      </c>
      <c r="D36" s="30">
        <v>2022</v>
      </c>
      <c r="E36" s="30">
        <v>2024</v>
      </c>
      <c r="F36" s="29" t="s">
        <v>383</v>
      </c>
      <c r="G36" s="29" t="s">
        <v>111</v>
      </c>
      <c r="H36" s="29" t="s">
        <v>384</v>
      </c>
    </row>
    <row r="37" spans="1:8" ht="114.75" customHeight="1">
      <c r="A37" s="42" t="s">
        <v>172</v>
      </c>
      <c r="B37" s="24" t="s">
        <v>385</v>
      </c>
      <c r="C37" s="29" t="s">
        <v>4</v>
      </c>
      <c r="D37" s="30">
        <v>2022</v>
      </c>
      <c r="E37" s="30">
        <v>2024</v>
      </c>
      <c r="F37" s="75" t="s">
        <v>378</v>
      </c>
      <c r="G37" s="32" t="s">
        <v>113</v>
      </c>
      <c r="H37" s="29" t="s">
        <v>386</v>
      </c>
    </row>
    <row r="38" spans="1:8" ht="99.75" customHeight="1">
      <c r="A38" s="42" t="s">
        <v>173</v>
      </c>
      <c r="B38" s="24" t="s">
        <v>258</v>
      </c>
      <c r="C38" s="29" t="s">
        <v>4</v>
      </c>
      <c r="D38" s="30">
        <v>2022</v>
      </c>
      <c r="E38" s="30">
        <v>2024</v>
      </c>
      <c r="F38" s="75" t="s">
        <v>124</v>
      </c>
      <c r="G38" s="29" t="s">
        <v>111</v>
      </c>
      <c r="H38" s="29" t="s">
        <v>206</v>
      </c>
    </row>
    <row r="39" spans="1:8" ht="165.75" customHeight="1">
      <c r="A39" s="42" t="s">
        <v>174</v>
      </c>
      <c r="B39" s="24" t="s">
        <v>387</v>
      </c>
      <c r="C39" s="29" t="s">
        <v>4</v>
      </c>
      <c r="D39" s="30">
        <v>2023</v>
      </c>
      <c r="E39" s="30">
        <v>2024</v>
      </c>
      <c r="F39" s="75" t="s">
        <v>124</v>
      </c>
      <c r="G39" s="32" t="s">
        <v>116</v>
      </c>
      <c r="H39" s="29" t="s">
        <v>388</v>
      </c>
    </row>
    <row r="40" spans="1:8" ht="141" customHeight="1">
      <c r="A40" s="42" t="s">
        <v>175</v>
      </c>
      <c r="B40" s="24" t="s">
        <v>389</v>
      </c>
      <c r="C40" s="29" t="s">
        <v>4</v>
      </c>
      <c r="D40" s="30">
        <v>2022</v>
      </c>
      <c r="E40" s="30">
        <v>2024</v>
      </c>
      <c r="F40" s="29" t="s">
        <v>390</v>
      </c>
      <c r="G40" s="32" t="s">
        <v>116</v>
      </c>
      <c r="H40" s="29" t="s">
        <v>391</v>
      </c>
    </row>
    <row r="41" spans="1:8" ht="174" customHeight="1">
      <c r="A41" s="42" t="s">
        <v>176</v>
      </c>
      <c r="B41" s="24" t="s">
        <v>392</v>
      </c>
      <c r="C41" s="29" t="s">
        <v>4</v>
      </c>
      <c r="D41" s="30">
        <v>2022</v>
      </c>
      <c r="E41" s="30">
        <v>2024</v>
      </c>
      <c r="F41" s="29" t="s">
        <v>393</v>
      </c>
      <c r="G41" s="32" t="s">
        <v>116</v>
      </c>
      <c r="H41" s="29" t="s">
        <v>273</v>
      </c>
    </row>
    <row r="42" spans="1:8" ht="26.25" customHeight="1">
      <c r="A42" s="39">
        <v>3</v>
      </c>
      <c r="B42" s="125" t="s">
        <v>19</v>
      </c>
      <c r="C42" s="126"/>
      <c r="D42" s="126"/>
      <c r="E42" s="126"/>
      <c r="F42" s="126"/>
      <c r="G42" s="126"/>
      <c r="H42" s="127"/>
    </row>
    <row r="43" spans="1:8" ht="51.75" customHeight="1">
      <c r="A43" s="124" t="s">
        <v>133</v>
      </c>
      <c r="B43" s="128"/>
      <c r="C43" s="124"/>
      <c r="D43" s="124"/>
      <c r="E43" s="124"/>
      <c r="F43" s="124"/>
      <c r="G43" s="124"/>
      <c r="H43" s="124"/>
    </row>
    <row r="44" spans="1:8" ht="51.75" customHeight="1">
      <c r="A44" s="124" t="s">
        <v>129</v>
      </c>
      <c r="B44" s="124"/>
      <c r="C44" s="124"/>
      <c r="D44" s="124"/>
      <c r="E44" s="124"/>
      <c r="F44" s="124"/>
      <c r="G44" s="124"/>
      <c r="H44" s="124"/>
    </row>
    <row r="45" spans="1:8" ht="105">
      <c r="A45" s="42" t="s">
        <v>177</v>
      </c>
      <c r="B45" s="24" t="s">
        <v>220</v>
      </c>
      <c r="C45" s="29" t="s">
        <v>4</v>
      </c>
      <c r="D45" s="30">
        <v>2022</v>
      </c>
      <c r="E45" s="30">
        <v>2024</v>
      </c>
      <c r="F45" s="29" t="s">
        <v>130</v>
      </c>
      <c r="G45" s="29" t="s">
        <v>107</v>
      </c>
      <c r="H45" s="29" t="s">
        <v>260</v>
      </c>
    </row>
    <row r="46" spans="1:8" ht="135">
      <c r="A46" s="42" t="s">
        <v>178</v>
      </c>
      <c r="B46" s="24" t="s">
        <v>236</v>
      </c>
      <c r="C46" s="29" t="s">
        <v>4</v>
      </c>
      <c r="D46" s="30">
        <v>2022</v>
      </c>
      <c r="E46" s="30">
        <v>2024</v>
      </c>
      <c r="F46" s="29" t="s">
        <v>130</v>
      </c>
      <c r="G46" s="29" t="s">
        <v>116</v>
      </c>
      <c r="H46" s="29" t="s">
        <v>260</v>
      </c>
    </row>
    <row r="47" spans="1:8" ht="26.25" customHeight="1">
      <c r="A47" s="39">
        <v>4</v>
      </c>
      <c r="B47" s="125" t="s">
        <v>153</v>
      </c>
      <c r="C47" s="126"/>
      <c r="D47" s="126"/>
      <c r="E47" s="126"/>
      <c r="F47" s="126"/>
      <c r="G47" s="126"/>
      <c r="H47" s="127"/>
    </row>
    <row r="48" spans="1:8" ht="33.75" customHeight="1">
      <c r="A48" s="124" t="s">
        <v>133</v>
      </c>
      <c r="B48" s="124"/>
      <c r="C48" s="124"/>
      <c r="D48" s="124"/>
      <c r="E48" s="124"/>
      <c r="F48" s="124"/>
      <c r="G48" s="124"/>
      <c r="H48" s="124"/>
    </row>
    <row r="49" spans="1:8" ht="57" customHeight="1">
      <c r="A49" s="124" t="s">
        <v>129</v>
      </c>
      <c r="B49" s="124"/>
      <c r="C49" s="124"/>
      <c r="D49" s="124"/>
      <c r="E49" s="124"/>
      <c r="F49" s="124"/>
      <c r="G49" s="124"/>
      <c r="H49" s="124"/>
    </row>
    <row r="50" spans="1:8" ht="33.75" customHeight="1">
      <c r="A50" s="124" t="s">
        <v>101</v>
      </c>
      <c r="B50" s="124"/>
      <c r="C50" s="124"/>
      <c r="D50" s="124"/>
      <c r="E50" s="124"/>
      <c r="F50" s="124"/>
      <c r="G50" s="124"/>
      <c r="H50" s="124"/>
    </row>
    <row r="51" spans="1:8" ht="119.25" customHeight="1">
      <c r="A51" s="42" t="s">
        <v>179</v>
      </c>
      <c r="B51" s="24" t="s">
        <v>220</v>
      </c>
      <c r="C51" s="29" t="s">
        <v>4</v>
      </c>
      <c r="D51" s="30">
        <v>2022</v>
      </c>
      <c r="E51" s="30">
        <v>2024</v>
      </c>
      <c r="F51" s="29" t="s">
        <v>142</v>
      </c>
      <c r="G51" s="29" t="s">
        <v>107</v>
      </c>
      <c r="H51" s="29" t="s">
        <v>394</v>
      </c>
    </row>
    <row r="52" spans="1:8" ht="90">
      <c r="A52" s="42" t="s">
        <v>180</v>
      </c>
      <c r="B52" s="24" t="s">
        <v>237</v>
      </c>
      <c r="C52" s="29" t="s">
        <v>4</v>
      </c>
      <c r="D52" s="30">
        <v>2022</v>
      </c>
      <c r="E52" s="30">
        <v>2024</v>
      </c>
      <c r="F52" s="29" t="s">
        <v>289</v>
      </c>
      <c r="G52" s="29" t="s">
        <v>117</v>
      </c>
      <c r="H52" s="29" t="s">
        <v>210</v>
      </c>
    </row>
    <row r="53" spans="1:8" ht="90">
      <c r="A53" s="42" t="s">
        <v>336</v>
      </c>
      <c r="B53" s="24" t="s">
        <v>237</v>
      </c>
      <c r="C53" s="29" t="s">
        <v>4</v>
      </c>
      <c r="D53" s="30">
        <v>2022</v>
      </c>
      <c r="E53" s="30">
        <v>2024</v>
      </c>
      <c r="F53" s="29" t="s">
        <v>289</v>
      </c>
      <c r="G53" s="29" t="s">
        <v>117</v>
      </c>
      <c r="H53" s="29" t="s">
        <v>210</v>
      </c>
    </row>
    <row r="54" spans="1:8" ht="90">
      <c r="A54" s="42" t="s">
        <v>181</v>
      </c>
      <c r="B54" s="24" t="s">
        <v>238</v>
      </c>
      <c r="C54" s="29" t="s">
        <v>4</v>
      </c>
      <c r="D54" s="30">
        <v>2022</v>
      </c>
      <c r="E54" s="30">
        <v>2024</v>
      </c>
      <c r="F54" s="29" t="s">
        <v>143</v>
      </c>
      <c r="G54" s="29" t="s">
        <v>117</v>
      </c>
      <c r="H54" s="29" t="s">
        <v>211</v>
      </c>
    </row>
    <row r="55" spans="1:8" ht="90">
      <c r="A55" s="42" t="s">
        <v>395</v>
      </c>
      <c r="B55" s="24" t="s">
        <v>238</v>
      </c>
      <c r="C55" s="29" t="s">
        <v>4</v>
      </c>
      <c r="D55" s="30">
        <v>2022</v>
      </c>
      <c r="E55" s="30">
        <v>2024</v>
      </c>
      <c r="F55" s="29" t="s">
        <v>143</v>
      </c>
      <c r="G55" s="29" t="s">
        <v>117</v>
      </c>
      <c r="H55" s="29" t="s">
        <v>211</v>
      </c>
    </row>
    <row r="56" spans="1:8" ht="90">
      <c r="A56" s="42" t="s">
        <v>182</v>
      </c>
      <c r="B56" s="24" t="s">
        <v>259</v>
      </c>
      <c r="C56" s="29" t="s">
        <v>4</v>
      </c>
      <c r="D56" s="30">
        <v>2022</v>
      </c>
      <c r="E56" s="30">
        <v>2024</v>
      </c>
      <c r="F56" s="29" t="s">
        <v>145</v>
      </c>
      <c r="G56" s="29" t="s">
        <v>117</v>
      </c>
      <c r="H56" s="29" t="s">
        <v>212</v>
      </c>
    </row>
    <row r="57" spans="1:8" ht="90">
      <c r="A57" s="42" t="s">
        <v>183</v>
      </c>
      <c r="B57" s="24" t="s">
        <v>240</v>
      </c>
      <c r="C57" s="29" t="s">
        <v>4</v>
      </c>
      <c r="D57" s="30">
        <v>2022</v>
      </c>
      <c r="E57" s="30">
        <v>2024</v>
      </c>
      <c r="F57" s="29" t="s">
        <v>118</v>
      </c>
      <c r="G57" s="29" t="s">
        <v>117</v>
      </c>
      <c r="H57" s="29" t="s">
        <v>309</v>
      </c>
    </row>
    <row r="58" spans="1:8" ht="90">
      <c r="A58" s="42" t="s">
        <v>184</v>
      </c>
      <c r="B58" s="24" t="s">
        <v>296</v>
      </c>
      <c r="C58" s="29" t="s">
        <v>4</v>
      </c>
      <c r="D58" s="30">
        <v>2022</v>
      </c>
      <c r="E58" s="30">
        <v>2024</v>
      </c>
      <c r="F58" s="29" t="s">
        <v>297</v>
      </c>
      <c r="G58" s="29" t="s">
        <v>117</v>
      </c>
      <c r="H58" s="29" t="s">
        <v>213</v>
      </c>
    </row>
    <row r="59" spans="1:8" ht="90">
      <c r="A59" s="42" t="s">
        <v>337</v>
      </c>
      <c r="B59" s="24" t="s">
        <v>338</v>
      </c>
      <c r="C59" s="29" t="s">
        <v>4</v>
      </c>
      <c r="D59" s="30">
        <v>2022</v>
      </c>
      <c r="E59" s="30">
        <v>2024</v>
      </c>
      <c r="F59" s="29" t="s">
        <v>396</v>
      </c>
      <c r="G59" s="29" t="s">
        <v>117</v>
      </c>
      <c r="H59" s="29" t="s">
        <v>397</v>
      </c>
    </row>
    <row r="60" spans="1:8" ht="26.25" customHeight="1">
      <c r="A60" s="39">
        <v>5</v>
      </c>
      <c r="B60" s="125" t="s">
        <v>154</v>
      </c>
      <c r="C60" s="126"/>
      <c r="D60" s="126"/>
      <c r="E60" s="126"/>
      <c r="F60" s="126"/>
      <c r="G60" s="126"/>
      <c r="H60" s="127"/>
    </row>
    <row r="61" spans="1:8" ht="33.75" customHeight="1">
      <c r="A61" s="124" t="s">
        <v>133</v>
      </c>
      <c r="B61" s="124"/>
      <c r="C61" s="124"/>
      <c r="D61" s="124"/>
      <c r="E61" s="124"/>
      <c r="F61" s="124"/>
      <c r="G61" s="124"/>
      <c r="H61" s="124"/>
    </row>
    <row r="62" spans="1:8" ht="57" customHeight="1">
      <c r="A62" s="124" t="s">
        <v>129</v>
      </c>
      <c r="B62" s="124"/>
      <c r="C62" s="124"/>
      <c r="D62" s="124"/>
      <c r="E62" s="124"/>
      <c r="F62" s="124"/>
      <c r="G62" s="124"/>
      <c r="H62" s="124"/>
    </row>
    <row r="63" spans="1:8" ht="45">
      <c r="A63" s="42" t="s">
        <v>185</v>
      </c>
      <c r="B63" s="24" t="s">
        <v>241</v>
      </c>
      <c r="C63" s="29" t="s">
        <v>4</v>
      </c>
      <c r="D63" s="30">
        <v>2022</v>
      </c>
      <c r="E63" s="30">
        <v>2024</v>
      </c>
      <c r="F63" s="29" t="s">
        <v>119</v>
      </c>
      <c r="G63" s="29" t="s">
        <v>115</v>
      </c>
      <c r="H63" s="29" t="s">
        <v>214</v>
      </c>
    </row>
    <row r="64" spans="1:8" ht="59.25" customHeight="1">
      <c r="A64" s="42" t="s">
        <v>186</v>
      </c>
      <c r="B64" s="24" t="s">
        <v>86</v>
      </c>
      <c r="C64" s="29" t="s">
        <v>4</v>
      </c>
      <c r="D64" s="30">
        <v>2022</v>
      </c>
      <c r="E64" s="30">
        <v>2024</v>
      </c>
      <c r="F64" s="29" t="s">
        <v>119</v>
      </c>
      <c r="G64" s="29" t="s">
        <v>115</v>
      </c>
      <c r="H64" s="29" t="s">
        <v>214</v>
      </c>
    </row>
    <row r="65" spans="1:8" s="6" customFormat="1" ht="130.5" customHeight="1">
      <c r="A65" s="43" t="s">
        <v>187</v>
      </c>
      <c r="B65" s="24" t="s">
        <v>299</v>
      </c>
      <c r="C65" s="32" t="s">
        <v>4</v>
      </c>
      <c r="D65" s="30">
        <v>2022</v>
      </c>
      <c r="E65" s="30">
        <v>2024</v>
      </c>
      <c r="F65" s="32" t="s">
        <v>307</v>
      </c>
      <c r="G65" s="29" t="s">
        <v>117</v>
      </c>
      <c r="H65" s="32" t="s">
        <v>215</v>
      </c>
    </row>
    <row r="66" spans="1:8" ht="150">
      <c r="A66" s="42" t="s">
        <v>188</v>
      </c>
      <c r="B66" s="24" t="s">
        <v>242</v>
      </c>
      <c r="C66" s="29" t="s">
        <v>4</v>
      </c>
      <c r="D66" s="30">
        <v>2022</v>
      </c>
      <c r="E66" s="30">
        <v>2024</v>
      </c>
      <c r="F66" s="29" t="s">
        <v>123</v>
      </c>
      <c r="G66" s="29" t="s">
        <v>113</v>
      </c>
      <c r="H66" s="29" t="s">
        <v>216</v>
      </c>
    </row>
    <row r="67" spans="1:8" ht="26.25" customHeight="1">
      <c r="A67" s="39">
        <v>6</v>
      </c>
      <c r="B67" s="125" t="s">
        <v>261</v>
      </c>
      <c r="C67" s="126"/>
      <c r="D67" s="126"/>
      <c r="E67" s="126"/>
      <c r="F67" s="126"/>
      <c r="G67" s="126"/>
      <c r="H67" s="127"/>
    </row>
    <row r="68" spans="1:8" ht="36.75" customHeight="1">
      <c r="A68" s="124" t="s">
        <v>133</v>
      </c>
      <c r="B68" s="124"/>
      <c r="C68" s="124"/>
      <c r="D68" s="124"/>
      <c r="E68" s="124"/>
      <c r="F68" s="124"/>
      <c r="G68" s="124"/>
      <c r="H68" s="124"/>
    </row>
    <row r="69" spans="1:8" ht="53.25" customHeight="1">
      <c r="A69" s="124" t="s">
        <v>129</v>
      </c>
      <c r="B69" s="124"/>
      <c r="C69" s="124"/>
      <c r="D69" s="124"/>
      <c r="E69" s="124"/>
      <c r="F69" s="124"/>
      <c r="G69" s="124"/>
      <c r="H69" s="124"/>
    </row>
    <row r="70" spans="1:8" ht="32.25" customHeight="1">
      <c r="A70" s="124" t="s">
        <v>320</v>
      </c>
      <c r="B70" s="124"/>
      <c r="C70" s="124"/>
      <c r="D70" s="124"/>
      <c r="E70" s="124"/>
      <c r="F70" s="124"/>
      <c r="G70" s="124"/>
      <c r="H70" s="124"/>
    </row>
    <row r="71" spans="1:8" ht="29.25" customHeight="1">
      <c r="A71" s="124" t="s">
        <v>95</v>
      </c>
      <c r="B71" s="124"/>
      <c r="C71" s="124"/>
      <c r="D71" s="124"/>
      <c r="E71" s="124"/>
      <c r="F71" s="124"/>
      <c r="G71" s="124"/>
      <c r="H71" s="124"/>
    </row>
    <row r="72" spans="1:8" ht="54.75" customHeight="1">
      <c r="A72" s="124" t="s">
        <v>96</v>
      </c>
      <c r="B72" s="124"/>
      <c r="C72" s="124"/>
      <c r="D72" s="124"/>
      <c r="E72" s="124"/>
      <c r="F72" s="124"/>
      <c r="G72" s="124"/>
      <c r="H72" s="124"/>
    </row>
    <row r="73" spans="1:8" ht="75">
      <c r="A73" s="42" t="s">
        <v>189</v>
      </c>
      <c r="B73" s="24" t="s">
        <v>262</v>
      </c>
      <c r="C73" s="29" t="s">
        <v>4</v>
      </c>
      <c r="D73" s="30">
        <v>2022</v>
      </c>
      <c r="E73" s="30">
        <v>2024</v>
      </c>
      <c r="F73" s="29" t="s">
        <v>138</v>
      </c>
      <c r="G73" s="29" t="s">
        <v>120</v>
      </c>
      <c r="H73" s="29" t="s">
        <v>268</v>
      </c>
    </row>
    <row r="74" spans="1:8" ht="75">
      <c r="A74" s="42" t="s">
        <v>196</v>
      </c>
      <c r="B74" s="24" t="s">
        <v>263</v>
      </c>
      <c r="C74" s="29" t="s">
        <v>4</v>
      </c>
      <c r="D74" s="30">
        <v>2022</v>
      </c>
      <c r="E74" s="30">
        <v>2024</v>
      </c>
      <c r="F74" s="29" t="s">
        <v>139</v>
      </c>
      <c r="G74" s="29" t="s">
        <v>120</v>
      </c>
      <c r="H74" s="29" t="s">
        <v>269</v>
      </c>
    </row>
    <row r="75" spans="1:8" ht="75">
      <c r="A75" s="42" t="s">
        <v>245</v>
      </c>
      <c r="B75" s="24" t="s">
        <v>264</v>
      </c>
      <c r="C75" s="29" t="s">
        <v>4</v>
      </c>
      <c r="D75" s="30">
        <v>2022</v>
      </c>
      <c r="E75" s="30">
        <v>2024</v>
      </c>
      <c r="F75" s="29" t="s">
        <v>140</v>
      </c>
      <c r="G75" s="29" t="s">
        <v>120</v>
      </c>
      <c r="H75" s="29" t="s">
        <v>270</v>
      </c>
    </row>
    <row r="76" spans="1:8" ht="90">
      <c r="A76" s="42" t="s">
        <v>246</v>
      </c>
      <c r="B76" s="24" t="s">
        <v>267</v>
      </c>
      <c r="C76" s="29" t="s">
        <v>4</v>
      </c>
      <c r="D76" s="30">
        <v>2022</v>
      </c>
      <c r="E76" s="30">
        <v>2024</v>
      </c>
      <c r="F76" s="29" t="s">
        <v>141</v>
      </c>
      <c r="G76" s="29" t="s">
        <v>120</v>
      </c>
      <c r="H76" s="29" t="s">
        <v>271</v>
      </c>
    </row>
    <row r="77" spans="1:8" ht="78.75">
      <c r="A77" s="42" t="s">
        <v>247</v>
      </c>
      <c r="B77" s="24" t="s">
        <v>278</v>
      </c>
      <c r="C77" s="29" t="s">
        <v>4</v>
      </c>
      <c r="D77" s="30">
        <v>2022</v>
      </c>
      <c r="E77" s="30">
        <v>2024</v>
      </c>
      <c r="F77" s="29" t="s">
        <v>124</v>
      </c>
      <c r="G77" s="29" t="s">
        <v>120</v>
      </c>
      <c r="H77" s="29" t="s">
        <v>272</v>
      </c>
    </row>
    <row r="78" spans="1:8" ht="211.5" customHeight="1">
      <c r="A78" s="42" t="s">
        <v>248</v>
      </c>
      <c r="B78" s="24" t="s">
        <v>298</v>
      </c>
      <c r="C78" s="29" t="s">
        <v>4</v>
      </c>
      <c r="D78" s="30">
        <v>2022</v>
      </c>
      <c r="E78" s="30">
        <v>2024</v>
      </c>
      <c r="F78" s="29" t="s">
        <v>321</v>
      </c>
      <c r="G78" s="29" t="s">
        <v>121</v>
      </c>
      <c r="H78" s="29" t="s">
        <v>273</v>
      </c>
    </row>
    <row r="79" spans="1:8" ht="231" customHeight="1">
      <c r="A79" s="42" t="s">
        <v>249</v>
      </c>
      <c r="B79" s="24" t="s">
        <v>279</v>
      </c>
      <c r="C79" s="29" t="s">
        <v>4</v>
      </c>
      <c r="D79" s="30">
        <v>2022</v>
      </c>
      <c r="E79" s="30">
        <v>2024</v>
      </c>
      <c r="F79" s="29" t="s">
        <v>313</v>
      </c>
      <c r="G79" s="29" t="s">
        <v>120</v>
      </c>
      <c r="H79" s="29" t="s">
        <v>274</v>
      </c>
    </row>
    <row r="80" spans="1:8" ht="76.5" customHeight="1">
      <c r="A80" s="42" t="s">
        <v>250</v>
      </c>
      <c r="B80" s="24" t="s">
        <v>280</v>
      </c>
      <c r="C80" s="29" t="s">
        <v>4</v>
      </c>
      <c r="D80" s="30">
        <v>2022</v>
      </c>
      <c r="E80" s="30">
        <v>2024</v>
      </c>
      <c r="F80" s="29" t="s">
        <v>284</v>
      </c>
      <c r="G80" s="29" t="s">
        <v>120</v>
      </c>
      <c r="H80" s="29" t="s">
        <v>275</v>
      </c>
    </row>
    <row r="81" spans="1:8" ht="195">
      <c r="A81" s="42" t="s">
        <v>251</v>
      </c>
      <c r="B81" s="24" t="s">
        <v>281</v>
      </c>
      <c r="C81" s="29" t="s">
        <v>4</v>
      </c>
      <c r="D81" s="30">
        <v>2022</v>
      </c>
      <c r="E81" s="30">
        <v>2024</v>
      </c>
      <c r="F81" s="29" t="s">
        <v>283</v>
      </c>
      <c r="G81" s="29" t="s">
        <v>120</v>
      </c>
      <c r="H81" s="29" t="s">
        <v>276</v>
      </c>
    </row>
    <row r="82" spans="1:8" ht="105">
      <c r="A82" s="42" t="s">
        <v>252</v>
      </c>
      <c r="B82" s="24" t="s">
        <v>282</v>
      </c>
      <c r="C82" s="29" t="s">
        <v>4</v>
      </c>
      <c r="D82" s="30">
        <v>2022</v>
      </c>
      <c r="E82" s="30">
        <v>2024</v>
      </c>
      <c r="F82" s="29" t="s">
        <v>314</v>
      </c>
      <c r="G82" s="29" t="s">
        <v>120</v>
      </c>
      <c r="H82" s="29" t="s">
        <v>277</v>
      </c>
    </row>
    <row r="83" spans="1:8" ht="135" customHeight="1">
      <c r="A83" s="42" t="s">
        <v>265</v>
      </c>
      <c r="B83" s="24" t="s">
        <v>292</v>
      </c>
      <c r="C83" s="29" t="s">
        <v>4</v>
      </c>
      <c r="D83" s="30">
        <v>2022</v>
      </c>
      <c r="E83" s="30">
        <v>2024</v>
      </c>
      <c r="F83" s="29" t="s">
        <v>294</v>
      </c>
      <c r="G83" s="29" t="s">
        <v>120</v>
      </c>
      <c r="H83" s="29" t="s">
        <v>293</v>
      </c>
    </row>
  </sheetData>
  <mergeCells count="33">
    <mergeCell ref="B2:H2"/>
    <mergeCell ref="B3:H3"/>
    <mergeCell ref="A4:A5"/>
    <mergeCell ref="B4:B5"/>
    <mergeCell ref="C4:C5"/>
    <mergeCell ref="D4:E4"/>
    <mergeCell ref="F4:F5"/>
    <mergeCell ref="G4:G5"/>
    <mergeCell ref="H4:H5"/>
    <mergeCell ref="B47:H47"/>
    <mergeCell ref="A7:H7"/>
    <mergeCell ref="B8:H8"/>
    <mergeCell ref="A9:H9"/>
    <mergeCell ref="A10:H10"/>
    <mergeCell ref="A11:H11"/>
    <mergeCell ref="B20:H20"/>
    <mergeCell ref="A21:H21"/>
    <mergeCell ref="A22:H22"/>
    <mergeCell ref="B42:H42"/>
    <mergeCell ref="A43:H43"/>
    <mergeCell ref="A44:H44"/>
    <mergeCell ref="A72:H72"/>
    <mergeCell ref="A48:H48"/>
    <mergeCell ref="A49:H49"/>
    <mergeCell ref="A50:H50"/>
    <mergeCell ref="B60:H60"/>
    <mergeCell ref="A61:H61"/>
    <mergeCell ref="A62:H62"/>
    <mergeCell ref="B67:H67"/>
    <mergeCell ref="A68:H68"/>
    <mergeCell ref="A69:H69"/>
    <mergeCell ref="A70:H70"/>
    <mergeCell ref="A71:H7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54"/>
  <sheetViews>
    <sheetView view="pageBreakPreview" zoomScaleNormal="70" zoomScaleSheetLayoutView="100" workbookViewId="0">
      <selection activeCell="C8" sqref="C8"/>
    </sheetView>
  </sheetViews>
  <sheetFormatPr defaultRowHeight="15"/>
  <cols>
    <col min="1" max="1" width="8.28515625" style="3" customWidth="1"/>
    <col min="2" max="2" width="21.140625" style="3" customWidth="1"/>
    <col min="3" max="3" width="66.5703125" style="3" customWidth="1"/>
    <col min="4" max="4" width="30.5703125" style="3" customWidth="1"/>
    <col min="5" max="5" width="17.7109375" style="3" customWidth="1"/>
    <col min="6" max="16384" width="9.140625" style="3"/>
  </cols>
  <sheetData>
    <row r="1" spans="1:5" ht="15.75">
      <c r="E1" s="18" t="s">
        <v>48</v>
      </c>
    </row>
    <row r="2" spans="1:5">
      <c r="A2" s="130" t="s">
        <v>91</v>
      </c>
      <c r="B2" s="130"/>
      <c r="C2" s="130"/>
      <c r="D2" s="130"/>
      <c r="E2" s="130"/>
    </row>
    <row r="3" spans="1:5">
      <c r="A3" s="130" t="s">
        <v>125</v>
      </c>
      <c r="B3" s="130"/>
      <c r="C3" s="130"/>
      <c r="D3" s="130"/>
      <c r="E3" s="130"/>
    </row>
    <row r="5" spans="1:5" ht="48" customHeight="1">
      <c r="A5" s="17" t="s">
        <v>92</v>
      </c>
      <c r="B5" s="17" t="s">
        <v>87</v>
      </c>
      <c r="C5" s="17" t="s">
        <v>88</v>
      </c>
      <c r="D5" s="17" t="s">
        <v>89</v>
      </c>
      <c r="E5" s="17" t="s">
        <v>90</v>
      </c>
    </row>
    <row r="6" spans="1:5" ht="15.75">
      <c r="A6" s="19">
        <v>1</v>
      </c>
      <c r="B6" s="19">
        <v>2</v>
      </c>
      <c r="C6" s="19">
        <v>3</v>
      </c>
      <c r="D6" s="19">
        <v>4</v>
      </c>
      <c r="E6" s="19"/>
    </row>
    <row r="7" spans="1:5" ht="15.75" customHeight="1">
      <c r="A7" s="131" t="s">
        <v>78</v>
      </c>
      <c r="B7" s="132"/>
      <c r="C7" s="132"/>
      <c r="D7" s="132"/>
      <c r="E7" s="133"/>
    </row>
    <row r="8" spans="1:5" ht="15.75">
      <c r="A8" s="17"/>
      <c r="B8" s="17"/>
      <c r="C8" s="17"/>
      <c r="D8" s="17"/>
      <c r="E8" s="48"/>
    </row>
    <row r="9" spans="1:5" ht="15.75">
      <c r="A9" s="17"/>
      <c r="B9" s="17"/>
      <c r="C9" s="17"/>
      <c r="D9" s="17"/>
      <c r="E9" s="48"/>
    </row>
    <row r="54" spans="2:2" ht="15.75">
      <c r="B54" s="36"/>
    </row>
  </sheetData>
  <mergeCells count="3">
    <mergeCell ref="A2:E2"/>
    <mergeCell ref="A3:E3"/>
    <mergeCell ref="A7:E7"/>
  </mergeCells>
  <pageMargins left="0.25" right="0.25" top="0.75" bottom="0.75" header="0.3" footer="0.3"/>
  <pageSetup paperSize="9" scale="98" orientation="landscape" blackAndWhite="1" r:id="rId1"/>
  <headerFooter differentFirst="1"/>
</worksheet>
</file>

<file path=xl/worksheets/sheet5.xml><?xml version="1.0" encoding="utf-8"?>
<worksheet xmlns="http://schemas.openxmlformats.org/spreadsheetml/2006/main" xmlns:r="http://schemas.openxmlformats.org/officeDocument/2006/relationships">
  <dimension ref="A1:L218"/>
  <sheetViews>
    <sheetView view="pageBreakPreview" topLeftCell="A202" zoomScale="90" zoomScaleNormal="70" zoomScaleSheetLayoutView="90" workbookViewId="0">
      <selection activeCell="B6" sqref="B6"/>
    </sheetView>
  </sheetViews>
  <sheetFormatPr defaultRowHeight="15"/>
  <cols>
    <col min="1" max="1" width="16.85546875" style="8" customWidth="1"/>
    <col min="2" max="2" width="70.42578125" style="8" customWidth="1"/>
    <col min="3" max="3" width="33.7109375" customWidth="1"/>
    <col min="4" max="4" width="9.140625" style="9"/>
    <col min="5" max="5" width="7.7109375" style="9" customWidth="1"/>
    <col min="6" max="6" width="13.7109375" style="9" customWidth="1"/>
    <col min="7" max="7" width="5.42578125" style="9" customWidth="1"/>
    <col min="8" max="8" width="16.85546875" customWidth="1"/>
    <col min="9" max="9" width="18.140625" customWidth="1"/>
    <col min="10" max="11" width="19.5703125" customWidth="1"/>
    <col min="12" max="12" width="13" customWidth="1"/>
    <col min="13" max="13" width="12.42578125" bestFit="1" customWidth="1"/>
  </cols>
  <sheetData>
    <row r="1" spans="1:11" s="79" customFormat="1" ht="15.75">
      <c r="A1" s="77"/>
      <c r="B1" s="78"/>
      <c r="E1" s="105"/>
      <c r="F1" s="105"/>
      <c r="G1" s="105"/>
      <c r="H1" s="105"/>
      <c r="I1" s="110" t="s">
        <v>72</v>
      </c>
      <c r="J1" s="110"/>
      <c r="K1" s="110"/>
    </row>
    <row r="2" spans="1:11" s="79" customFormat="1" ht="19.5" customHeight="1">
      <c r="A2" s="77"/>
      <c r="E2" s="106"/>
      <c r="F2" s="106"/>
      <c r="G2" s="106"/>
      <c r="H2" s="106"/>
      <c r="I2" s="111" t="s">
        <v>353</v>
      </c>
      <c r="J2" s="111"/>
      <c r="K2" s="111"/>
    </row>
    <row r="3" spans="1:11" s="79" customFormat="1" ht="15.75" customHeight="1">
      <c r="A3" s="77"/>
      <c r="E3" s="106"/>
      <c r="F3" s="106"/>
      <c r="G3" s="106"/>
      <c r="H3" s="106"/>
      <c r="I3" s="111" t="s">
        <v>354</v>
      </c>
      <c r="J3" s="111"/>
      <c r="K3" s="111"/>
    </row>
    <row r="4" spans="1:11" s="79" customFormat="1" ht="15.75" customHeight="1">
      <c r="A4" s="77"/>
      <c r="E4" s="106"/>
      <c r="F4" s="106"/>
      <c r="G4" s="106"/>
      <c r="H4" s="106"/>
      <c r="I4" s="111" t="s">
        <v>355</v>
      </c>
      <c r="J4" s="111"/>
      <c r="K4" s="111"/>
    </row>
    <row r="5" spans="1:11" s="79" customFormat="1" ht="15.75">
      <c r="A5" s="77"/>
      <c r="E5" s="81"/>
      <c r="F5" s="81"/>
      <c r="G5" s="106"/>
      <c r="H5" s="106"/>
      <c r="I5" s="111"/>
      <c r="J5" s="111"/>
      <c r="K5" s="111"/>
    </row>
    <row r="6" spans="1:11" s="79" customFormat="1" ht="82.5" customHeight="1">
      <c r="A6" s="77"/>
      <c r="E6" s="107"/>
      <c r="F6" s="107"/>
      <c r="G6" s="107"/>
      <c r="H6" s="107"/>
      <c r="I6" s="112" t="s">
        <v>489</v>
      </c>
      <c r="J6" s="112"/>
      <c r="K6" s="112"/>
    </row>
    <row r="7" spans="1:11" ht="16.5">
      <c r="A7" s="12"/>
      <c r="B7" s="12"/>
      <c r="C7" s="5"/>
      <c r="D7" s="13"/>
      <c r="E7" s="13"/>
      <c r="F7" s="13"/>
      <c r="G7" s="13"/>
      <c r="H7" s="5"/>
      <c r="I7" s="5"/>
      <c r="J7" s="4"/>
      <c r="K7" s="4" t="s">
        <v>52</v>
      </c>
    </row>
    <row r="8" spans="1:11" ht="18.75" customHeight="1">
      <c r="A8"/>
      <c r="B8" s="134" t="s">
        <v>85</v>
      </c>
      <c r="C8" s="134"/>
      <c r="D8" s="134"/>
      <c r="E8" s="134"/>
      <c r="F8" s="134"/>
      <c r="G8" s="134"/>
      <c r="H8" s="134"/>
      <c r="I8" s="134"/>
      <c r="J8" s="134"/>
      <c r="K8" s="37"/>
    </row>
    <row r="9" spans="1:11" ht="16.5">
      <c r="A9" s="12"/>
      <c r="B9" s="12"/>
      <c r="C9" s="5"/>
      <c r="D9" s="13"/>
      <c r="E9" s="13"/>
      <c r="F9" s="13"/>
      <c r="G9" s="13"/>
      <c r="H9" s="5"/>
      <c r="I9" s="5"/>
      <c r="J9" s="5"/>
      <c r="K9" s="5"/>
    </row>
    <row r="10" spans="1:11" ht="15.75" customHeight="1">
      <c r="A10" s="140" t="s">
        <v>219</v>
      </c>
      <c r="B10" s="140" t="s">
        <v>5</v>
      </c>
      <c r="C10" s="140" t="s">
        <v>6</v>
      </c>
      <c r="D10" s="141" t="s">
        <v>7</v>
      </c>
      <c r="E10" s="141"/>
      <c r="F10" s="141"/>
      <c r="G10" s="141"/>
      <c r="H10" s="140" t="s">
        <v>8</v>
      </c>
      <c r="I10" s="140"/>
      <c r="J10" s="140"/>
      <c r="K10" s="140"/>
    </row>
    <row r="11" spans="1:11" ht="72.75" customHeight="1">
      <c r="A11" s="140"/>
      <c r="B11" s="140"/>
      <c r="C11" s="140"/>
      <c r="D11" s="25" t="s">
        <v>9</v>
      </c>
      <c r="E11" s="25" t="s">
        <v>24</v>
      </c>
      <c r="F11" s="25" t="s">
        <v>10</v>
      </c>
      <c r="G11" s="25" t="s">
        <v>11</v>
      </c>
      <c r="H11" s="17" t="s">
        <v>60</v>
      </c>
      <c r="I11" s="17" t="s">
        <v>49</v>
      </c>
      <c r="J11" s="17" t="s">
        <v>50</v>
      </c>
      <c r="K11" s="17" t="s">
        <v>333</v>
      </c>
    </row>
    <row r="12" spans="1:11" s="10" customFormat="1" ht="15.75">
      <c r="A12" s="26">
        <v>1</v>
      </c>
      <c r="B12" s="26">
        <v>2</v>
      </c>
      <c r="C12" s="26">
        <v>3</v>
      </c>
      <c r="D12" s="25" t="s">
        <v>192</v>
      </c>
      <c r="E12" s="25"/>
      <c r="F12" s="25" t="s">
        <v>194</v>
      </c>
      <c r="G12" s="25" t="s">
        <v>195</v>
      </c>
      <c r="H12" s="61">
        <v>8</v>
      </c>
      <c r="I12" s="61">
        <v>9</v>
      </c>
      <c r="J12" s="61">
        <v>10</v>
      </c>
      <c r="K12" s="61">
        <v>11</v>
      </c>
    </row>
    <row r="13" spans="1:11" s="47" customFormat="1" ht="15.75">
      <c r="A13" s="145"/>
      <c r="B13" s="139" t="s">
        <v>74</v>
      </c>
      <c r="C13" s="45" t="s">
        <v>12</v>
      </c>
      <c r="D13" s="46">
        <v>532</v>
      </c>
      <c r="E13" s="46" t="s">
        <v>13</v>
      </c>
      <c r="F13" s="46" t="s">
        <v>13</v>
      </c>
      <c r="G13" s="46" t="s">
        <v>13</v>
      </c>
      <c r="H13" s="65">
        <f t="shared" ref="H13:J15" si="0">H16+H43+H118+H145+H175+H193</f>
        <v>1086633.99</v>
      </c>
      <c r="I13" s="65">
        <f t="shared" si="0"/>
        <v>980795.09999999986</v>
      </c>
      <c r="J13" s="65">
        <f t="shared" si="0"/>
        <v>1005254.9</v>
      </c>
      <c r="K13" s="64">
        <f>H13+I13+J13</f>
        <v>3072683.9899999998</v>
      </c>
    </row>
    <row r="14" spans="1:11" s="47" customFormat="1" ht="15.75">
      <c r="A14" s="145"/>
      <c r="B14" s="139"/>
      <c r="C14" s="45" t="s">
        <v>2</v>
      </c>
      <c r="D14" s="46">
        <v>532</v>
      </c>
      <c r="E14" s="46" t="s">
        <v>13</v>
      </c>
      <c r="F14" s="46" t="s">
        <v>13</v>
      </c>
      <c r="G14" s="46" t="s">
        <v>13</v>
      </c>
      <c r="H14" s="65">
        <f t="shared" si="0"/>
        <v>1086633.99</v>
      </c>
      <c r="I14" s="65">
        <f t="shared" si="0"/>
        <v>980795.09999999986</v>
      </c>
      <c r="J14" s="65">
        <f t="shared" si="0"/>
        <v>1005254.9</v>
      </c>
      <c r="K14" s="65">
        <f t="shared" ref="K14:K92" si="1">H14+I14+J14</f>
        <v>3072683.9899999998</v>
      </c>
    </row>
    <row r="15" spans="1:11" s="47" customFormat="1" ht="15.75">
      <c r="A15" s="145"/>
      <c r="B15" s="139"/>
      <c r="C15" s="45" t="s">
        <v>14</v>
      </c>
      <c r="D15" s="46">
        <v>532</v>
      </c>
      <c r="E15" s="46" t="s">
        <v>13</v>
      </c>
      <c r="F15" s="46" t="s">
        <v>13</v>
      </c>
      <c r="G15" s="46" t="s">
        <v>13</v>
      </c>
      <c r="H15" s="65">
        <f t="shared" si="0"/>
        <v>999609.69000000006</v>
      </c>
      <c r="I15" s="65">
        <f t="shared" si="0"/>
        <v>895909.6</v>
      </c>
      <c r="J15" s="65">
        <f t="shared" si="0"/>
        <v>920369.40000000014</v>
      </c>
      <c r="K15" s="65">
        <f t="shared" si="1"/>
        <v>2815888.6900000004</v>
      </c>
    </row>
    <row r="16" spans="1:11" s="47" customFormat="1" ht="15.75">
      <c r="A16" s="145">
        <v>1</v>
      </c>
      <c r="B16" s="139" t="s">
        <v>15</v>
      </c>
      <c r="C16" s="45" t="s">
        <v>12</v>
      </c>
      <c r="D16" s="46">
        <v>532</v>
      </c>
      <c r="E16" s="46" t="s">
        <v>13</v>
      </c>
      <c r="F16" s="46" t="s">
        <v>13</v>
      </c>
      <c r="G16" s="46" t="s">
        <v>13</v>
      </c>
      <c r="H16" s="65">
        <f t="shared" ref="H16:J16" si="2">H19+H22+H34+H31+H25+H37+H28+H40</f>
        <v>229181.6</v>
      </c>
      <c r="I16" s="65">
        <f t="shared" si="2"/>
        <v>219605.8</v>
      </c>
      <c r="J16" s="65">
        <f t="shared" si="2"/>
        <v>220838.3</v>
      </c>
      <c r="K16" s="64">
        <f t="shared" si="1"/>
        <v>669625.69999999995</v>
      </c>
    </row>
    <row r="17" spans="1:11" s="47" customFormat="1" ht="15.75">
      <c r="A17" s="145"/>
      <c r="B17" s="139"/>
      <c r="C17" s="45" t="s">
        <v>2</v>
      </c>
      <c r="D17" s="46">
        <v>532</v>
      </c>
      <c r="E17" s="46" t="s">
        <v>13</v>
      </c>
      <c r="F17" s="46" t="s">
        <v>13</v>
      </c>
      <c r="G17" s="46" t="s">
        <v>13</v>
      </c>
      <c r="H17" s="65">
        <f t="shared" ref="H17:J17" si="3">H20+H23+H35+H32+H26+H38+H29+H41</f>
        <v>229181.6</v>
      </c>
      <c r="I17" s="65">
        <f t="shared" si="3"/>
        <v>219605.8</v>
      </c>
      <c r="J17" s="65">
        <f t="shared" si="3"/>
        <v>220838.3</v>
      </c>
      <c r="K17" s="65">
        <f t="shared" si="1"/>
        <v>669625.69999999995</v>
      </c>
    </row>
    <row r="18" spans="1:11" s="47" customFormat="1" ht="15.75">
      <c r="A18" s="145"/>
      <c r="B18" s="139"/>
      <c r="C18" s="45" t="s">
        <v>14</v>
      </c>
      <c r="D18" s="46">
        <v>532</v>
      </c>
      <c r="E18" s="46" t="s">
        <v>13</v>
      </c>
      <c r="F18" s="46" t="s">
        <v>13</v>
      </c>
      <c r="G18" s="46" t="s">
        <v>13</v>
      </c>
      <c r="H18" s="65">
        <f>H21+H24+H36+H33+H27+H39+H30+H42</f>
        <v>224949.2</v>
      </c>
      <c r="I18" s="65">
        <f t="shared" ref="I18:J18" si="4">I21+I24+I36+I33+I27+I39+I30+I42</f>
        <v>213206.5</v>
      </c>
      <c r="J18" s="65">
        <f t="shared" si="4"/>
        <v>214439</v>
      </c>
      <c r="K18" s="65">
        <f t="shared" si="1"/>
        <v>652594.69999999995</v>
      </c>
    </row>
    <row r="19" spans="1:11" s="11" customFormat="1" ht="15.75">
      <c r="A19" s="141" t="s">
        <v>148</v>
      </c>
      <c r="B19" s="138" t="s">
        <v>224</v>
      </c>
      <c r="C19" s="1" t="s">
        <v>12</v>
      </c>
      <c r="D19" s="2">
        <v>532</v>
      </c>
      <c r="E19" s="2" t="s">
        <v>13</v>
      </c>
      <c r="F19" s="2" t="s">
        <v>13</v>
      </c>
      <c r="G19" s="2" t="s">
        <v>13</v>
      </c>
      <c r="H19" s="63">
        <f t="shared" ref="H19:H20" si="5">H20</f>
        <v>122581.5</v>
      </c>
      <c r="I19" s="63">
        <f t="shared" ref="I19:J20" si="6">I20</f>
        <v>113779.5</v>
      </c>
      <c r="J19" s="63">
        <f t="shared" si="6"/>
        <v>113932.6</v>
      </c>
      <c r="K19" s="63">
        <f t="shared" si="1"/>
        <v>350293.6</v>
      </c>
    </row>
    <row r="20" spans="1:11" ht="15.75">
      <c r="A20" s="141"/>
      <c r="B20" s="138"/>
      <c r="C20" s="24" t="s">
        <v>2</v>
      </c>
      <c r="D20" s="25">
        <v>532</v>
      </c>
      <c r="E20" s="25" t="s">
        <v>25</v>
      </c>
      <c r="F20" s="25" t="s">
        <v>98</v>
      </c>
      <c r="G20" s="25" t="s">
        <v>13</v>
      </c>
      <c r="H20" s="60">
        <f t="shared" si="5"/>
        <v>122581.5</v>
      </c>
      <c r="I20" s="60">
        <f t="shared" si="6"/>
        <v>113779.5</v>
      </c>
      <c r="J20" s="60">
        <f t="shared" si="6"/>
        <v>113932.6</v>
      </c>
      <c r="K20" s="63">
        <f t="shared" si="1"/>
        <v>350293.6</v>
      </c>
    </row>
    <row r="21" spans="1:11" ht="47.25" customHeight="1">
      <c r="A21" s="141"/>
      <c r="B21" s="138"/>
      <c r="C21" s="24" t="s">
        <v>16</v>
      </c>
      <c r="D21" s="25">
        <v>532</v>
      </c>
      <c r="E21" s="25" t="s">
        <v>25</v>
      </c>
      <c r="F21" s="25" t="s">
        <v>98</v>
      </c>
      <c r="G21" s="25">
        <v>611</v>
      </c>
      <c r="H21" s="60">
        <v>122581.5</v>
      </c>
      <c r="I21" s="60">
        <v>113779.5</v>
      </c>
      <c r="J21" s="60">
        <v>113932.6</v>
      </c>
      <c r="K21" s="63">
        <f t="shared" si="1"/>
        <v>350293.6</v>
      </c>
    </row>
    <row r="22" spans="1:11" s="11" customFormat="1" ht="15.75">
      <c r="A22" s="141" t="s">
        <v>149</v>
      </c>
      <c r="B22" s="138" t="s">
        <v>220</v>
      </c>
      <c r="C22" s="1" t="s">
        <v>12</v>
      </c>
      <c r="D22" s="2">
        <v>532</v>
      </c>
      <c r="E22" s="2" t="s">
        <v>13</v>
      </c>
      <c r="F22" s="2" t="s">
        <v>13</v>
      </c>
      <c r="G22" s="2" t="s">
        <v>13</v>
      </c>
      <c r="H22" s="63">
        <f t="shared" ref="H22:H23" si="7">H23</f>
        <v>99180.1</v>
      </c>
      <c r="I22" s="63">
        <f t="shared" ref="I22:J23" si="8">I23</f>
        <v>96880.6</v>
      </c>
      <c r="J22" s="63">
        <f t="shared" si="8"/>
        <v>97960</v>
      </c>
      <c r="K22" s="63">
        <f t="shared" si="1"/>
        <v>294020.7</v>
      </c>
    </row>
    <row r="23" spans="1:11" ht="15.75">
      <c r="A23" s="141"/>
      <c r="B23" s="138"/>
      <c r="C23" s="24" t="s">
        <v>2</v>
      </c>
      <c r="D23" s="25">
        <v>532</v>
      </c>
      <c r="E23" s="25" t="s">
        <v>25</v>
      </c>
      <c r="F23" s="25">
        <v>5311042030</v>
      </c>
      <c r="G23" s="25" t="s">
        <v>13</v>
      </c>
      <c r="H23" s="60">
        <f t="shared" si="7"/>
        <v>99180.1</v>
      </c>
      <c r="I23" s="60">
        <f t="shared" si="8"/>
        <v>96880.6</v>
      </c>
      <c r="J23" s="60">
        <f t="shared" si="8"/>
        <v>97960</v>
      </c>
      <c r="K23" s="63">
        <f t="shared" si="1"/>
        <v>294020.7</v>
      </c>
    </row>
    <row r="24" spans="1:11" ht="31.5">
      <c r="A24" s="141"/>
      <c r="B24" s="138"/>
      <c r="C24" s="24" t="s">
        <v>17</v>
      </c>
      <c r="D24" s="25">
        <v>532</v>
      </c>
      <c r="E24" s="25" t="s">
        <v>25</v>
      </c>
      <c r="F24" s="25">
        <v>5311042030</v>
      </c>
      <c r="G24" s="25">
        <v>611</v>
      </c>
      <c r="H24" s="60">
        <v>99180.1</v>
      </c>
      <c r="I24" s="60">
        <v>96880.6</v>
      </c>
      <c r="J24" s="60">
        <v>97960</v>
      </c>
      <c r="K24" s="63">
        <f t="shared" si="1"/>
        <v>294020.7</v>
      </c>
    </row>
    <row r="25" spans="1:11" s="11" customFormat="1" ht="15.75">
      <c r="A25" s="141" t="s">
        <v>150</v>
      </c>
      <c r="B25" s="138" t="s">
        <v>244</v>
      </c>
      <c r="C25" s="1" t="s">
        <v>12</v>
      </c>
      <c r="D25" s="2">
        <v>532</v>
      </c>
      <c r="E25" s="2" t="s">
        <v>13</v>
      </c>
      <c r="F25" s="2" t="s">
        <v>13</v>
      </c>
      <c r="G25" s="2" t="s">
        <v>13</v>
      </c>
      <c r="H25" s="63">
        <f t="shared" ref="H25:H26" si="9">H26</f>
        <v>461.2</v>
      </c>
      <c r="I25" s="63">
        <f t="shared" ref="I25:J26" si="10">I26</f>
        <v>0</v>
      </c>
      <c r="J25" s="63">
        <f t="shared" si="10"/>
        <v>0</v>
      </c>
      <c r="K25" s="63">
        <f t="shared" si="1"/>
        <v>461.2</v>
      </c>
    </row>
    <row r="26" spans="1:11" ht="30" customHeight="1">
      <c r="A26" s="141"/>
      <c r="B26" s="138"/>
      <c r="C26" s="24" t="s">
        <v>2</v>
      </c>
      <c r="D26" s="25">
        <v>532</v>
      </c>
      <c r="E26" s="25" t="s">
        <v>25</v>
      </c>
      <c r="F26" s="25" t="s">
        <v>36</v>
      </c>
      <c r="G26" s="25" t="s">
        <v>13</v>
      </c>
      <c r="H26" s="60">
        <f t="shared" si="9"/>
        <v>461.2</v>
      </c>
      <c r="I26" s="60">
        <f t="shared" si="10"/>
        <v>0</v>
      </c>
      <c r="J26" s="60">
        <f t="shared" si="10"/>
        <v>0</v>
      </c>
      <c r="K26" s="63">
        <f t="shared" si="1"/>
        <v>461.2</v>
      </c>
    </row>
    <row r="27" spans="1:11" ht="30.75" customHeight="1">
      <c r="A27" s="141"/>
      <c r="B27" s="138"/>
      <c r="C27" s="24" t="s">
        <v>17</v>
      </c>
      <c r="D27" s="25">
        <v>532</v>
      </c>
      <c r="E27" s="25" t="s">
        <v>25</v>
      </c>
      <c r="F27" s="25" t="s">
        <v>36</v>
      </c>
      <c r="G27" s="25" t="s">
        <v>35</v>
      </c>
      <c r="H27" s="60">
        <v>461.2</v>
      </c>
      <c r="I27" s="60">
        <v>0</v>
      </c>
      <c r="J27" s="60">
        <v>0</v>
      </c>
      <c r="K27" s="63">
        <f t="shared" si="1"/>
        <v>461.2</v>
      </c>
    </row>
    <row r="28" spans="1:11" s="11" customFormat="1" ht="23.25" customHeight="1">
      <c r="A28" s="141" t="s">
        <v>151</v>
      </c>
      <c r="B28" s="138" t="s">
        <v>223</v>
      </c>
      <c r="C28" s="1" t="s">
        <v>12</v>
      </c>
      <c r="D28" s="2">
        <v>532</v>
      </c>
      <c r="E28" s="2" t="s">
        <v>13</v>
      </c>
      <c r="F28" s="2" t="s">
        <v>13</v>
      </c>
      <c r="G28" s="2" t="s">
        <v>13</v>
      </c>
      <c r="H28" s="63">
        <f t="shared" ref="H28" si="11">H29</f>
        <v>4232.3999999999996</v>
      </c>
      <c r="I28" s="63">
        <f t="shared" ref="I28:J28" si="12">I29</f>
        <v>6399.3</v>
      </c>
      <c r="J28" s="63">
        <f t="shared" si="12"/>
        <v>6399.3</v>
      </c>
      <c r="K28" s="63">
        <f t="shared" si="1"/>
        <v>17031</v>
      </c>
    </row>
    <row r="29" spans="1:11" ht="30" customHeight="1">
      <c r="A29" s="141"/>
      <c r="B29" s="138"/>
      <c r="C29" s="24" t="s">
        <v>2</v>
      </c>
      <c r="D29" s="25">
        <v>532</v>
      </c>
      <c r="E29" s="25" t="s">
        <v>41</v>
      </c>
      <c r="F29" s="25" t="s">
        <v>97</v>
      </c>
      <c r="G29" s="25" t="s">
        <v>75</v>
      </c>
      <c r="H29" s="60">
        <v>4232.3999999999996</v>
      </c>
      <c r="I29" s="60">
        <v>6399.3</v>
      </c>
      <c r="J29" s="60">
        <v>6399.3</v>
      </c>
      <c r="K29" s="63">
        <f t="shared" si="1"/>
        <v>17031</v>
      </c>
    </row>
    <row r="30" spans="1:11" ht="45" customHeight="1">
      <c r="A30" s="141"/>
      <c r="B30" s="138"/>
      <c r="C30" s="24" t="s">
        <v>17</v>
      </c>
      <c r="D30" s="25">
        <v>532</v>
      </c>
      <c r="E30" s="25" t="s">
        <v>13</v>
      </c>
      <c r="F30" s="25" t="s">
        <v>13</v>
      </c>
      <c r="G30" s="25" t="s">
        <v>13</v>
      </c>
      <c r="H30" s="60">
        <v>0</v>
      </c>
      <c r="I30" s="60">
        <v>0</v>
      </c>
      <c r="J30" s="60">
        <v>0</v>
      </c>
      <c r="K30" s="63">
        <f t="shared" si="1"/>
        <v>0</v>
      </c>
    </row>
    <row r="31" spans="1:11" s="11" customFormat="1" ht="15.75">
      <c r="A31" s="141" t="s">
        <v>155</v>
      </c>
      <c r="B31" s="138" t="s">
        <v>222</v>
      </c>
      <c r="C31" s="1" t="s">
        <v>12</v>
      </c>
      <c r="D31" s="2">
        <v>532</v>
      </c>
      <c r="E31" s="2" t="s">
        <v>13</v>
      </c>
      <c r="F31" s="2" t="s">
        <v>13</v>
      </c>
      <c r="G31" s="2" t="s">
        <v>13</v>
      </c>
      <c r="H31" s="63">
        <f t="shared" ref="H31:H32" si="13">H32</f>
        <v>171.8</v>
      </c>
      <c r="I31" s="63">
        <f t="shared" ref="I31:J32" si="14">I32</f>
        <v>171.8</v>
      </c>
      <c r="J31" s="63">
        <f t="shared" si="14"/>
        <v>171.8</v>
      </c>
      <c r="K31" s="63">
        <f t="shared" si="1"/>
        <v>515.40000000000009</v>
      </c>
    </row>
    <row r="32" spans="1:11" ht="15.75">
      <c r="A32" s="141"/>
      <c r="B32" s="138"/>
      <c r="C32" s="24" t="s">
        <v>2</v>
      </c>
      <c r="D32" s="25">
        <v>532</v>
      </c>
      <c r="E32" s="25">
        <v>1004</v>
      </c>
      <c r="F32" s="25">
        <v>5311043602</v>
      </c>
      <c r="G32" s="25" t="s">
        <v>13</v>
      </c>
      <c r="H32" s="60">
        <f t="shared" si="13"/>
        <v>171.8</v>
      </c>
      <c r="I32" s="60">
        <f t="shared" si="14"/>
        <v>171.8</v>
      </c>
      <c r="J32" s="60">
        <f t="shared" si="14"/>
        <v>171.8</v>
      </c>
      <c r="K32" s="63">
        <f t="shared" si="1"/>
        <v>515.40000000000009</v>
      </c>
    </row>
    <row r="33" spans="1:12" ht="60.75" customHeight="1">
      <c r="A33" s="141"/>
      <c r="B33" s="138"/>
      <c r="C33" s="24" t="s">
        <v>14</v>
      </c>
      <c r="D33" s="25">
        <v>532</v>
      </c>
      <c r="E33" s="25">
        <v>1004</v>
      </c>
      <c r="F33" s="25">
        <v>5311043602</v>
      </c>
      <c r="G33" s="25">
        <v>611</v>
      </c>
      <c r="H33" s="60">
        <v>171.8</v>
      </c>
      <c r="I33" s="60">
        <v>171.8</v>
      </c>
      <c r="J33" s="60">
        <v>171.8</v>
      </c>
      <c r="K33" s="63">
        <f t="shared" si="1"/>
        <v>515.40000000000009</v>
      </c>
    </row>
    <row r="34" spans="1:12" s="11" customFormat="1" ht="20.25" customHeight="1">
      <c r="A34" s="141" t="s">
        <v>156</v>
      </c>
      <c r="B34" s="138" t="s">
        <v>221</v>
      </c>
      <c r="C34" s="1" t="s">
        <v>12</v>
      </c>
      <c r="D34" s="2">
        <v>532</v>
      </c>
      <c r="E34" s="2" t="s">
        <v>13</v>
      </c>
      <c r="F34" s="2" t="s">
        <v>13</v>
      </c>
      <c r="G34" s="2" t="s">
        <v>13</v>
      </c>
      <c r="H34" s="63">
        <f t="shared" ref="H34:H35" si="15">H35</f>
        <v>1636.9</v>
      </c>
      <c r="I34" s="63">
        <f t="shared" ref="I34:J35" si="16">I35</f>
        <v>1636.9</v>
      </c>
      <c r="J34" s="63">
        <f t="shared" si="16"/>
        <v>1636.9</v>
      </c>
      <c r="K34" s="63">
        <f t="shared" si="1"/>
        <v>4910.7000000000007</v>
      </c>
    </row>
    <row r="35" spans="1:12" ht="20.25" customHeight="1">
      <c r="A35" s="141"/>
      <c r="B35" s="138"/>
      <c r="C35" s="24" t="s">
        <v>4</v>
      </c>
      <c r="D35" s="25">
        <v>532</v>
      </c>
      <c r="E35" s="25">
        <v>1004</v>
      </c>
      <c r="F35" s="25" t="s">
        <v>44</v>
      </c>
      <c r="G35" s="25" t="s">
        <v>13</v>
      </c>
      <c r="H35" s="60">
        <f t="shared" si="15"/>
        <v>1636.9</v>
      </c>
      <c r="I35" s="60">
        <f t="shared" si="16"/>
        <v>1636.9</v>
      </c>
      <c r="J35" s="60">
        <f t="shared" si="16"/>
        <v>1636.9</v>
      </c>
      <c r="K35" s="63">
        <f t="shared" si="1"/>
        <v>4910.7000000000007</v>
      </c>
    </row>
    <row r="36" spans="1:12" ht="78.75" customHeight="1">
      <c r="A36" s="141"/>
      <c r="B36" s="138"/>
      <c r="C36" s="24" t="s">
        <v>14</v>
      </c>
      <c r="D36" s="25">
        <v>532</v>
      </c>
      <c r="E36" s="25">
        <v>1004</v>
      </c>
      <c r="F36" s="25" t="s">
        <v>44</v>
      </c>
      <c r="G36" s="25">
        <v>611</v>
      </c>
      <c r="H36" s="60">
        <v>1636.9</v>
      </c>
      <c r="I36" s="60">
        <v>1636.9</v>
      </c>
      <c r="J36" s="60">
        <v>1636.9</v>
      </c>
      <c r="K36" s="63">
        <f t="shared" si="1"/>
        <v>4910.7000000000007</v>
      </c>
    </row>
    <row r="37" spans="1:12" s="11" customFormat="1" ht="32.25" customHeight="1">
      <c r="A37" s="141" t="s">
        <v>157</v>
      </c>
      <c r="B37" s="135" t="s">
        <v>322</v>
      </c>
      <c r="C37" s="1" t="s">
        <v>12</v>
      </c>
      <c r="D37" s="2">
        <v>532</v>
      </c>
      <c r="E37" s="2" t="s">
        <v>13</v>
      </c>
      <c r="F37" s="2" t="s">
        <v>13</v>
      </c>
      <c r="G37" s="2" t="s">
        <v>13</v>
      </c>
      <c r="H37" s="63">
        <f t="shared" ref="H37:H41" si="17">H38</f>
        <v>737.7</v>
      </c>
      <c r="I37" s="63">
        <f t="shared" ref="I37:J41" si="18">I38</f>
        <v>737.7</v>
      </c>
      <c r="J37" s="63">
        <f t="shared" si="18"/>
        <v>737.7</v>
      </c>
      <c r="K37" s="63">
        <f t="shared" si="1"/>
        <v>2213.1000000000004</v>
      </c>
    </row>
    <row r="38" spans="1:12" ht="32.25" customHeight="1">
      <c r="A38" s="141"/>
      <c r="B38" s="136"/>
      <c r="C38" s="24" t="s">
        <v>2</v>
      </c>
      <c r="D38" s="25">
        <v>532</v>
      </c>
      <c r="E38" s="25" t="s">
        <v>25</v>
      </c>
      <c r="F38" s="25" t="s">
        <v>323</v>
      </c>
      <c r="G38" s="25" t="s">
        <v>13</v>
      </c>
      <c r="H38" s="60">
        <f t="shared" si="17"/>
        <v>737.7</v>
      </c>
      <c r="I38" s="60">
        <f t="shared" si="18"/>
        <v>737.7</v>
      </c>
      <c r="J38" s="60">
        <f t="shared" si="18"/>
        <v>737.7</v>
      </c>
      <c r="K38" s="63">
        <f t="shared" si="1"/>
        <v>2213.1000000000004</v>
      </c>
    </row>
    <row r="39" spans="1:12" ht="39.75" customHeight="1">
      <c r="A39" s="141"/>
      <c r="B39" s="137"/>
      <c r="C39" s="24" t="s">
        <v>14</v>
      </c>
      <c r="D39" s="25">
        <v>532</v>
      </c>
      <c r="E39" s="25" t="s">
        <v>25</v>
      </c>
      <c r="F39" s="25" t="s">
        <v>323</v>
      </c>
      <c r="G39" s="25" t="s">
        <v>35</v>
      </c>
      <c r="H39" s="60">
        <v>737.7</v>
      </c>
      <c r="I39" s="60">
        <v>737.7</v>
      </c>
      <c r="J39" s="60">
        <v>737.7</v>
      </c>
      <c r="K39" s="63">
        <f t="shared" si="1"/>
        <v>2213.1000000000004</v>
      </c>
    </row>
    <row r="40" spans="1:12" s="11" customFormat="1" ht="32.25" customHeight="1">
      <c r="A40" s="141" t="s">
        <v>379</v>
      </c>
      <c r="B40" s="135" t="s">
        <v>491</v>
      </c>
      <c r="C40" s="1" t="s">
        <v>12</v>
      </c>
      <c r="D40" s="2">
        <v>532</v>
      </c>
      <c r="E40" s="2" t="s">
        <v>13</v>
      </c>
      <c r="F40" s="2" t="s">
        <v>13</v>
      </c>
      <c r="G40" s="2" t="s">
        <v>13</v>
      </c>
      <c r="H40" s="63">
        <f t="shared" si="17"/>
        <v>180</v>
      </c>
      <c r="I40" s="63">
        <f t="shared" si="18"/>
        <v>0</v>
      </c>
      <c r="J40" s="63">
        <f t="shared" si="18"/>
        <v>0</v>
      </c>
      <c r="K40" s="63">
        <f t="shared" ref="K40:K42" si="19">H40+I40+J40</f>
        <v>180</v>
      </c>
    </row>
    <row r="41" spans="1:12" ht="32.25" customHeight="1">
      <c r="A41" s="141"/>
      <c r="B41" s="136"/>
      <c r="C41" s="24" t="s">
        <v>2</v>
      </c>
      <c r="D41" s="25">
        <v>532</v>
      </c>
      <c r="E41" s="25" t="s">
        <v>25</v>
      </c>
      <c r="F41" s="25" t="s">
        <v>492</v>
      </c>
      <c r="G41" s="25" t="s">
        <v>13</v>
      </c>
      <c r="H41" s="60">
        <f t="shared" si="17"/>
        <v>180</v>
      </c>
      <c r="I41" s="60">
        <f t="shared" si="18"/>
        <v>0</v>
      </c>
      <c r="J41" s="60">
        <f t="shared" si="18"/>
        <v>0</v>
      </c>
      <c r="K41" s="63">
        <f t="shared" si="19"/>
        <v>180</v>
      </c>
    </row>
    <row r="42" spans="1:12" ht="39.75" customHeight="1">
      <c r="A42" s="141"/>
      <c r="B42" s="137"/>
      <c r="C42" s="24" t="s">
        <v>14</v>
      </c>
      <c r="D42" s="25">
        <v>532</v>
      </c>
      <c r="E42" s="25" t="s">
        <v>25</v>
      </c>
      <c r="F42" s="25" t="s">
        <v>492</v>
      </c>
      <c r="G42" s="25" t="s">
        <v>35</v>
      </c>
      <c r="H42" s="60">
        <v>180</v>
      </c>
      <c r="I42" s="60">
        <v>0</v>
      </c>
      <c r="J42" s="60">
        <v>0</v>
      </c>
      <c r="K42" s="63">
        <f t="shared" si="19"/>
        <v>180</v>
      </c>
    </row>
    <row r="43" spans="1:12" s="47" customFormat="1" ht="15.75" customHeight="1">
      <c r="A43" s="145">
        <v>2</v>
      </c>
      <c r="B43" s="142" t="s">
        <v>3</v>
      </c>
      <c r="C43" s="45" t="s">
        <v>12</v>
      </c>
      <c r="D43" s="46">
        <v>532</v>
      </c>
      <c r="E43" s="46" t="s">
        <v>13</v>
      </c>
      <c r="F43" s="46" t="s">
        <v>13</v>
      </c>
      <c r="G43" s="46" t="s">
        <v>13</v>
      </c>
      <c r="H43" s="65">
        <f t="shared" ref="H43:H44" si="20">H46+H49+H52+H55+H58+H61+H64+H67+H70+H73+H76+H79+H82+H85+H88+H91+H94+H97+H100+H103+H106+H109+H112+H115</f>
        <v>739702.7</v>
      </c>
      <c r="I43" s="65">
        <f t="shared" ref="I43:J43" si="21">I46+I49+I52+I61+I67+I70+I76+I82+I85+I88+I91+I94+I97+I100+I103+I106+I109+I79+I112+I115+I73</f>
        <v>675383.70000000007</v>
      </c>
      <c r="J43" s="65">
        <f t="shared" si="21"/>
        <v>698476.80000000016</v>
      </c>
      <c r="K43" s="65">
        <f>K46+K49+K52+K61+K67+K70+K76+K82+K85+K88+K91+K94+K97+K100+K103+K106+K109+K79+K112+K115</f>
        <v>2112739.8000000003</v>
      </c>
    </row>
    <row r="44" spans="1:12" s="47" customFormat="1" ht="32.25" customHeight="1">
      <c r="A44" s="145"/>
      <c r="B44" s="143"/>
      <c r="C44" s="45" t="s">
        <v>2</v>
      </c>
      <c r="D44" s="46" t="s">
        <v>256</v>
      </c>
      <c r="E44" s="46" t="s">
        <v>13</v>
      </c>
      <c r="F44" s="46" t="s">
        <v>13</v>
      </c>
      <c r="G44" s="46" t="s">
        <v>13</v>
      </c>
      <c r="H44" s="65">
        <f t="shared" si="20"/>
        <v>739702.7</v>
      </c>
      <c r="I44" s="65">
        <f t="shared" ref="I44:J44" si="22">I47+I50+I53+I62+I68+I71+I77+I83+I86+I89+I92+I95+I98+I101+I104+I107+I110+I80+I113+I116+I74</f>
        <v>675383.70000000007</v>
      </c>
      <c r="J44" s="65">
        <f t="shared" si="22"/>
        <v>698476.80000000016</v>
      </c>
      <c r="K44" s="65">
        <f>K47+K50+K53+K62+K68+K71+K77+K83+K86+K89+K92+K95+K98+K101+K104+K107+K110+K80+K113+K116</f>
        <v>2112739.8000000003</v>
      </c>
    </row>
    <row r="45" spans="1:12" s="47" customFormat="1" ht="38.25" customHeight="1">
      <c r="A45" s="145"/>
      <c r="B45" s="144"/>
      <c r="C45" s="45" t="s">
        <v>18</v>
      </c>
      <c r="D45" s="46"/>
      <c r="E45" s="46" t="s">
        <v>13</v>
      </c>
      <c r="F45" s="46" t="s">
        <v>13</v>
      </c>
      <c r="G45" s="46" t="s">
        <v>13</v>
      </c>
      <c r="H45" s="65">
        <f>H48+H51+H54+H57+H60+H63+H66+H69+H72+H75+H78+H81+H84+H87+H90+H93+H96+H99+H102+H105+H108+H111+H114+H117</f>
        <v>699182.3</v>
      </c>
      <c r="I45" s="65">
        <f>I48+I51+I54+I63+I69+I72+I78+I84+I87+I90+I93+I96+I99+I102+I105+I108+I111+I81+I114+I117+I75</f>
        <v>639895.20000000007</v>
      </c>
      <c r="J45" s="65">
        <f>J48+J51+J54+J63+J69+J72+J78+J84+J87+J90+J93+J96+J99+J102+J105+J108+J111+J81+J114+J117+J75</f>
        <v>662988.30000000016</v>
      </c>
      <c r="K45" s="65">
        <f>K48+K51+K54+K63+K69+K72+K78+K84+K87+K90+K93+K96+K99+K102+K105+K108+K111+K81+K114+K117</f>
        <v>2001242.4</v>
      </c>
    </row>
    <row r="46" spans="1:12" s="11" customFormat="1" ht="32.25" customHeight="1">
      <c r="A46" s="141" t="s">
        <v>158</v>
      </c>
      <c r="B46" s="138" t="s">
        <v>285</v>
      </c>
      <c r="C46" s="1" t="s">
        <v>12</v>
      </c>
      <c r="D46" s="2">
        <v>532</v>
      </c>
      <c r="E46" s="2" t="s">
        <v>13</v>
      </c>
      <c r="F46" s="2" t="s">
        <v>13</v>
      </c>
      <c r="G46" s="2" t="s">
        <v>13</v>
      </c>
      <c r="H46" s="63">
        <f>H47</f>
        <v>22118</v>
      </c>
      <c r="I46" s="63">
        <f t="shared" ref="I46:J59" si="23">I47</f>
        <v>20808.900000000001</v>
      </c>
      <c r="J46" s="63">
        <f t="shared" si="23"/>
        <v>20810.5</v>
      </c>
      <c r="K46" s="63">
        <f t="shared" si="1"/>
        <v>63737.4</v>
      </c>
      <c r="L46" s="109"/>
    </row>
    <row r="47" spans="1:12" ht="32.25" customHeight="1">
      <c r="A47" s="141"/>
      <c r="B47" s="138"/>
      <c r="C47" s="24" t="s">
        <v>4</v>
      </c>
      <c r="D47" s="25">
        <v>532</v>
      </c>
      <c r="E47" s="25" t="s">
        <v>26</v>
      </c>
      <c r="F47" s="25" t="s">
        <v>300</v>
      </c>
      <c r="G47" s="25" t="s">
        <v>13</v>
      </c>
      <c r="H47" s="60">
        <f>H48</f>
        <v>22118</v>
      </c>
      <c r="I47" s="60">
        <f t="shared" si="23"/>
        <v>20808.900000000001</v>
      </c>
      <c r="J47" s="60">
        <f t="shared" si="23"/>
        <v>20810.5</v>
      </c>
      <c r="K47" s="63">
        <f t="shared" si="1"/>
        <v>63737.4</v>
      </c>
      <c r="L47" s="109"/>
    </row>
    <row r="48" spans="1:12" ht="47.25" customHeight="1">
      <c r="A48" s="141"/>
      <c r="B48" s="138"/>
      <c r="C48" s="24" t="s">
        <v>18</v>
      </c>
      <c r="D48" s="25">
        <v>532</v>
      </c>
      <c r="E48" s="25" t="s">
        <v>26</v>
      </c>
      <c r="F48" s="25" t="s">
        <v>300</v>
      </c>
      <c r="G48" s="25" t="s">
        <v>39</v>
      </c>
      <c r="H48" s="60">
        <v>22118</v>
      </c>
      <c r="I48" s="60">
        <v>20808.900000000001</v>
      </c>
      <c r="J48" s="60">
        <v>20810.5</v>
      </c>
      <c r="K48" s="63">
        <f t="shared" si="1"/>
        <v>63737.4</v>
      </c>
      <c r="L48" s="109"/>
    </row>
    <row r="49" spans="1:12" s="11" customFormat="1" ht="22.5" customHeight="1">
      <c r="A49" s="141" t="s">
        <v>159</v>
      </c>
      <c r="B49" s="138" t="s">
        <v>225</v>
      </c>
      <c r="C49" s="1" t="s">
        <v>12</v>
      </c>
      <c r="D49" s="2">
        <v>532</v>
      </c>
      <c r="E49" s="2" t="s">
        <v>13</v>
      </c>
      <c r="F49" s="2" t="s">
        <v>13</v>
      </c>
      <c r="G49" s="2" t="s">
        <v>13</v>
      </c>
      <c r="H49" s="63">
        <f>H50</f>
        <v>393461.7</v>
      </c>
      <c r="I49" s="63">
        <f t="shared" si="23"/>
        <v>371167.4</v>
      </c>
      <c r="J49" s="63">
        <f t="shared" si="23"/>
        <v>371537.9</v>
      </c>
      <c r="K49" s="63">
        <f t="shared" si="1"/>
        <v>1136167</v>
      </c>
      <c r="L49" s="109"/>
    </row>
    <row r="50" spans="1:12" ht="27" customHeight="1">
      <c r="A50" s="141"/>
      <c r="B50" s="138"/>
      <c r="C50" s="24" t="s">
        <v>4</v>
      </c>
      <c r="D50" s="25">
        <v>532</v>
      </c>
      <c r="E50" s="25" t="s">
        <v>26</v>
      </c>
      <c r="F50" s="25" t="s">
        <v>99</v>
      </c>
      <c r="G50" s="25" t="s">
        <v>13</v>
      </c>
      <c r="H50" s="60">
        <f>H51</f>
        <v>393461.7</v>
      </c>
      <c r="I50" s="60">
        <f t="shared" si="23"/>
        <v>371167.4</v>
      </c>
      <c r="J50" s="60">
        <f t="shared" si="23"/>
        <v>371537.9</v>
      </c>
      <c r="K50" s="63">
        <f t="shared" si="1"/>
        <v>1136167</v>
      </c>
      <c r="L50" s="109"/>
    </row>
    <row r="51" spans="1:12" ht="48" customHeight="1">
      <c r="A51" s="141"/>
      <c r="B51" s="138"/>
      <c r="C51" s="24" t="s">
        <v>18</v>
      </c>
      <c r="D51" s="25">
        <v>532</v>
      </c>
      <c r="E51" s="25" t="s">
        <v>26</v>
      </c>
      <c r="F51" s="25" t="s">
        <v>99</v>
      </c>
      <c r="G51" s="25">
        <v>611</v>
      </c>
      <c r="H51" s="73">
        <v>393461.7</v>
      </c>
      <c r="I51" s="73">
        <v>371167.4</v>
      </c>
      <c r="J51" s="73">
        <v>371537.9</v>
      </c>
      <c r="K51" s="74">
        <f t="shared" si="1"/>
        <v>1136167</v>
      </c>
      <c r="L51" s="109"/>
    </row>
    <row r="52" spans="1:12" s="11" customFormat="1" ht="23.25" customHeight="1">
      <c r="A52" s="141" t="s">
        <v>332</v>
      </c>
      <c r="B52" s="138" t="s">
        <v>225</v>
      </c>
      <c r="C52" s="1" t="s">
        <v>12</v>
      </c>
      <c r="D52" s="2">
        <v>532</v>
      </c>
      <c r="E52" s="2" t="s">
        <v>13</v>
      </c>
      <c r="F52" s="2" t="s">
        <v>13</v>
      </c>
      <c r="G52" s="2" t="s">
        <v>13</v>
      </c>
      <c r="H52" s="63">
        <f>H53</f>
        <v>3682.5</v>
      </c>
      <c r="I52" s="63">
        <f t="shared" si="23"/>
        <v>0</v>
      </c>
      <c r="J52" s="63">
        <f t="shared" si="23"/>
        <v>0</v>
      </c>
      <c r="K52" s="63">
        <f t="shared" si="1"/>
        <v>3682.5</v>
      </c>
      <c r="L52" s="109"/>
    </row>
    <row r="53" spans="1:12" ht="26.25" customHeight="1">
      <c r="A53" s="141"/>
      <c r="B53" s="138"/>
      <c r="C53" s="24" t="s">
        <v>4</v>
      </c>
      <c r="D53" s="25">
        <v>532</v>
      </c>
      <c r="E53" s="25" t="s">
        <v>26</v>
      </c>
      <c r="F53" s="25" t="s">
        <v>324</v>
      </c>
      <c r="G53" s="25" t="s">
        <v>13</v>
      </c>
      <c r="H53" s="60">
        <f>H54</f>
        <v>3682.5</v>
      </c>
      <c r="I53" s="60">
        <f t="shared" si="23"/>
        <v>0</v>
      </c>
      <c r="J53" s="60">
        <f t="shared" si="23"/>
        <v>0</v>
      </c>
      <c r="K53" s="63">
        <f t="shared" si="1"/>
        <v>3682.5</v>
      </c>
      <c r="L53" s="109"/>
    </row>
    <row r="54" spans="1:12" ht="45.75" customHeight="1">
      <c r="A54" s="141"/>
      <c r="B54" s="138"/>
      <c r="C54" s="24" t="s">
        <v>18</v>
      </c>
      <c r="D54" s="25">
        <v>532</v>
      </c>
      <c r="E54" s="25" t="s">
        <v>26</v>
      </c>
      <c r="F54" s="25" t="s">
        <v>324</v>
      </c>
      <c r="G54" s="25" t="s">
        <v>35</v>
      </c>
      <c r="H54" s="73">
        <v>3682.5</v>
      </c>
      <c r="I54" s="73">
        <v>0</v>
      </c>
      <c r="J54" s="73">
        <v>0</v>
      </c>
      <c r="K54" s="74">
        <f t="shared" si="1"/>
        <v>3682.5</v>
      </c>
      <c r="L54" s="109"/>
    </row>
    <row r="55" spans="1:12" s="11" customFormat="1" ht="27.75" customHeight="1">
      <c r="A55" s="141" t="s">
        <v>493</v>
      </c>
      <c r="B55" s="138" t="s">
        <v>497</v>
      </c>
      <c r="C55" s="1" t="s">
        <v>12</v>
      </c>
      <c r="D55" s="2">
        <v>532</v>
      </c>
      <c r="E55" s="2" t="s">
        <v>13</v>
      </c>
      <c r="F55" s="2" t="s">
        <v>13</v>
      </c>
      <c r="G55" s="2" t="s">
        <v>13</v>
      </c>
      <c r="H55" s="63">
        <f>H56</f>
        <v>523.70000000000005</v>
      </c>
      <c r="I55" s="63">
        <f t="shared" si="23"/>
        <v>0</v>
      </c>
      <c r="J55" s="63">
        <f t="shared" si="23"/>
        <v>0</v>
      </c>
      <c r="K55" s="63">
        <f t="shared" ref="K55:K57" si="24">H55+I55+J55</f>
        <v>523.70000000000005</v>
      </c>
      <c r="L55" s="109"/>
    </row>
    <row r="56" spans="1:12" ht="33" customHeight="1">
      <c r="A56" s="141"/>
      <c r="B56" s="138"/>
      <c r="C56" s="24" t="s">
        <v>4</v>
      </c>
      <c r="D56" s="25">
        <v>532</v>
      </c>
      <c r="E56" s="25" t="s">
        <v>27</v>
      </c>
      <c r="F56" s="25" t="s">
        <v>324</v>
      </c>
      <c r="G56" s="25" t="s">
        <v>13</v>
      </c>
      <c r="H56" s="60">
        <f>H57</f>
        <v>523.70000000000005</v>
      </c>
      <c r="I56" s="60">
        <f t="shared" si="23"/>
        <v>0</v>
      </c>
      <c r="J56" s="60">
        <f t="shared" si="23"/>
        <v>0</v>
      </c>
      <c r="K56" s="63">
        <f t="shared" si="24"/>
        <v>523.70000000000005</v>
      </c>
      <c r="L56" s="109"/>
    </row>
    <row r="57" spans="1:12" ht="36" customHeight="1">
      <c r="A57" s="141"/>
      <c r="B57" s="138"/>
      <c r="C57" s="24" t="s">
        <v>18</v>
      </c>
      <c r="D57" s="25">
        <v>532</v>
      </c>
      <c r="E57" s="25" t="s">
        <v>27</v>
      </c>
      <c r="F57" s="25" t="s">
        <v>324</v>
      </c>
      <c r="G57" s="25" t="s">
        <v>496</v>
      </c>
      <c r="H57" s="73">
        <v>523.70000000000005</v>
      </c>
      <c r="I57" s="73">
        <v>0</v>
      </c>
      <c r="J57" s="73">
        <v>0</v>
      </c>
      <c r="K57" s="74">
        <f t="shared" si="24"/>
        <v>523.70000000000005</v>
      </c>
      <c r="L57" s="109"/>
    </row>
    <row r="58" spans="1:12" s="11" customFormat="1" ht="36" customHeight="1">
      <c r="A58" s="141" t="s">
        <v>513</v>
      </c>
      <c r="B58" s="138" t="s">
        <v>494</v>
      </c>
      <c r="C58" s="1" t="s">
        <v>12</v>
      </c>
      <c r="D58" s="2">
        <v>532</v>
      </c>
      <c r="E58" s="2" t="s">
        <v>13</v>
      </c>
      <c r="F58" s="2" t="s">
        <v>13</v>
      </c>
      <c r="G58" s="2" t="s">
        <v>13</v>
      </c>
      <c r="H58" s="63">
        <f>H59</f>
        <v>261.89999999999998</v>
      </c>
      <c r="I58" s="63">
        <f t="shared" si="23"/>
        <v>0</v>
      </c>
      <c r="J58" s="63">
        <f t="shared" si="23"/>
        <v>0</v>
      </c>
      <c r="K58" s="63">
        <f t="shared" ref="K58:K60" si="25">H58+I58+J58</f>
        <v>261.89999999999998</v>
      </c>
      <c r="L58" s="109"/>
    </row>
    <row r="59" spans="1:12" ht="36" customHeight="1">
      <c r="A59" s="141"/>
      <c r="B59" s="138"/>
      <c r="C59" s="24" t="s">
        <v>4</v>
      </c>
      <c r="D59" s="25">
        <v>532</v>
      </c>
      <c r="E59" s="25" t="s">
        <v>27</v>
      </c>
      <c r="F59" s="25" t="s">
        <v>495</v>
      </c>
      <c r="G59" s="25" t="s">
        <v>13</v>
      </c>
      <c r="H59" s="60">
        <f>H60</f>
        <v>261.89999999999998</v>
      </c>
      <c r="I59" s="60">
        <f t="shared" si="23"/>
        <v>0</v>
      </c>
      <c r="J59" s="60">
        <f t="shared" si="23"/>
        <v>0</v>
      </c>
      <c r="K59" s="63">
        <f t="shared" si="25"/>
        <v>261.89999999999998</v>
      </c>
      <c r="L59" s="109"/>
    </row>
    <row r="60" spans="1:12" ht="45.75" customHeight="1">
      <c r="A60" s="141"/>
      <c r="B60" s="138"/>
      <c r="C60" s="24" t="s">
        <v>18</v>
      </c>
      <c r="D60" s="25">
        <v>532</v>
      </c>
      <c r="E60" s="25" t="s">
        <v>27</v>
      </c>
      <c r="F60" s="25" t="s">
        <v>495</v>
      </c>
      <c r="G60" s="25" t="s">
        <v>496</v>
      </c>
      <c r="H60" s="73">
        <v>261.89999999999998</v>
      </c>
      <c r="I60" s="73">
        <v>0</v>
      </c>
      <c r="J60" s="73">
        <v>0</v>
      </c>
      <c r="K60" s="74">
        <f t="shared" si="25"/>
        <v>261.89999999999998</v>
      </c>
      <c r="L60" s="109"/>
    </row>
    <row r="61" spans="1:12" s="11" customFormat="1" ht="16.5" customHeight="1">
      <c r="A61" s="146" t="s">
        <v>160</v>
      </c>
      <c r="B61" s="149" t="s">
        <v>220</v>
      </c>
      <c r="C61" s="1" t="s">
        <v>12</v>
      </c>
      <c r="D61" s="2">
        <v>532</v>
      </c>
      <c r="E61" s="2" t="s">
        <v>13</v>
      </c>
      <c r="F61" s="2" t="s">
        <v>13</v>
      </c>
      <c r="G61" s="2" t="s">
        <v>13</v>
      </c>
      <c r="H61" s="63">
        <f>H62</f>
        <v>169908.5</v>
      </c>
      <c r="I61" s="63">
        <f t="shared" ref="I61:J61" si="26">I62</f>
        <v>126271.6</v>
      </c>
      <c r="J61" s="63">
        <f t="shared" si="26"/>
        <v>166226.70000000001</v>
      </c>
      <c r="K61" s="63">
        <f t="shared" si="1"/>
        <v>462406.8</v>
      </c>
      <c r="L61" s="109"/>
    </row>
    <row r="62" spans="1:12" ht="17.25" customHeight="1">
      <c r="A62" s="147"/>
      <c r="B62" s="150"/>
      <c r="C62" s="24" t="s">
        <v>4</v>
      </c>
      <c r="D62" s="25">
        <v>532</v>
      </c>
      <c r="E62" s="25" t="s">
        <v>26</v>
      </c>
      <c r="F62" s="25">
        <v>5321042130</v>
      </c>
      <c r="G62" s="25" t="s">
        <v>13</v>
      </c>
      <c r="H62" s="60">
        <f>H63</f>
        <v>169908.5</v>
      </c>
      <c r="I62" s="60">
        <f>I63</f>
        <v>126271.6</v>
      </c>
      <c r="J62" s="60">
        <f>J63</f>
        <v>166226.70000000001</v>
      </c>
      <c r="K62" s="63">
        <f t="shared" si="1"/>
        <v>462406.8</v>
      </c>
      <c r="L62" s="109"/>
    </row>
    <row r="63" spans="1:12" ht="31.5">
      <c r="A63" s="148"/>
      <c r="B63" s="151"/>
      <c r="C63" s="24" t="s">
        <v>18</v>
      </c>
      <c r="D63" s="25">
        <v>532</v>
      </c>
      <c r="E63" s="25" t="s">
        <v>26</v>
      </c>
      <c r="F63" s="25" t="s">
        <v>40</v>
      </c>
      <c r="G63" s="25">
        <v>611</v>
      </c>
      <c r="H63" s="60">
        <v>169908.5</v>
      </c>
      <c r="I63" s="60">
        <v>126271.6</v>
      </c>
      <c r="J63" s="60">
        <v>166226.70000000001</v>
      </c>
      <c r="K63" s="63">
        <f>H63+I63+J63</f>
        <v>462406.8</v>
      </c>
      <c r="L63" s="109"/>
    </row>
    <row r="64" spans="1:12" ht="15.75">
      <c r="A64" s="146" t="s">
        <v>498</v>
      </c>
      <c r="B64" s="149" t="s">
        <v>220</v>
      </c>
      <c r="C64" s="1" t="s">
        <v>12</v>
      </c>
      <c r="D64" s="2">
        <v>532</v>
      </c>
      <c r="E64" s="2" t="s">
        <v>13</v>
      </c>
      <c r="F64" s="2" t="s">
        <v>13</v>
      </c>
      <c r="G64" s="2" t="s">
        <v>13</v>
      </c>
      <c r="H64" s="63">
        <f>H65</f>
        <v>8.6</v>
      </c>
      <c r="I64" s="63">
        <f t="shared" ref="I64:J64" si="27">I65</f>
        <v>0</v>
      </c>
      <c r="J64" s="63">
        <f t="shared" si="27"/>
        <v>0</v>
      </c>
      <c r="K64" s="63">
        <f t="shared" ref="K64" si="28">H64+I64+J64</f>
        <v>8.6</v>
      </c>
      <c r="L64" s="109"/>
    </row>
    <row r="65" spans="1:12" ht="23.25" customHeight="1">
      <c r="A65" s="147"/>
      <c r="B65" s="150"/>
      <c r="C65" s="24" t="s">
        <v>4</v>
      </c>
      <c r="D65" s="25">
        <v>532</v>
      </c>
      <c r="E65" s="25" t="s">
        <v>41</v>
      </c>
      <c r="F65" s="25">
        <v>5321042130</v>
      </c>
      <c r="G65" s="25" t="s">
        <v>13</v>
      </c>
      <c r="H65" s="60">
        <f>H66</f>
        <v>8.6</v>
      </c>
      <c r="I65" s="60">
        <f>I66</f>
        <v>0</v>
      </c>
      <c r="J65" s="60">
        <f>J66</f>
        <v>0</v>
      </c>
      <c r="K65" s="63">
        <f t="shared" ref="K65" si="29">H65+I65+J65</f>
        <v>8.6</v>
      </c>
      <c r="L65" s="109"/>
    </row>
    <row r="66" spans="1:12" ht="30" customHeight="1">
      <c r="A66" s="148"/>
      <c r="B66" s="151"/>
      <c r="C66" s="24" t="s">
        <v>18</v>
      </c>
      <c r="D66" s="25">
        <v>532</v>
      </c>
      <c r="E66" s="25" t="s">
        <v>41</v>
      </c>
      <c r="F66" s="25" t="s">
        <v>40</v>
      </c>
      <c r="G66" s="25">
        <v>611</v>
      </c>
      <c r="H66" s="60">
        <v>8.6</v>
      </c>
      <c r="I66" s="60">
        <v>0</v>
      </c>
      <c r="J66" s="60">
        <v>0</v>
      </c>
      <c r="K66" s="63">
        <f>H66+I66+J66</f>
        <v>8.6</v>
      </c>
      <c r="L66" s="109"/>
    </row>
    <row r="67" spans="1:12" s="15" customFormat="1" ht="24" customHeight="1">
      <c r="A67" s="141" t="s">
        <v>161</v>
      </c>
      <c r="B67" s="138" t="s">
        <v>228</v>
      </c>
      <c r="C67" s="1" t="s">
        <v>12</v>
      </c>
      <c r="D67" s="2">
        <v>532</v>
      </c>
      <c r="E67" s="2" t="s">
        <v>13</v>
      </c>
      <c r="F67" s="2" t="s">
        <v>13</v>
      </c>
      <c r="G67" s="2" t="s">
        <v>13</v>
      </c>
      <c r="H67" s="63">
        <f>H68</f>
        <v>1165.5</v>
      </c>
      <c r="I67" s="63">
        <f t="shared" ref="I67:J68" si="30">I68</f>
        <v>0</v>
      </c>
      <c r="J67" s="63">
        <f t="shared" si="30"/>
        <v>0</v>
      </c>
      <c r="K67" s="63">
        <f t="shared" si="1"/>
        <v>1165.5</v>
      </c>
      <c r="L67" s="109"/>
    </row>
    <row r="68" spans="1:12" s="16" customFormat="1" ht="28.5" customHeight="1">
      <c r="A68" s="141"/>
      <c r="B68" s="138"/>
      <c r="C68" s="24" t="s">
        <v>2</v>
      </c>
      <c r="D68" s="25">
        <v>532</v>
      </c>
      <c r="E68" s="25" t="s">
        <v>26</v>
      </c>
      <c r="F68" s="25" t="s">
        <v>37</v>
      </c>
      <c r="G68" s="25" t="s">
        <v>13</v>
      </c>
      <c r="H68" s="60">
        <f>H69</f>
        <v>1165.5</v>
      </c>
      <c r="I68" s="60">
        <f t="shared" si="30"/>
        <v>0</v>
      </c>
      <c r="J68" s="60">
        <f t="shared" si="30"/>
        <v>0</v>
      </c>
      <c r="K68" s="63">
        <f t="shared" si="1"/>
        <v>1165.5</v>
      </c>
      <c r="L68" s="109"/>
    </row>
    <row r="69" spans="1:12" s="16" customFormat="1" ht="48.75" customHeight="1">
      <c r="A69" s="141"/>
      <c r="B69" s="138"/>
      <c r="C69" s="24" t="s">
        <v>18</v>
      </c>
      <c r="D69" s="25">
        <v>532</v>
      </c>
      <c r="E69" s="25" t="s">
        <v>26</v>
      </c>
      <c r="F69" s="25" t="s">
        <v>37</v>
      </c>
      <c r="G69" s="25">
        <v>612</v>
      </c>
      <c r="H69" s="60">
        <v>1165.5</v>
      </c>
      <c r="I69" s="60">
        <v>0</v>
      </c>
      <c r="J69" s="60">
        <v>0</v>
      </c>
      <c r="K69" s="63">
        <f t="shared" si="1"/>
        <v>1165.5</v>
      </c>
      <c r="L69" s="109"/>
    </row>
    <row r="70" spans="1:12" s="11" customFormat="1" ht="15.75">
      <c r="A70" s="141" t="s">
        <v>162</v>
      </c>
      <c r="B70" s="138" t="s">
        <v>487</v>
      </c>
      <c r="C70" s="1" t="s">
        <v>12</v>
      </c>
      <c r="D70" s="2">
        <v>532</v>
      </c>
      <c r="E70" s="2" t="s">
        <v>13</v>
      </c>
      <c r="F70" s="2" t="s">
        <v>13</v>
      </c>
      <c r="G70" s="2" t="s">
        <v>13</v>
      </c>
      <c r="H70" s="63">
        <f>H71</f>
        <v>8101.6</v>
      </c>
      <c r="I70" s="63">
        <f t="shared" ref="I70:J74" si="31">I71</f>
        <v>7896.9</v>
      </c>
      <c r="J70" s="63">
        <f t="shared" si="31"/>
        <v>7972.1</v>
      </c>
      <c r="K70" s="63">
        <f t="shared" si="1"/>
        <v>23970.6</v>
      </c>
      <c r="L70" s="109"/>
    </row>
    <row r="71" spans="1:12" ht="15.75">
      <c r="A71" s="141"/>
      <c r="B71" s="138"/>
      <c r="C71" s="24" t="s">
        <v>4</v>
      </c>
      <c r="D71" s="25">
        <v>532</v>
      </c>
      <c r="E71" s="25" t="s">
        <v>26</v>
      </c>
      <c r="F71" s="25" t="s">
        <v>301</v>
      </c>
      <c r="G71" s="25" t="s">
        <v>13</v>
      </c>
      <c r="H71" s="60">
        <f>H72</f>
        <v>8101.6</v>
      </c>
      <c r="I71" s="60">
        <f t="shared" si="31"/>
        <v>7896.9</v>
      </c>
      <c r="J71" s="60">
        <f t="shared" si="31"/>
        <v>7972.1</v>
      </c>
      <c r="K71" s="63">
        <f t="shared" si="1"/>
        <v>23970.6</v>
      </c>
      <c r="L71" s="109"/>
    </row>
    <row r="72" spans="1:12" ht="31.5">
      <c r="A72" s="141"/>
      <c r="B72" s="138"/>
      <c r="C72" s="24" t="s">
        <v>18</v>
      </c>
      <c r="D72" s="25">
        <v>532</v>
      </c>
      <c r="E72" s="25" t="s">
        <v>26</v>
      </c>
      <c r="F72" s="25" t="s">
        <v>301</v>
      </c>
      <c r="G72" s="25" t="s">
        <v>39</v>
      </c>
      <c r="H72" s="60">
        <v>8101.6</v>
      </c>
      <c r="I72" s="60">
        <v>7896.9</v>
      </c>
      <c r="J72" s="60">
        <v>7972.1</v>
      </c>
      <c r="K72" s="63">
        <f t="shared" si="1"/>
        <v>23970.6</v>
      </c>
      <c r="L72" s="109"/>
    </row>
    <row r="73" spans="1:12" s="11" customFormat="1" ht="15.75">
      <c r="A73" s="141" t="s">
        <v>484</v>
      </c>
      <c r="B73" s="138" t="s">
        <v>488</v>
      </c>
      <c r="C73" s="1" t="s">
        <v>12</v>
      </c>
      <c r="D73" s="2">
        <v>532</v>
      </c>
      <c r="E73" s="2" t="s">
        <v>13</v>
      </c>
      <c r="F73" s="2" t="s">
        <v>13</v>
      </c>
      <c r="G73" s="2" t="s">
        <v>13</v>
      </c>
      <c r="H73" s="63">
        <f>H74</f>
        <v>29.2</v>
      </c>
      <c r="I73" s="63">
        <f t="shared" si="31"/>
        <v>0</v>
      </c>
      <c r="J73" s="63">
        <f t="shared" si="31"/>
        <v>0</v>
      </c>
      <c r="K73" s="63">
        <f t="shared" ref="K73:K75" si="32">H73+I73+J73</f>
        <v>29.2</v>
      </c>
      <c r="L73" s="109"/>
    </row>
    <row r="74" spans="1:12" ht="23.25" customHeight="1">
      <c r="A74" s="141"/>
      <c r="B74" s="138"/>
      <c r="C74" s="24" t="s">
        <v>4</v>
      </c>
      <c r="D74" s="25">
        <v>532</v>
      </c>
      <c r="E74" s="25" t="s">
        <v>26</v>
      </c>
      <c r="F74" s="25" t="s">
        <v>483</v>
      </c>
      <c r="G74" s="25" t="s">
        <v>13</v>
      </c>
      <c r="H74" s="60">
        <f>H75</f>
        <v>29.2</v>
      </c>
      <c r="I74" s="60">
        <f t="shared" si="31"/>
        <v>0</v>
      </c>
      <c r="J74" s="60">
        <f t="shared" si="31"/>
        <v>0</v>
      </c>
      <c r="K74" s="63">
        <f t="shared" si="32"/>
        <v>29.2</v>
      </c>
      <c r="L74" s="109"/>
    </row>
    <row r="75" spans="1:12" ht="31.5">
      <c r="A75" s="141"/>
      <c r="B75" s="138"/>
      <c r="C75" s="24" t="s">
        <v>18</v>
      </c>
      <c r="D75" s="25">
        <v>532</v>
      </c>
      <c r="E75" s="25" t="s">
        <v>26</v>
      </c>
      <c r="F75" s="25" t="s">
        <v>483</v>
      </c>
      <c r="G75" s="25" t="s">
        <v>35</v>
      </c>
      <c r="H75" s="60">
        <v>29.2</v>
      </c>
      <c r="I75" s="60">
        <v>0</v>
      </c>
      <c r="J75" s="60">
        <v>0</v>
      </c>
      <c r="K75" s="63">
        <f t="shared" si="32"/>
        <v>29.2</v>
      </c>
      <c r="L75" s="109"/>
    </row>
    <row r="76" spans="1:12" s="15" customFormat="1" ht="45" customHeight="1">
      <c r="A76" s="141" t="s">
        <v>163</v>
      </c>
      <c r="B76" s="138" t="s">
        <v>233</v>
      </c>
      <c r="C76" s="1" t="s">
        <v>12</v>
      </c>
      <c r="D76" s="2">
        <v>532</v>
      </c>
      <c r="E76" s="2" t="s">
        <v>13</v>
      </c>
      <c r="F76" s="2" t="s">
        <v>13</v>
      </c>
      <c r="G76" s="2" t="s">
        <v>13</v>
      </c>
      <c r="H76" s="63">
        <f t="shared" ref="H76:J77" si="33">H77</f>
        <v>30847.200000000001</v>
      </c>
      <c r="I76" s="63">
        <f t="shared" si="33"/>
        <v>30827.5</v>
      </c>
      <c r="J76" s="63">
        <f t="shared" si="33"/>
        <v>30827.5</v>
      </c>
      <c r="K76" s="63">
        <f t="shared" si="1"/>
        <v>92502.2</v>
      </c>
      <c r="L76" s="109"/>
    </row>
    <row r="77" spans="1:12" s="16" customFormat="1" ht="33.75" customHeight="1">
      <c r="A77" s="141"/>
      <c r="B77" s="138"/>
      <c r="C77" s="24" t="s">
        <v>2</v>
      </c>
      <c r="D77" s="25">
        <v>532</v>
      </c>
      <c r="E77" s="25" t="s">
        <v>26</v>
      </c>
      <c r="F77" s="25" t="s">
        <v>144</v>
      </c>
      <c r="G77" s="25" t="s">
        <v>13</v>
      </c>
      <c r="H77" s="60">
        <f t="shared" si="33"/>
        <v>30847.200000000001</v>
      </c>
      <c r="I77" s="60">
        <f t="shared" si="33"/>
        <v>30827.5</v>
      </c>
      <c r="J77" s="60">
        <f t="shared" si="33"/>
        <v>30827.5</v>
      </c>
      <c r="K77" s="63">
        <f t="shared" si="1"/>
        <v>92502.2</v>
      </c>
      <c r="L77" s="109"/>
    </row>
    <row r="78" spans="1:12" s="16" customFormat="1" ht="42.75" customHeight="1">
      <c r="A78" s="141"/>
      <c r="B78" s="138"/>
      <c r="C78" s="24" t="s">
        <v>18</v>
      </c>
      <c r="D78" s="25">
        <v>532</v>
      </c>
      <c r="E78" s="25" t="s">
        <v>26</v>
      </c>
      <c r="F78" s="25" t="s">
        <v>144</v>
      </c>
      <c r="G78" s="25" t="s">
        <v>39</v>
      </c>
      <c r="H78" s="60">
        <v>30847.200000000001</v>
      </c>
      <c r="I78" s="60">
        <v>30827.5</v>
      </c>
      <c r="J78" s="60">
        <v>30827.5</v>
      </c>
      <c r="K78" s="63">
        <f t="shared" si="1"/>
        <v>92502.2</v>
      </c>
      <c r="L78" s="109"/>
    </row>
    <row r="79" spans="1:12" s="15" customFormat="1" ht="21.75" customHeight="1">
      <c r="A79" s="141" t="s">
        <v>164</v>
      </c>
      <c r="B79" s="138" t="s">
        <v>235</v>
      </c>
      <c r="C79" s="1" t="s">
        <v>12</v>
      </c>
      <c r="D79" s="2">
        <v>532</v>
      </c>
      <c r="E79" s="2" t="s">
        <v>13</v>
      </c>
      <c r="F79" s="2" t="s">
        <v>13</v>
      </c>
      <c r="G79" s="2" t="s">
        <v>13</v>
      </c>
      <c r="H79" s="63">
        <f t="shared" ref="H79:J80" si="34">H80</f>
        <v>31289.599999999999</v>
      </c>
      <c r="I79" s="63">
        <f t="shared" si="34"/>
        <v>31289.599999999999</v>
      </c>
      <c r="J79" s="63">
        <f t="shared" si="34"/>
        <v>29848.799999999999</v>
      </c>
      <c r="K79" s="63">
        <f t="shared" si="1"/>
        <v>92428</v>
      </c>
      <c r="L79" s="109"/>
    </row>
    <row r="80" spans="1:12" s="16" customFormat="1" ht="27.75" customHeight="1">
      <c r="A80" s="141"/>
      <c r="B80" s="138"/>
      <c r="C80" s="24" t="s">
        <v>2</v>
      </c>
      <c r="D80" s="25">
        <v>532</v>
      </c>
      <c r="E80" s="25" t="s">
        <v>26</v>
      </c>
      <c r="F80" s="25" t="s">
        <v>302</v>
      </c>
      <c r="G80" s="25" t="s">
        <v>13</v>
      </c>
      <c r="H80" s="60">
        <f>H81</f>
        <v>31289.599999999999</v>
      </c>
      <c r="I80" s="60">
        <f t="shared" si="34"/>
        <v>31289.599999999999</v>
      </c>
      <c r="J80" s="60">
        <f t="shared" si="34"/>
        <v>29848.799999999999</v>
      </c>
      <c r="K80" s="63">
        <f t="shared" si="1"/>
        <v>92428</v>
      </c>
      <c r="L80" s="109"/>
    </row>
    <row r="81" spans="1:12" s="16" customFormat="1" ht="17.25" customHeight="1">
      <c r="A81" s="141"/>
      <c r="B81" s="138"/>
      <c r="C81" s="24" t="s">
        <v>14</v>
      </c>
      <c r="D81" s="25">
        <v>532</v>
      </c>
      <c r="E81" s="25" t="s">
        <v>26</v>
      </c>
      <c r="F81" s="25" t="s">
        <v>302</v>
      </c>
      <c r="G81" s="25" t="s">
        <v>39</v>
      </c>
      <c r="H81" s="60">
        <v>31289.599999999999</v>
      </c>
      <c r="I81" s="60">
        <v>31289.599999999999</v>
      </c>
      <c r="J81" s="60">
        <v>29848.799999999999</v>
      </c>
      <c r="K81" s="63">
        <f t="shared" si="1"/>
        <v>92428</v>
      </c>
      <c r="L81" s="109"/>
    </row>
    <row r="82" spans="1:12" s="11" customFormat="1" ht="21" customHeight="1">
      <c r="A82" s="141" t="s">
        <v>165</v>
      </c>
      <c r="B82" s="138" t="s">
        <v>229</v>
      </c>
      <c r="C82" s="1" t="s">
        <v>12</v>
      </c>
      <c r="D82" s="2">
        <v>532</v>
      </c>
      <c r="E82" s="2" t="s">
        <v>13</v>
      </c>
      <c r="F82" s="2" t="s">
        <v>13</v>
      </c>
      <c r="G82" s="2" t="s">
        <v>13</v>
      </c>
      <c r="H82" s="63">
        <f>H83</f>
        <v>28839.4</v>
      </c>
      <c r="I82" s="63">
        <f t="shared" ref="I82:J83" si="35">I83</f>
        <v>28839.4</v>
      </c>
      <c r="J82" s="63">
        <f t="shared" si="35"/>
        <v>28839.4</v>
      </c>
      <c r="K82" s="63">
        <f t="shared" si="1"/>
        <v>86518.200000000012</v>
      </c>
      <c r="L82" s="109"/>
    </row>
    <row r="83" spans="1:12" ht="22.5" customHeight="1">
      <c r="A83" s="141"/>
      <c r="B83" s="138"/>
      <c r="C83" s="24" t="s">
        <v>2</v>
      </c>
      <c r="D83" s="25">
        <v>532</v>
      </c>
      <c r="E83" s="25" t="s">
        <v>13</v>
      </c>
      <c r="F83" s="25" t="s">
        <v>46</v>
      </c>
      <c r="G83" s="25" t="s">
        <v>13</v>
      </c>
      <c r="H83" s="73">
        <f>H84</f>
        <v>28839.4</v>
      </c>
      <c r="I83" s="73">
        <f t="shared" si="35"/>
        <v>28839.4</v>
      </c>
      <c r="J83" s="73">
        <f t="shared" si="35"/>
        <v>28839.4</v>
      </c>
      <c r="K83" s="74">
        <f t="shared" si="1"/>
        <v>86518.200000000012</v>
      </c>
      <c r="L83" s="109"/>
    </row>
    <row r="84" spans="1:12" ht="37.5" customHeight="1">
      <c r="A84" s="141"/>
      <c r="B84" s="138"/>
      <c r="C84" s="24" t="s">
        <v>18</v>
      </c>
      <c r="D84" s="25">
        <v>532</v>
      </c>
      <c r="E84" s="25" t="s">
        <v>13</v>
      </c>
      <c r="F84" s="25" t="s">
        <v>46</v>
      </c>
      <c r="G84" s="25" t="s">
        <v>39</v>
      </c>
      <c r="H84" s="73">
        <v>28839.4</v>
      </c>
      <c r="I84" s="73">
        <v>28839.4</v>
      </c>
      <c r="J84" s="73">
        <v>28839.4</v>
      </c>
      <c r="K84" s="74">
        <f t="shared" si="1"/>
        <v>86518.200000000012</v>
      </c>
      <c r="L84" s="109"/>
    </row>
    <row r="85" spans="1:12" s="15" customFormat="1" ht="33.75" customHeight="1">
      <c r="A85" s="141" t="s">
        <v>166</v>
      </c>
      <c r="B85" s="138" t="s">
        <v>230</v>
      </c>
      <c r="C85" s="1" t="s">
        <v>12</v>
      </c>
      <c r="D85" s="2">
        <v>532</v>
      </c>
      <c r="E85" s="2" t="s">
        <v>13</v>
      </c>
      <c r="F85" s="2" t="s">
        <v>13</v>
      </c>
      <c r="G85" s="2" t="s">
        <v>13</v>
      </c>
      <c r="H85" s="63">
        <f>H86</f>
        <v>3885.4</v>
      </c>
      <c r="I85" s="63">
        <f t="shared" ref="I85:J86" si="36">I86</f>
        <v>3885.4</v>
      </c>
      <c r="J85" s="63">
        <f t="shared" si="36"/>
        <v>3885.4</v>
      </c>
      <c r="K85" s="63">
        <f t="shared" si="1"/>
        <v>11656.2</v>
      </c>
      <c r="L85" s="109"/>
    </row>
    <row r="86" spans="1:12" s="16" customFormat="1" ht="22.5" customHeight="1">
      <c r="A86" s="141"/>
      <c r="B86" s="138"/>
      <c r="C86" s="24" t="s">
        <v>2</v>
      </c>
      <c r="D86" s="25">
        <v>532</v>
      </c>
      <c r="E86" s="25" t="s">
        <v>26</v>
      </c>
      <c r="F86" s="25" t="s">
        <v>308</v>
      </c>
      <c r="G86" s="25" t="s">
        <v>13</v>
      </c>
      <c r="H86" s="60">
        <f>H87</f>
        <v>3885.4</v>
      </c>
      <c r="I86" s="60">
        <f t="shared" si="36"/>
        <v>3885.4</v>
      </c>
      <c r="J86" s="60">
        <f t="shared" si="36"/>
        <v>3885.4</v>
      </c>
      <c r="K86" s="63">
        <f t="shared" si="1"/>
        <v>11656.2</v>
      </c>
      <c r="L86" s="109"/>
    </row>
    <row r="87" spans="1:12" s="16" customFormat="1" ht="33" customHeight="1">
      <c r="A87" s="141"/>
      <c r="B87" s="138"/>
      <c r="C87" s="24" t="s">
        <v>18</v>
      </c>
      <c r="D87" s="25">
        <v>532</v>
      </c>
      <c r="E87" s="25" t="s">
        <v>26</v>
      </c>
      <c r="F87" s="25" t="s">
        <v>308</v>
      </c>
      <c r="G87" s="25">
        <v>611</v>
      </c>
      <c r="H87" s="60">
        <v>3885.4</v>
      </c>
      <c r="I87" s="60">
        <v>3885.4</v>
      </c>
      <c r="J87" s="60">
        <v>3885.4</v>
      </c>
      <c r="K87" s="63">
        <f t="shared" si="1"/>
        <v>11656.2</v>
      </c>
      <c r="L87" s="109"/>
    </row>
    <row r="88" spans="1:12" s="15" customFormat="1" ht="26.25" customHeight="1">
      <c r="A88" s="141" t="s">
        <v>167</v>
      </c>
      <c r="B88" s="138" t="s">
        <v>325</v>
      </c>
      <c r="C88" s="1" t="s">
        <v>12</v>
      </c>
      <c r="D88" s="2">
        <v>532</v>
      </c>
      <c r="E88" s="2" t="s">
        <v>13</v>
      </c>
      <c r="F88" s="2" t="s">
        <v>13</v>
      </c>
      <c r="G88" s="2" t="s">
        <v>13</v>
      </c>
      <c r="H88" s="63">
        <f t="shared" ref="H88:J89" si="37">H89</f>
        <v>0</v>
      </c>
      <c r="I88" s="63">
        <f t="shared" si="37"/>
        <v>13268.3</v>
      </c>
      <c r="J88" s="63">
        <f t="shared" si="37"/>
        <v>0</v>
      </c>
      <c r="K88" s="63">
        <f t="shared" si="1"/>
        <v>13268.3</v>
      </c>
      <c r="L88" s="109"/>
    </row>
    <row r="89" spans="1:12" s="16" customFormat="1" ht="29.25" customHeight="1">
      <c r="A89" s="141"/>
      <c r="B89" s="138"/>
      <c r="C89" s="24" t="s">
        <v>2</v>
      </c>
      <c r="D89" s="25">
        <v>532</v>
      </c>
      <c r="E89" s="25" t="s">
        <v>26</v>
      </c>
      <c r="F89" s="25" t="s">
        <v>326</v>
      </c>
      <c r="G89" s="25" t="s">
        <v>13</v>
      </c>
      <c r="H89" s="60">
        <f t="shared" si="37"/>
        <v>0</v>
      </c>
      <c r="I89" s="60">
        <f t="shared" si="37"/>
        <v>13268.3</v>
      </c>
      <c r="J89" s="60">
        <f t="shared" si="37"/>
        <v>0</v>
      </c>
      <c r="K89" s="63">
        <f t="shared" si="1"/>
        <v>13268.3</v>
      </c>
      <c r="L89" s="109"/>
    </row>
    <row r="90" spans="1:12" s="16" customFormat="1" ht="42" customHeight="1">
      <c r="A90" s="141"/>
      <c r="B90" s="138"/>
      <c r="C90" s="24" t="s">
        <v>18</v>
      </c>
      <c r="D90" s="25">
        <v>532</v>
      </c>
      <c r="E90" s="25" t="s">
        <v>26</v>
      </c>
      <c r="F90" s="25" t="s">
        <v>326</v>
      </c>
      <c r="G90" s="25">
        <v>612</v>
      </c>
      <c r="H90" s="60">
        <v>0</v>
      </c>
      <c r="I90" s="60">
        <v>13268.3</v>
      </c>
      <c r="J90" s="60">
        <v>0</v>
      </c>
      <c r="K90" s="63">
        <f t="shared" si="1"/>
        <v>13268.3</v>
      </c>
      <c r="L90" s="109"/>
    </row>
    <row r="91" spans="1:12" s="11" customFormat="1" ht="15.75">
      <c r="A91" s="141" t="s">
        <v>168</v>
      </c>
      <c r="B91" s="128" t="s">
        <v>226</v>
      </c>
      <c r="C91" s="1" t="s">
        <v>12</v>
      </c>
      <c r="D91" s="2">
        <v>532</v>
      </c>
      <c r="E91" s="2" t="s">
        <v>13</v>
      </c>
      <c r="F91" s="2" t="s">
        <v>13</v>
      </c>
      <c r="G91" s="2" t="s">
        <v>13</v>
      </c>
      <c r="H91" s="63">
        <f>H92+H93</f>
        <v>38637.699999999997</v>
      </c>
      <c r="I91" s="63">
        <f t="shared" ref="I91:J91" si="38">I92+I93</f>
        <v>35000</v>
      </c>
      <c r="J91" s="63">
        <f t="shared" si="38"/>
        <v>35000</v>
      </c>
      <c r="K91" s="63">
        <f t="shared" si="1"/>
        <v>108637.7</v>
      </c>
      <c r="L91" s="109"/>
    </row>
    <row r="92" spans="1:12" ht="15.75">
      <c r="A92" s="141"/>
      <c r="B92" s="128"/>
      <c r="C92" s="24" t="s">
        <v>2</v>
      </c>
      <c r="D92" s="25">
        <v>532</v>
      </c>
      <c r="E92" s="25" t="s">
        <v>26</v>
      </c>
      <c r="F92" s="25">
        <v>5320743601</v>
      </c>
      <c r="G92" s="25">
        <v>244</v>
      </c>
      <c r="H92" s="60">
        <v>38637.699999999997</v>
      </c>
      <c r="I92" s="60">
        <v>35000</v>
      </c>
      <c r="J92" s="60">
        <v>35000</v>
      </c>
      <c r="K92" s="63">
        <f t="shared" si="1"/>
        <v>108637.7</v>
      </c>
      <c r="L92" s="109"/>
    </row>
    <row r="93" spans="1:12" ht="31.5">
      <c r="A93" s="141"/>
      <c r="B93" s="128"/>
      <c r="C93" s="24" t="s">
        <v>18</v>
      </c>
      <c r="D93" s="25">
        <v>532</v>
      </c>
      <c r="E93" s="25" t="s">
        <v>13</v>
      </c>
      <c r="F93" s="25" t="s">
        <v>13</v>
      </c>
      <c r="G93" s="25" t="s">
        <v>13</v>
      </c>
      <c r="H93" s="60">
        <v>0</v>
      </c>
      <c r="I93" s="60">
        <v>0</v>
      </c>
      <c r="J93" s="60">
        <v>0</v>
      </c>
      <c r="K93" s="63">
        <f t="shared" ref="K93:K184" si="39">H93+I93+J93</f>
        <v>0</v>
      </c>
      <c r="L93" s="109"/>
    </row>
    <row r="94" spans="1:12" s="11" customFormat="1" ht="15.75">
      <c r="A94" s="141" t="s">
        <v>350</v>
      </c>
      <c r="B94" s="128" t="s">
        <v>226</v>
      </c>
      <c r="C94" s="1" t="s">
        <v>12</v>
      </c>
      <c r="D94" s="2">
        <v>532</v>
      </c>
      <c r="E94" s="2" t="s">
        <v>13</v>
      </c>
      <c r="F94" s="2" t="s">
        <v>13</v>
      </c>
      <c r="G94" s="2" t="s">
        <v>13</v>
      </c>
      <c r="H94" s="63">
        <f>H95+H96</f>
        <v>1251</v>
      </c>
      <c r="I94" s="63">
        <f t="shared" ref="I94:J94" si="40">I95+I96</f>
        <v>0</v>
      </c>
      <c r="J94" s="63">
        <f t="shared" si="40"/>
        <v>0</v>
      </c>
      <c r="K94" s="63">
        <f t="shared" si="39"/>
        <v>1251</v>
      </c>
      <c r="L94" s="109"/>
    </row>
    <row r="95" spans="1:12" ht="15.75">
      <c r="A95" s="141"/>
      <c r="B95" s="128"/>
      <c r="C95" s="24" t="s">
        <v>2</v>
      </c>
      <c r="D95" s="25">
        <v>532</v>
      </c>
      <c r="E95" s="25" t="s">
        <v>26</v>
      </c>
      <c r="F95" s="25">
        <v>5320743601</v>
      </c>
      <c r="G95" s="25" t="s">
        <v>287</v>
      </c>
      <c r="H95" s="60">
        <v>1251</v>
      </c>
      <c r="I95" s="60">
        <v>0</v>
      </c>
      <c r="J95" s="60">
        <v>0</v>
      </c>
      <c r="K95" s="63">
        <f t="shared" si="39"/>
        <v>1251</v>
      </c>
      <c r="L95" s="109"/>
    </row>
    <row r="96" spans="1:12" ht="31.5">
      <c r="A96" s="141"/>
      <c r="B96" s="128"/>
      <c r="C96" s="24" t="s">
        <v>18</v>
      </c>
      <c r="D96" s="25">
        <v>532</v>
      </c>
      <c r="E96" s="25" t="s">
        <v>13</v>
      </c>
      <c r="F96" s="25" t="s">
        <v>13</v>
      </c>
      <c r="G96" s="25" t="s">
        <v>13</v>
      </c>
      <c r="H96" s="60">
        <v>0</v>
      </c>
      <c r="I96" s="60">
        <v>0</v>
      </c>
      <c r="J96" s="60">
        <v>0</v>
      </c>
      <c r="K96" s="63">
        <f t="shared" si="39"/>
        <v>0</v>
      </c>
      <c r="L96" s="109"/>
    </row>
    <row r="97" spans="1:12" s="16" customFormat="1" ht="15.75">
      <c r="A97" s="141" t="s">
        <v>169</v>
      </c>
      <c r="B97" s="138" t="s">
        <v>232</v>
      </c>
      <c r="C97" s="1" t="s">
        <v>12</v>
      </c>
      <c r="D97" s="2">
        <v>532</v>
      </c>
      <c r="E97" s="2" t="s">
        <v>13</v>
      </c>
      <c r="F97" s="2" t="s">
        <v>13</v>
      </c>
      <c r="G97" s="2" t="s">
        <v>13</v>
      </c>
      <c r="H97" s="63">
        <f>H98</f>
        <v>425.7</v>
      </c>
      <c r="I97" s="63">
        <f t="shared" ref="I97:J97" si="41">I98</f>
        <v>274.5</v>
      </c>
      <c r="J97" s="63">
        <f t="shared" si="41"/>
        <v>274.5</v>
      </c>
      <c r="K97" s="63">
        <f t="shared" si="39"/>
        <v>974.7</v>
      </c>
      <c r="L97" s="109"/>
    </row>
    <row r="98" spans="1:12" s="16" customFormat="1" ht="15.75">
      <c r="A98" s="141"/>
      <c r="B98" s="138"/>
      <c r="C98" s="24" t="s">
        <v>4</v>
      </c>
      <c r="D98" s="25">
        <v>532</v>
      </c>
      <c r="E98" s="25" t="s">
        <v>26</v>
      </c>
      <c r="F98" s="25">
        <v>5360743603</v>
      </c>
      <c r="G98" s="25" t="s">
        <v>13</v>
      </c>
      <c r="H98" s="60">
        <v>425.7</v>
      </c>
      <c r="I98" s="60">
        <v>274.5</v>
      </c>
      <c r="J98" s="60">
        <v>274.5</v>
      </c>
      <c r="K98" s="63">
        <f t="shared" si="39"/>
        <v>974.7</v>
      </c>
      <c r="L98" s="109"/>
    </row>
    <row r="99" spans="1:12" s="16" customFormat="1" ht="31.5">
      <c r="A99" s="141"/>
      <c r="B99" s="138"/>
      <c r="C99" s="24" t="s">
        <v>18</v>
      </c>
      <c r="D99" s="25">
        <v>532</v>
      </c>
      <c r="E99" s="25" t="s">
        <v>26</v>
      </c>
      <c r="F99" s="25">
        <v>5362043603</v>
      </c>
      <c r="G99" s="25">
        <v>612</v>
      </c>
      <c r="H99" s="60">
        <v>41.3</v>
      </c>
      <c r="I99" s="60">
        <v>0</v>
      </c>
      <c r="J99" s="60">
        <v>0</v>
      </c>
      <c r="K99" s="63">
        <f t="shared" si="39"/>
        <v>41.3</v>
      </c>
      <c r="L99" s="109"/>
    </row>
    <row r="100" spans="1:12" s="11" customFormat="1" ht="15.75">
      <c r="A100" s="141" t="s">
        <v>170</v>
      </c>
      <c r="B100" s="138" t="s">
        <v>231</v>
      </c>
      <c r="C100" s="1" t="s">
        <v>12</v>
      </c>
      <c r="D100" s="2">
        <v>532</v>
      </c>
      <c r="E100" s="2" t="s">
        <v>13</v>
      </c>
      <c r="F100" s="2" t="s">
        <v>13</v>
      </c>
      <c r="G100" s="2" t="s">
        <v>13</v>
      </c>
      <c r="H100" s="63">
        <f>H101</f>
        <v>267.3</v>
      </c>
      <c r="I100" s="63">
        <f t="shared" ref="I100:J100" si="42">I101+I102</f>
        <v>214</v>
      </c>
      <c r="J100" s="63">
        <f t="shared" si="42"/>
        <v>214</v>
      </c>
      <c r="K100" s="63">
        <f t="shared" si="39"/>
        <v>695.3</v>
      </c>
      <c r="L100" s="109"/>
    </row>
    <row r="101" spans="1:12" ht="15.75">
      <c r="A101" s="141"/>
      <c r="B101" s="138"/>
      <c r="C101" s="24" t="s">
        <v>2</v>
      </c>
      <c r="D101" s="25">
        <v>532</v>
      </c>
      <c r="E101" s="25" t="s">
        <v>26</v>
      </c>
      <c r="F101" s="25">
        <v>5320743604</v>
      </c>
      <c r="G101" s="25" t="s">
        <v>13</v>
      </c>
      <c r="H101" s="60">
        <v>267.3</v>
      </c>
      <c r="I101" s="60">
        <v>214</v>
      </c>
      <c r="J101" s="60">
        <v>214</v>
      </c>
      <c r="K101" s="63">
        <f t="shared" si="39"/>
        <v>695.3</v>
      </c>
      <c r="L101" s="109"/>
    </row>
    <row r="102" spans="1:12" ht="31.5">
      <c r="A102" s="141"/>
      <c r="B102" s="138"/>
      <c r="C102" s="24" t="s">
        <v>18</v>
      </c>
      <c r="D102" s="25">
        <v>532</v>
      </c>
      <c r="E102" s="25" t="s">
        <v>26</v>
      </c>
      <c r="F102" s="25">
        <v>5322043604</v>
      </c>
      <c r="G102" s="25">
        <v>612</v>
      </c>
      <c r="H102" s="60">
        <v>20</v>
      </c>
      <c r="I102" s="60">
        <v>0</v>
      </c>
      <c r="J102" s="60">
        <v>0</v>
      </c>
      <c r="K102" s="63">
        <f t="shared" si="39"/>
        <v>20</v>
      </c>
      <c r="L102" s="109"/>
    </row>
    <row r="103" spans="1:12" s="15" customFormat="1" ht="25.5" customHeight="1">
      <c r="A103" s="141" t="s">
        <v>171</v>
      </c>
      <c r="B103" s="138" t="s">
        <v>490</v>
      </c>
      <c r="C103" s="1" t="s">
        <v>12</v>
      </c>
      <c r="D103" s="2">
        <v>532</v>
      </c>
      <c r="E103" s="2" t="s">
        <v>13</v>
      </c>
      <c r="F103" s="2" t="s">
        <v>13</v>
      </c>
      <c r="G103" s="2" t="s">
        <v>13</v>
      </c>
      <c r="H103" s="63">
        <f t="shared" ref="H103:J106" si="43">H104</f>
        <v>3083.8</v>
      </c>
      <c r="I103" s="63">
        <f t="shared" si="43"/>
        <v>3040</v>
      </c>
      <c r="J103" s="63">
        <f t="shared" si="43"/>
        <v>3040</v>
      </c>
      <c r="K103" s="63">
        <f t="shared" si="39"/>
        <v>9163.7999999999993</v>
      </c>
      <c r="L103" s="109"/>
    </row>
    <row r="104" spans="1:12" s="16" customFormat="1" ht="21.75" customHeight="1">
      <c r="A104" s="141"/>
      <c r="B104" s="138"/>
      <c r="C104" s="24" t="s">
        <v>2</v>
      </c>
      <c r="D104" s="25">
        <v>532</v>
      </c>
      <c r="E104" s="25" t="s">
        <v>26</v>
      </c>
      <c r="F104" s="25" t="s">
        <v>329</v>
      </c>
      <c r="G104" s="25" t="s">
        <v>13</v>
      </c>
      <c r="H104" s="60">
        <f t="shared" si="43"/>
        <v>3083.8</v>
      </c>
      <c r="I104" s="60">
        <f t="shared" si="43"/>
        <v>3040</v>
      </c>
      <c r="J104" s="60">
        <f t="shared" si="43"/>
        <v>3040</v>
      </c>
      <c r="K104" s="63">
        <f t="shared" si="39"/>
        <v>9163.7999999999993</v>
      </c>
      <c r="L104" s="109"/>
    </row>
    <row r="105" spans="1:12" s="16" customFormat="1" ht="48.75" customHeight="1">
      <c r="A105" s="141"/>
      <c r="B105" s="138"/>
      <c r="C105" s="24" t="s">
        <v>18</v>
      </c>
      <c r="D105" s="25">
        <v>532</v>
      </c>
      <c r="E105" s="25" t="s">
        <v>26</v>
      </c>
      <c r="F105" s="25" t="s">
        <v>329</v>
      </c>
      <c r="G105" s="25" t="s">
        <v>39</v>
      </c>
      <c r="H105" s="60">
        <v>3083.8</v>
      </c>
      <c r="I105" s="60">
        <v>3040</v>
      </c>
      <c r="J105" s="60">
        <v>3040</v>
      </c>
      <c r="K105" s="63">
        <f t="shared" si="39"/>
        <v>9163.7999999999993</v>
      </c>
      <c r="L105" s="109"/>
    </row>
    <row r="106" spans="1:12" s="15" customFormat="1" ht="30" customHeight="1">
      <c r="A106" s="141" t="s">
        <v>172</v>
      </c>
      <c r="B106" s="138" t="s">
        <v>234</v>
      </c>
      <c r="C106" s="1" t="s">
        <v>12</v>
      </c>
      <c r="D106" s="2">
        <v>532</v>
      </c>
      <c r="E106" s="2" t="s">
        <v>13</v>
      </c>
      <c r="F106" s="2" t="s">
        <v>13</v>
      </c>
      <c r="G106" s="2" t="s">
        <v>13</v>
      </c>
      <c r="H106" s="63">
        <f t="shared" si="43"/>
        <v>281</v>
      </c>
      <c r="I106" s="63">
        <f t="shared" si="43"/>
        <v>286.5</v>
      </c>
      <c r="J106" s="63">
        <f t="shared" si="43"/>
        <v>0</v>
      </c>
      <c r="K106" s="63">
        <f t="shared" si="39"/>
        <v>567.5</v>
      </c>
      <c r="L106" s="109"/>
    </row>
    <row r="107" spans="1:12" s="16" customFormat="1" ht="33.75" customHeight="1">
      <c r="A107" s="141"/>
      <c r="B107" s="138"/>
      <c r="C107" s="24" t="s">
        <v>2</v>
      </c>
      <c r="D107" s="25">
        <v>532</v>
      </c>
      <c r="E107" s="25" t="s">
        <v>26</v>
      </c>
      <c r="F107" s="25" t="s">
        <v>327</v>
      </c>
      <c r="G107" s="25" t="s">
        <v>13</v>
      </c>
      <c r="H107" s="60">
        <f t="shared" ref="H107:J107" si="44">H108</f>
        <v>281</v>
      </c>
      <c r="I107" s="60">
        <f t="shared" si="44"/>
        <v>286.5</v>
      </c>
      <c r="J107" s="60">
        <f t="shared" si="44"/>
        <v>0</v>
      </c>
      <c r="K107" s="63">
        <f t="shared" si="39"/>
        <v>567.5</v>
      </c>
      <c r="L107" s="109"/>
    </row>
    <row r="108" spans="1:12" s="16" customFormat="1" ht="33.75" customHeight="1">
      <c r="A108" s="141"/>
      <c r="B108" s="138"/>
      <c r="C108" s="24" t="s">
        <v>18</v>
      </c>
      <c r="D108" s="25">
        <v>532</v>
      </c>
      <c r="E108" s="25" t="s">
        <v>26</v>
      </c>
      <c r="F108" s="25" t="s">
        <v>327</v>
      </c>
      <c r="G108" s="25" t="s">
        <v>35</v>
      </c>
      <c r="H108" s="60">
        <v>281</v>
      </c>
      <c r="I108" s="60">
        <v>286.5</v>
      </c>
      <c r="J108" s="60">
        <v>0</v>
      </c>
      <c r="K108" s="63">
        <f t="shared" si="39"/>
        <v>567.5</v>
      </c>
      <c r="L108" s="109"/>
    </row>
    <row r="109" spans="1:12" s="15" customFormat="1" ht="15.75">
      <c r="A109" s="141" t="s">
        <v>173</v>
      </c>
      <c r="B109" s="128" t="s">
        <v>227</v>
      </c>
      <c r="C109" s="1" t="s">
        <v>12</v>
      </c>
      <c r="D109" s="2">
        <v>532</v>
      </c>
      <c r="E109" s="2" t="s">
        <v>13</v>
      </c>
      <c r="F109" s="2" t="s">
        <v>13</v>
      </c>
      <c r="G109" s="2" t="s">
        <v>13</v>
      </c>
      <c r="H109" s="63">
        <f>H110</f>
        <v>0</v>
      </c>
      <c r="I109" s="63">
        <f t="shared" ref="I109:J109" si="45">I110</f>
        <v>0</v>
      </c>
      <c r="J109" s="63">
        <f t="shared" si="45"/>
        <v>0</v>
      </c>
      <c r="K109" s="63">
        <f t="shared" si="39"/>
        <v>0</v>
      </c>
      <c r="L109" s="109"/>
    </row>
    <row r="110" spans="1:12" s="16" customFormat="1" ht="15.75">
      <c r="A110" s="141"/>
      <c r="B110" s="128"/>
      <c r="C110" s="24" t="s">
        <v>2</v>
      </c>
      <c r="D110" s="25">
        <v>532</v>
      </c>
      <c r="E110" s="25" t="s">
        <v>26</v>
      </c>
      <c r="F110" s="25" t="s">
        <v>45</v>
      </c>
      <c r="G110" s="25">
        <v>244</v>
      </c>
      <c r="H110" s="60">
        <v>0</v>
      </c>
      <c r="I110" s="60">
        <v>0</v>
      </c>
      <c r="J110" s="60">
        <v>0</v>
      </c>
      <c r="K110" s="63">
        <f t="shared" si="39"/>
        <v>0</v>
      </c>
      <c r="L110" s="109"/>
    </row>
    <row r="111" spans="1:12" s="16" customFormat="1" ht="31.5">
      <c r="A111" s="141"/>
      <c r="B111" s="128"/>
      <c r="C111" s="24" t="s">
        <v>18</v>
      </c>
      <c r="D111" s="25" t="s">
        <v>256</v>
      </c>
      <c r="E111" s="25" t="s">
        <v>13</v>
      </c>
      <c r="F111" s="25" t="s">
        <v>13</v>
      </c>
      <c r="G111" s="25" t="s">
        <v>13</v>
      </c>
      <c r="H111" s="60">
        <v>0</v>
      </c>
      <c r="I111" s="60">
        <v>0</v>
      </c>
      <c r="J111" s="60">
        <v>0</v>
      </c>
      <c r="K111" s="63">
        <f t="shared" si="39"/>
        <v>0</v>
      </c>
      <c r="L111" s="109"/>
    </row>
    <row r="112" spans="1:12" s="15" customFormat="1" ht="15.75">
      <c r="A112" s="141" t="s">
        <v>174</v>
      </c>
      <c r="B112" s="138" t="s">
        <v>330</v>
      </c>
      <c r="C112" s="1" t="s">
        <v>12</v>
      </c>
      <c r="D112" s="2">
        <v>532</v>
      </c>
      <c r="E112" s="2" t="s">
        <v>13</v>
      </c>
      <c r="F112" s="2" t="s">
        <v>13</v>
      </c>
      <c r="G112" s="2" t="s">
        <v>13</v>
      </c>
      <c r="H112" s="63">
        <f t="shared" ref="H112:J113" si="46">H113</f>
        <v>0</v>
      </c>
      <c r="I112" s="63">
        <f t="shared" si="46"/>
        <v>2313.6999999999998</v>
      </c>
      <c r="J112" s="63">
        <f t="shared" si="46"/>
        <v>0</v>
      </c>
      <c r="K112" s="63">
        <f t="shared" si="39"/>
        <v>2313.6999999999998</v>
      </c>
      <c r="L112" s="109"/>
    </row>
    <row r="113" spans="1:12" s="16" customFormat="1" ht="15.75">
      <c r="A113" s="141"/>
      <c r="B113" s="138"/>
      <c r="C113" s="24" t="s">
        <v>2</v>
      </c>
      <c r="D113" s="25">
        <v>532</v>
      </c>
      <c r="E113" s="25" t="s">
        <v>26</v>
      </c>
      <c r="F113" s="25" t="s">
        <v>331</v>
      </c>
      <c r="G113" s="25" t="s">
        <v>13</v>
      </c>
      <c r="H113" s="60">
        <f t="shared" si="46"/>
        <v>0</v>
      </c>
      <c r="I113" s="60">
        <f t="shared" si="46"/>
        <v>2313.6999999999998</v>
      </c>
      <c r="J113" s="60">
        <f t="shared" si="46"/>
        <v>0</v>
      </c>
      <c r="K113" s="63">
        <f t="shared" si="39"/>
        <v>2313.6999999999998</v>
      </c>
      <c r="L113" s="109"/>
    </row>
    <row r="114" spans="1:12" s="16" customFormat="1" ht="83.25" customHeight="1">
      <c r="A114" s="141"/>
      <c r="B114" s="138"/>
      <c r="C114" s="24" t="s">
        <v>14</v>
      </c>
      <c r="D114" s="25">
        <v>532</v>
      </c>
      <c r="E114" s="25" t="s">
        <v>26</v>
      </c>
      <c r="F114" s="25" t="s">
        <v>331</v>
      </c>
      <c r="G114" s="25" t="s">
        <v>35</v>
      </c>
      <c r="H114" s="60">
        <v>0</v>
      </c>
      <c r="I114" s="60">
        <v>2313.6999999999998</v>
      </c>
      <c r="J114" s="60">
        <v>0</v>
      </c>
      <c r="K114" s="63">
        <f t="shared" si="39"/>
        <v>2313.6999999999998</v>
      </c>
      <c r="L114" s="109"/>
    </row>
    <row r="115" spans="1:12" s="15" customFormat="1" ht="35.25" customHeight="1">
      <c r="A115" s="141" t="s">
        <v>175</v>
      </c>
      <c r="B115" s="138" t="s">
        <v>335</v>
      </c>
      <c r="C115" s="1" t="s">
        <v>12</v>
      </c>
      <c r="D115" s="2">
        <v>532</v>
      </c>
      <c r="E115" s="2" t="s">
        <v>13</v>
      </c>
      <c r="F115" s="2" t="s">
        <v>13</v>
      </c>
      <c r="G115" s="2" t="s">
        <v>13</v>
      </c>
      <c r="H115" s="63">
        <f t="shared" ref="H115:J116" si="47">H116</f>
        <v>1633.4</v>
      </c>
      <c r="I115" s="63">
        <f t="shared" si="47"/>
        <v>0</v>
      </c>
      <c r="J115" s="63">
        <f t="shared" si="47"/>
        <v>0</v>
      </c>
      <c r="K115" s="63">
        <f t="shared" si="39"/>
        <v>1633.4</v>
      </c>
      <c r="L115" s="109"/>
    </row>
    <row r="116" spans="1:12" s="16" customFormat="1" ht="37.5" customHeight="1">
      <c r="A116" s="141"/>
      <c r="B116" s="138"/>
      <c r="C116" s="24" t="s">
        <v>2</v>
      </c>
      <c r="D116" s="25">
        <v>532</v>
      </c>
      <c r="E116" s="25" t="s">
        <v>26</v>
      </c>
      <c r="F116" s="25" t="s">
        <v>334</v>
      </c>
      <c r="G116" s="25" t="s">
        <v>13</v>
      </c>
      <c r="H116" s="60">
        <f t="shared" si="47"/>
        <v>1633.4</v>
      </c>
      <c r="I116" s="60">
        <f t="shared" si="47"/>
        <v>0</v>
      </c>
      <c r="J116" s="60">
        <f t="shared" si="47"/>
        <v>0</v>
      </c>
      <c r="K116" s="63">
        <f t="shared" si="39"/>
        <v>1633.4</v>
      </c>
      <c r="L116" s="109"/>
    </row>
    <row r="117" spans="1:12" s="16" customFormat="1" ht="42" customHeight="1">
      <c r="A117" s="141"/>
      <c r="B117" s="138"/>
      <c r="C117" s="24" t="s">
        <v>18</v>
      </c>
      <c r="D117" s="25">
        <v>532</v>
      </c>
      <c r="E117" s="25" t="s">
        <v>26</v>
      </c>
      <c r="F117" s="25" t="s">
        <v>334</v>
      </c>
      <c r="G117" s="25" t="s">
        <v>39</v>
      </c>
      <c r="H117" s="60">
        <v>1633.4</v>
      </c>
      <c r="I117" s="60">
        <v>0</v>
      </c>
      <c r="J117" s="60">
        <v>0</v>
      </c>
      <c r="K117" s="63">
        <f t="shared" si="39"/>
        <v>1633.4</v>
      </c>
      <c r="L117" s="109"/>
    </row>
    <row r="118" spans="1:12" s="47" customFormat="1" ht="15.75">
      <c r="A118" s="145">
        <v>3</v>
      </c>
      <c r="B118" s="139" t="s">
        <v>19</v>
      </c>
      <c r="C118" s="45" t="s">
        <v>12</v>
      </c>
      <c r="D118" s="46">
        <v>532</v>
      </c>
      <c r="E118" s="46" t="s">
        <v>13</v>
      </c>
      <c r="F118" s="46" t="s">
        <v>13</v>
      </c>
      <c r="G118" s="46" t="s">
        <v>13</v>
      </c>
      <c r="H118" s="65">
        <f t="shared" ref="H118:J118" si="48">H121+H124+H127+H130+H133+H136+H139+H142</f>
        <v>30407.59</v>
      </c>
      <c r="I118" s="65">
        <f t="shared" si="48"/>
        <v>28997.199999999997</v>
      </c>
      <c r="J118" s="65">
        <f t="shared" si="48"/>
        <v>29055</v>
      </c>
      <c r="K118" s="65">
        <f t="shared" si="39"/>
        <v>88459.79</v>
      </c>
    </row>
    <row r="119" spans="1:12" s="47" customFormat="1" ht="15.75">
      <c r="A119" s="145"/>
      <c r="B119" s="139"/>
      <c r="C119" s="45" t="s">
        <v>4</v>
      </c>
      <c r="D119" s="46" t="s">
        <v>256</v>
      </c>
      <c r="E119" s="46" t="s">
        <v>13</v>
      </c>
      <c r="F119" s="46" t="s">
        <v>13</v>
      </c>
      <c r="G119" s="46" t="s">
        <v>13</v>
      </c>
      <c r="H119" s="65">
        <f t="shared" ref="H119:J119" si="49">H122+H125+H128+H131+H134+H137+H140+H143</f>
        <v>30407.59</v>
      </c>
      <c r="I119" s="65">
        <f t="shared" si="49"/>
        <v>28997.199999999997</v>
      </c>
      <c r="J119" s="65">
        <f t="shared" si="49"/>
        <v>29055</v>
      </c>
      <c r="K119" s="65">
        <f t="shared" si="39"/>
        <v>88459.79</v>
      </c>
    </row>
    <row r="120" spans="1:12" s="47" customFormat="1" ht="31.5">
      <c r="A120" s="145"/>
      <c r="B120" s="139"/>
      <c r="C120" s="45" t="s">
        <v>20</v>
      </c>
      <c r="D120" s="46"/>
      <c r="E120" s="46" t="s">
        <v>13</v>
      </c>
      <c r="F120" s="46" t="s">
        <v>13</v>
      </c>
      <c r="G120" s="46" t="s">
        <v>13</v>
      </c>
      <c r="H120" s="65">
        <f>H123+H126+H129+H132+H135+H138+H141+H144</f>
        <v>30407.59</v>
      </c>
      <c r="I120" s="65">
        <f t="shared" ref="I120:J120" si="50">I123+I126+I129+I132+I135+I138+I141+I144</f>
        <v>28997.199999999997</v>
      </c>
      <c r="J120" s="65">
        <f t="shared" si="50"/>
        <v>29055</v>
      </c>
      <c r="K120" s="65">
        <f t="shared" si="39"/>
        <v>88459.79</v>
      </c>
    </row>
    <row r="121" spans="1:12" s="11" customFormat="1" ht="15.75">
      <c r="A121" s="141" t="s">
        <v>177</v>
      </c>
      <c r="B121" s="138" t="s">
        <v>220</v>
      </c>
      <c r="C121" s="1" t="s">
        <v>12</v>
      </c>
      <c r="D121" s="2">
        <v>532</v>
      </c>
      <c r="E121" s="2" t="s">
        <v>13</v>
      </c>
      <c r="F121" s="2" t="s">
        <v>13</v>
      </c>
      <c r="G121" s="2" t="s">
        <v>13</v>
      </c>
      <c r="H121" s="63">
        <f t="shared" ref="H121:H122" si="51">H122</f>
        <v>19475</v>
      </c>
      <c r="I121" s="63">
        <f t="shared" ref="I121:J122" si="52">I122</f>
        <v>25021</v>
      </c>
      <c r="J121" s="63">
        <f t="shared" si="52"/>
        <v>29055</v>
      </c>
      <c r="K121" s="63">
        <f t="shared" si="39"/>
        <v>73551</v>
      </c>
    </row>
    <row r="122" spans="1:12" ht="15.75">
      <c r="A122" s="141"/>
      <c r="B122" s="138"/>
      <c r="C122" s="24" t="s">
        <v>4</v>
      </c>
      <c r="D122" s="25">
        <v>532</v>
      </c>
      <c r="E122" s="25" t="s">
        <v>27</v>
      </c>
      <c r="F122" s="25">
        <v>5331042330</v>
      </c>
      <c r="G122" s="25" t="s">
        <v>13</v>
      </c>
      <c r="H122" s="60">
        <f t="shared" si="51"/>
        <v>19475</v>
      </c>
      <c r="I122" s="60">
        <f t="shared" si="52"/>
        <v>25021</v>
      </c>
      <c r="J122" s="60">
        <f t="shared" si="52"/>
        <v>29055</v>
      </c>
      <c r="K122" s="63">
        <f t="shared" si="39"/>
        <v>73551</v>
      </c>
    </row>
    <row r="123" spans="1:12" ht="30" customHeight="1">
      <c r="A123" s="141"/>
      <c r="B123" s="138"/>
      <c r="C123" s="24" t="s">
        <v>20</v>
      </c>
      <c r="D123" s="25">
        <v>532</v>
      </c>
      <c r="E123" s="25" t="s">
        <v>27</v>
      </c>
      <c r="F123" s="25">
        <v>5331042330</v>
      </c>
      <c r="G123" s="25">
        <v>611</v>
      </c>
      <c r="H123" s="60">
        <v>19475</v>
      </c>
      <c r="I123" s="60">
        <v>25021</v>
      </c>
      <c r="J123" s="60">
        <v>29055</v>
      </c>
      <c r="K123" s="63">
        <f t="shared" si="39"/>
        <v>73551</v>
      </c>
    </row>
    <row r="124" spans="1:12" s="11" customFormat="1" ht="15.75">
      <c r="A124" s="141" t="s">
        <v>178</v>
      </c>
      <c r="B124" s="138" t="s">
        <v>236</v>
      </c>
      <c r="C124" s="1" t="s">
        <v>12</v>
      </c>
      <c r="D124" s="2">
        <v>532</v>
      </c>
      <c r="E124" s="2" t="s">
        <v>13</v>
      </c>
      <c r="F124" s="2" t="s">
        <v>13</v>
      </c>
      <c r="G124" s="2" t="s">
        <v>13</v>
      </c>
      <c r="H124" s="63">
        <f t="shared" ref="H124:H143" si="53">H125</f>
        <v>330.89</v>
      </c>
      <c r="I124" s="63">
        <f t="shared" ref="I124:J143" si="54">I125</f>
        <v>0</v>
      </c>
      <c r="J124" s="63">
        <f t="shared" si="54"/>
        <v>0</v>
      </c>
      <c r="K124" s="63">
        <f t="shared" si="39"/>
        <v>330.89</v>
      </c>
    </row>
    <row r="125" spans="1:12" ht="15.75">
      <c r="A125" s="141"/>
      <c r="B125" s="138"/>
      <c r="C125" s="24" t="s">
        <v>4</v>
      </c>
      <c r="D125" s="25">
        <v>532</v>
      </c>
      <c r="E125" s="25" t="s">
        <v>27</v>
      </c>
      <c r="F125" s="25" t="s">
        <v>38</v>
      </c>
      <c r="G125" s="25" t="s">
        <v>13</v>
      </c>
      <c r="H125" s="60">
        <f t="shared" si="53"/>
        <v>330.89</v>
      </c>
      <c r="I125" s="60">
        <f t="shared" si="54"/>
        <v>0</v>
      </c>
      <c r="J125" s="60">
        <f t="shared" si="54"/>
        <v>0</v>
      </c>
      <c r="K125" s="63">
        <f t="shared" si="39"/>
        <v>330.89</v>
      </c>
    </row>
    <row r="126" spans="1:12" ht="31.5">
      <c r="A126" s="141"/>
      <c r="B126" s="138"/>
      <c r="C126" s="24" t="s">
        <v>20</v>
      </c>
      <c r="D126" s="25">
        <v>532</v>
      </c>
      <c r="E126" s="25" t="s">
        <v>27</v>
      </c>
      <c r="F126" s="25" t="s">
        <v>38</v>
      </c>
      <c r="G126" s="25">
        <v>612</v>
      </c>
      <c r="H126" s="60">
        <v>330.89</v>
      </c>
      <c r="I126" s="60">
        <v>0</v>
      </c>
      <c r="J126" s="60">
        <v>0</v>
      </c>
      <c r="K126" s="63">
        <f t="shared" si="39"/>
        <v>330.89</v>
      </c>
    </row>
    <row r="127" spans="1:12" s="11" customFormat="1" ht="15.75">
      <c r="A127" s="141" t="s">
        <v>499</v>
      </c>
      <c r="B127" s="138" t="s">
        <v>501</v>
      </c>
      <c r="C127" s="1" t="s">
        <v>12</v>
      </c>
      <c r="D127" s="2">
        <v>532</v>
      </c>
      <c r="E127" s="2" t="s">
        <v>13</v>
      </c>
      <c r="F127" s="2" t="s">
        <v>13</v>
      </c>
      <c r="G127" s="2" t="s">
        <v>13</v>
      </c>
      <c r="H127" s="63">
        <f t="shared" si="53"/>
        <v>7892.9</v>
      </c>
      <c r="I127" s="63">
        <f t="shared" si="54"/>
        <v>0</v>
      </c>
      <c r="J127" s="63">
        <f t="shared" si="54"/>
        <v>0</v>
      </c>
      <c r="K127" s="63">
        <f t="shared" si="39"/>
        <v>7892.9</v>
      </c>
    </row>
    <row r="128" spans="1:12" ht="18.75" customHeight="1">
      <c r="A128" s="141"/>
      <c r="B128" s="138"/>
      <c r="C128" s="24" t="s">
        <v>4</v>
      </c>
      <c r="D128" s="25">
        <v>532</v>
      </c>
      <c r="E128" s="25" t="s">
        <v>27</v>
      </c>
      <c r="F128" s="25" t="s">
        <v>38</v>
      </c>
      <c r="G128" s="25" t="s">
        <v>13</v>
      </c>
      <c r="H128" s="60">
        <f t="shared" si="53"/>
        <v>7892.9</v>
      </c>
      <c r="I128" s="60">
        <f t="shared" si="54"/>
        <v>0</v>
      </c>
      <c r="J128" s="60">
        <f t="shared" si="54"/>
        <v>0</v>
      </c>
      <c r="K128" s="63">
        <f t="shared" si="39"/>
        <v>7892.9</v>
      </c>
    </row>
    <row r="129" spans="1:11" ht="43.5" customHeight="1">
      <c r="A129" s="141"/>
      <c r="B129" s="138"/>
      <c r="C129" s="24" t="s">
        <v>20</v>
      </c>
      <c r="D129" s="25">
        <v>532</v>
      </c>
      <c r="E129" s="25" t="s">
        <v>27</v>
      </c>
      <c r="F129" s="25" t="s">
        <v>38</v>
      </c>
      <c r="G129" s="25" t="s">
        <v>496</v>
      </c>
      <c r="H129" s="60">
        <v>7892.9</v>
      </c>
      <c r="I129" s="60">
        <v>0</v>
      </c>
      <c r="J129" s="60">
        <v>0</v>
      </c>
      <c r="K129" s="63">
        <f t="shared" si="39"/>
        <v>7892.9</v>
      </c>
    </row>
    <row r="130" spans="1:11" s="11" customFormat="1" ht="15.75">
      <c r="A130" s="141" t="s">
        <v>500</v>
      </c>
      <c r="B130" s="138" t="s">
        <v>502</v>
      </c>
      <c r="C130" s="1" t="s">
        <v>12</v>
      </c>
      <c r="D130" s="2">
        <v>532</v>
      </c>
      <c r="E130" s="2" t="s">
        <v>13</v>
      </c>
      <c r="F130" s="2" t="s">
        <v>13</v>
      </c>
      <c r="G130" s="2" t="s">
        <v>13</v>
      </c>
      <c r="H130" s="63">
        <f t="shared" si="53"/>
        <v>2708.8</v>
      </c>
      <c r="I130" s="63">
        <f t="shared" si="54"/>
        <v>3843.6</v>
      </c>
      <c r="J130" s="63">
        <f t="shared" si="54"/>
        <v>0</v>
      </c>
      <c r="K130" s="63">
        <f t="shared" ref="K130:K141" si="55">H130+I130+J130</f>
        <v>6552.4</v>
      </c>
    </row>
    <row r="131" spans="1:11" ht="15.75">
      <c r="A131" s="141"/>
      <c r="B131" s="138"/>
      <c r="C131" s="24" t="s">
        <v>4</v>
      </c>
      <c r="D131" s="25">
        <v>532</v>
      </c>
      <c r="E131" s="25" t="s">
        <v>27</v>
      </c>
      <c r="F131" s="25" t="s">
        <v>507</v>
      </c>
      <c r="G131" s="25" t="s">
        <v>13</v>
      </c>
      <c r="H131" s="60">
        <f t="shared" si="53"/>
        <v>2708.8</v>
      </c>
      <c r="I131" s="60">
        <f t="shared" si="54"/>
        <v>3843.6</v>
      </c>
      <c r="J131" s="60">
        <f t="shared" si="54"/>
        <v>0</v>
      </c>
      <c r="K131" s="63">
        <f t="shared" si="55"/>
        <v>6552.4</v>
      </c>
    </row>
    <row r="132" spans="1:11" ht="31.5">
      <c r="A132" s="141"/>
      <c r="B132" s="138"/>
      <c r="C132" s="24" t="s">
        <v>20</v>
      </c>
      <c r="D132" s="25">
        <v>532</v>
      </c>
      <c r="E132" s="25" t="s">
        <v>27</v>
      </c>
      <c r="F132" s="25" t="s">
        <v>507</v>
      </c>
      <c r="G132" s="25" t="s">
        <v>496</v>
      </c>
      <c r="H132" s="60">
        <v>2708.8</v>
      </c>
      <c r="I132" s="60">
        <v>3843.6</v>
      </c>
      <c r="J132" s="60">
        <v>0</v>
      </c>
      <c r="K132" s="63">
        <f t="shared" si="55"/>
        <v>6552.4</v>
      </c>
    </row>
    <row r="133" spans="1:11" s="11" customFormat="1" ht="15.75" customHeight="1">
      <c r="A133" s="141" t="s">
        <v>503</v>
      </c>
      <c r="B133" s="135" t="s">
        <v>502</v>
      </c>
      <c r="C133" s="1" t="s">
        <v>12</v>
      </c>
      <c r="D133" s="2">
        <v>532</v>
      </c>
      <c r="E133" s="2" t="s">
        <v>13</v>
      </c>
      <c r="F133" s="2" t="s">
        <v>13</v>
      </c>
      <c r="G133" s="2" t="s">
        <v>13</v>
      </c>
      <c r="H133" s="63">
        <f t="shared" si="53"/>
        <v>0</v>
      </c>
      <c r="I133" s="63">
        <f t="shared" si="54"/>
        <v>132.6</v>
      </c>
      <c r="J133" s="63">
        <f t="shared" si="54"/>
        <v>0</v>
      </c>
      <c r="K133" s="63">
        <f t="shared" ref="K133:K138" si="56">H133+I133+J133</f>
        <v>132.6</v>
      </c>
    </row>
    <row r="134" spans="1:11" ht="15.75">
      <c r="A134" s="141"/>
      <c r="B134" s="136"/>
      <c r="C134" s="24" t="s">
        <v>4</v>
      </c>
      <c r="D134" s="25">
        <v>532</v>
      </c>
      <c r="E134" s="25" t="s">
        <v>27</v>
      </c>
      <c r="F134" s="25" t="s">
        <v>507</v>
      </c>
      <c r="G134" s="25" t="s">
        <v>13</v>
      </c>
      <c r="H134" s="60">
        <f t="shared" si="53"/>
        <v>0</v>
      </c>
      <c r="I134" s="60">
        <f t="shared" si="54"/>
        <v>132.6</v>
      </c>
      <c r="J134" s="60">
        <f t="shared" si="54"/>
        <v>0</v>
      </c>
      <c r="K134" s="63">
        <f t="shared" si="56"/>
        <v>132.6</v>
      </c>
    </row>
    <row r="135" spans="1:11" ht="31.5">
      <c r="A135" s="141"/>
      <c r="B135" s="137"/>
      <c r="C135" s="24" t="s">
        <v>20</v>
      </c>
      <c r="D135" s="25">
        <v>532</v>
      </c>
      <c r="E135" s="25" t="s">
        <v>27</v>
      </c>
      <c r="F135" s="25" t="s">
        <v>507</v>
      </c>
      <c r="G135" s="25" t="s">
        <v>508</v>
      </c>
      <c r="H135" s="60">
        <v>0</v>
      </c>
      <c r="I135" s="60">
        <v>132.6</v>
      </c>
      <c r="J135" s="60">
        <v>0</v>
      </c>
      <c r="K135" s="63">
        <f t="shared" si="56"/>
        <v>132.6</v>
      </c>
    </row>
    <row r="136" spans="1:11" s="11" customFormat="1" ht="15.75" customHeight="1">
      <c r="A136" s="141" t="s">
        <v>504</v>
      </c>
      <c r="B136" s="135" t="s">
        <v>502</v>
      </c>
      <c r="C136" s="1" t="s">
        <v>12</v>
      </c>
      <c r="D136" s="2">
        <v>532</v>
      </c>
      <c r="E136" s="2" t="s">
        <v>13</v>
      </c>
      <c r="F136" s="2" t="s">
        <v>13</v>
      </c>
      <c r="G136" s="2" t="s">
        <v>13</v>
      </c>
      <c r="H136" s="63">
        <f t="shared" si="53"/>
        <v>0</v>
      </c>
      <c r="I136" s="63">
        <f t="shared" si="54"/>
        <v>0</v>
      </c>
      <c r="J136" s="63">
        <f t="shared" si="54"/>
        <v>0</v>
      </c>
      <c r="K136" s="63">
        <f t="shared" si="56"/>
        <v>0</v>
      </c>
    </row>
    <row r="137" spans="1:11" ht="15.75">
      <c r="A137" s="141"/>
      <c r="B137" s="136"/>
      <c r="C137" s="24" t="s">
        <v>4</v>
      </c>
      <c r="D137" s="25">
        <v>532</v>
      </c>
      <c r="E137" s="25" t="s">
        <v>27</v>
      </c>
      <c r="F137" s="25" t="s">
        <v>507</v>
      </c>
      <c r="G137" s="25" t="s">
        <v>13</v>
      </c>
      <c r="H137" s="60">
        <f t="shared" si="53"/>
        <v>0</v>
      </c>
      <c r="I137" s="60">
        <f t="shared" si="54"/>
        <v>0</v>
      </c>
      <c r="J137" s="60">
        <f t="shared" si="54"/>
        <v>0</v>
      </c>
      <c r="K137" s="63">
        <f t="shared" si="56"/>
        <v>0</v>
      </c>
    </row>
    <row r="138" spans="1:11" ht="15" customHeight="1">
      <c r="A138" s="141"/>
      <c r="B138" s="137"/>
      <c r="C138" s="24" t="s">
        <v>20</v>
      </c>
      <c r="D138" s="25">
        <v>532</v>
      </c>
      <c r="E138" s="25" t="s">
        <v>27</v>
      </c>
      <c r="F138" s="25" t="s">
        <v>507</v>
      </c>
      <c r="G138" s="25" t="s">
        <v>509</v>
      </c>
      <c r="H138" s="60">
        <v>0</v>
      </c>
      <c r="I138" s="60">
        <v>0</v>
      </c>
      <c r="J138" s="60">
        <v>0</v>
      </c>
      <c r="K138" s="63">
        <f t="shared" si="56"/>
        <v>0</v>
      </c>
    </row>
    <row r="139" spans="1:11" s="11" customFormat="1" ht="15.75" customHeight="1">
      <c r="A139" s="141" t="s">
        <v>505</v>
      </c>
      <c r="B139" s="135" t="s">
        <v>502</v>
      </c>
      <c r="C139" s="1" t="s">
        <v>12</v>
      </c>
      <c r="D139" s="2">
        <v>532</v>
      </c>
      <c r="E139" s="2" t="s">
        <v>13</v>
      </c>
      <c r="F139" s="2" t="s">
        <v>13</v>
      </c>
      <c r="G139" s="2" t="s">
        <v>13</v>
      </c>
      <c r="H139" s="63">
        <f t="shared" si="53"/>
        <v>0</v>
      </c>
      <c r="I139" s="63">
        <f t="shared" si="54"/>
        <v>0</v>
      </c>
      <c r="J139" s="63">
        <f t="shared" si="54"/>
        <v>0</v>
      </c>
      <c r="K139" s="63">
        <f t="shared" si="55"/>
        <v>0</v>
      </c>
    </row>
    <row r="140" spans="1:11" ht="15.75">
      <c r="A140" s="141"/>
      <c r="B140" s="136"/>
      <c r="C140" s="24" t="s">
        <v>4</v>
      </c>
      <c r="D140" s="25">
        <v>532</v>
      </c>
      <c r="E140" s="25" t="s">
        <v>27</v>
      </c>
      <c r="F140" s="25" t="s">
        <v>507</v>
      </c>
      <c r="G140" s="25" t="s">
        <v>13</v>
      </c>
      <c r="H140" s="60">
        <f t="shared" si="53"/>
        <v>0</v>
      </c>
      <c r="I140" s="60">
        <f t="shared" si="54"/>
        <v>0</v>
      </c>
      <c r="J140" s="60">
        <f t="shared" si="54"/>
        <v>0</v>
      </c>
      <c r="K140" s="63">
        <f t="shared" si="55"/>
        <v>0</v>
      </c>
    </row>
    <row r="141" spans="1:11" ht="31.5">
      <c r="A141" s="141"/>
      <c r="B141" s="137"/>
      <c r="C141" s="24" t="s">
        <v>20</v>
      </c>
      <c r="D141" s="25">
        <v>532</v>
      </c>
      <c r="E141" s="25" t="s">
        <v>27</v>
      </c>
      <c r="F141" s="25" t="s">
        <v>507</v>
      </c>
      <c r="G141" s="25" t="s">
        <v>510</v>
      </c>
      <c r="H141" s="60">
        <v>0</v>
      </c>
      <c r="I141" s="60">
        <v>0</v>
      </c>
      <c r="J141" s="60">
        <v>0</v>
      </c>
      <c r="K141" s="63">
        <f t="shared" si="55"/>
        <v>0</v>
      </c>
    </row>
    <row r="142" spans="1:11" s="11" customFormat="1" ht="15.75" customHeight="1">
      <c r="A142" s="141" t="s">
        <v>506</v>
      </c>
      <c r="B142" s="135" t="s">
        <v>502</v>
      </c>
      <c r="C142" s="1" t="s">
        <v>12</v>
      </c>
      <c r="D142" s="2">
        <v>532</v>
      </c>
      <c r="E142" s="2" t="s">
        <v>13</v>
      </c>
      <c r="F142" s="2" t="s">
        <v>13</v>
      </c>
      <c r="G142" s="2" t="s">
        <v>13</v>
      </c>
      <c r="H142" s="63">
        <f t="shared" si="53"/>
        <v>0</v>
      </c>
      <c r="I142" s="63">
        <f t="shared" si="54"/>
        <v>0</v>
      </c>
      <c r="J142" s="63">
        <f t="shared" si="54"/>
        <v>0</v>
      </c>
      <c r="K142" s="63">
        <f t="shared" ref="K142:K144" si="57">H142+I142+J142</f>
        <v>0</v>
      </c>
    </row>
    <row r="143" spans="1:11" ht="15.75">
      <c r="A143" s="141"/>
      <c r="B143" s="136"/>
      <c r="C143" s="24" t="s">
        <v>4</v>
      </c>
      <c r="D143" s="25">
        <v>532</v>
      </c>
      <c r="E143" s="25" t="s">
        <v>27</v>
      </c>
      <c r="F143" s="25" t="s">
        <v>507</v>
      </c>
      <c r="G143" s="25" t="s">
        <v>13</v>
      </c>
      <c r="H143" s="60">
        <f t="shared" si="53"/>
        <v>0</v>
      </c>
      <c r="I143" s="60">
        <f t="shared" si="54"/>
        <v>0</v>
      </c>
      <c r="J143" s="60">
        <f t="shared" si="54"/>
        <v>0</v>
      </c>
      <c r="K143" s="63">
        <f t="shared" si="57"/>
        <v>0</v>
      </c>
    </row>
    <row r="144" spans="1:11" ht="31.5">
      <c r="A144" s="141"/>
      <c r="B144" s="137"/>
      <c r="C144" s="24" t="s">
        <v>20</v>
      </c>
      <c r="D144" s="25">
        <v>532</v>
      </c>
      <c r="E144" s="25" t="s">
        <v>27</v>
      </c>
      <c r="F144" s="25" t="s">
        <v>507</v>
      </c>
      <c r="G144" s="25" t="s">
        <v>511</v>
      </c>
      <c r="H144" s="60">
        <v>0</v>
      </c>
      <c r="I144" s="60">
        <v>0</v>
      </c>
      <c r="J144" s="60">
        <v>0</v>
      </c>
      <c r="K144" s="63">
        <f t="shared" si="57"/>
        <v>0</v>
      </c>
    </row>
    <row r="145" spans="1:11" s="47" customFormat="1" ht="15.75">
      <c r="A145" s="145">
        <v>4</v>
      </c>
      <c r="B145" s="139" t="s">
        <v>21</v>
      </c>
      <c r="C145" s="45" t="s">
        <v>12</v>
      </c>
      <c r="D145" s="46">
        <v>532</v>
      </c>
      <c r="E145" s="46" t="s">
        <v>13</v>
      </c>
      <c r="F145" s="46" t="s">
        <v>13</v>
      </c>
      <c r="G145" s="46" t="s">
        <v>13</v>
      </c>
      <c r="H145" s="65">
        <f t="shared" ref="H145:H147" si="58">H148+H151+H154+H166+H157+H169+H160+H163+H172</f>
        <v>12932.5</v>
      </c>
      <c r="I145" s="65">
        <f t="shared" ref="I145:K147" si="59">I148+I151+I154+I166+I157+I169+I160+I163+I172</f>
        <v>12657.2</v>
      </c>
      <c r="J145" s="65">
        <f t="shared" si="59"/>
        <v>12657.2</v>
      </c>
      <c r="K145" s="65">
        <f t="shared" si="59"/>
        <v>38246.899999999994</v>
      </c>
    </row>
    <row r="146" spans="1:11" s="47" customFormat="1" ht="15.75">
      <c r="A146" s="145"/>
      <c r="B146" s="139"/>
      <c r="C146" s="45" t="s">
        <v>4</v>
      </c>
      <c r="D146" s="46" t="s">
        <v>256</v>
      </c>
      <c r="E146" s="46" t="s">
        <v>13</v>
      </c>
      <c r="F146" s="46" t="s">
        <v>13</v>
      </c>
      <c r="G146" s="46" t="s">
        <v>13</v>
      </c>
      <c r="H146" s="65">
        <f t="shared" si="58"/>
        <v>12932.5</v>
      </c>
      <c r="I146" s="65">
        <f t="shared" si="59"/>
        <v>12657.2</v>
      </c>
      <c r="J146" s="65">
        <f t="shared" si="59"/>
        <v>12657.2</v>
      </c>
      <c r="K146" s="65">
        <f t="shared" si="59"/>
        <v>38246.899999999994</v>
      </c>
    </row>
    <row r="147" spans="1:11" s="47" customFormat="1" ht="15.75">
      <c r="A147" s="145"/>
      <c r="B147" s="139"/>
      <c r="C147" s="45" t="s">
        <v>14</v>
      </c>
      <c r="D147" s="46"/>
      <c r="E147" s="46" t="s">
        <v>13</v>
      </c>
      <c r="F147" s="46" t="s">
        <v>13</v>
      </c>
      <c r="G147" s="46" t="s">
        <v>13</v>
      </c>
      <c r="H147" s="65">
        <f t="shared" si="58"/>
        <v>12932.5</v>
      </c>
      <c r="I147" s="65">
        <f t="shared" si="59"/>
        <v>12657.2</v>
      </c>
      <c r="J147" s="65">
        <f t="shared" si="59"/>
        <v>12657.2</v>
      </c>
      <c r="K147" s="65">
        <f t="shared" si="59"/>
        <v>38246.899999999994</v>
      </c>
    </row>
    <row r="148" spans="1:11" s="11" customFormat="1" ht="15.75">
      <c r="A148" s="141" t="s">
        <v>179</v>
      </c>
      <c r="B148" s="138" t="s">
        <v>237</v>
      </c>
      <c r="C148" s="1" t="s">
        <v>12</v>
      </c>
      <c r="D148" s="2">
        <v>532</v>
      </c>
      <c r="E148" s="2" t="s">
        <v>13</v>
      </c>
      <c r="F148" s="2" t="s">
        <v>13</v>
      </c>
      <c r="G148" s="2" t="s">
        <v>13</v>
      </c>
      <c r="H148" s="63">
        <f t="shared" ref="H148:H149" si="60">H149</f>
        <v>3624</v>
      </c>
      <c r="I148" s="63">
        <f t="shared" ref="I148:J149" si="61">I149</f>
        <v>3624</v>
      </c>
      <c r="J148" s="63">
        <f t="shared" si="61"/>
        <v>3624</v>
      </c>
      <c r="K148" s="63">
        <f t="shared" si="39"/>
        <v>10872</v>
      </c>
    </row>
    <row r="149" spans="1:11" ht="15.75">
      <c r="A149" s="141"/>
      <c r="B149" s="138"/>
      <c r="C149" s="24" t="s">
        <v>4</v>
      </c>
      <c r="D149" s="25">
        <v>532</v>
      </c>
      <c r="E149" s="25" t="s">
        <v>34</v>
      </c>
      <c r="F149" s="25" t="s">
        <v>47</v>
      </c>
      <c r="G149" s="25" t="s">
        <v>13</v>
      </c>
      <c r="H149" s="60">
        <f t="shared" si="60"/>
        <v>3624</v>
      </c>
      <c r="I149" s="60">
        <f t="shared" si="61"/>
        <v>3624</v>
      </c>
      <c r="J149" s="60">
        <f t="shared" si="61"/>
        <v>3624</v>
      </c>
      <c r="K149" s="63">
        <f t="shared" si="39"/>
        <v>10872</v>
      </c>
    </row>
    <row r="150" spans="1:11" ht="15.75">
      <c r="A150" s="141"/>
      <c r="B150" s="138"/>
      <c r="C150" s="62" t="s">
        <v>22</v>
      </c>
      <c r="D150" s="25">
        <v>532</v>
      </c>
      <c r="E150" s="25" t="s">
        <v>34</v>
      </c>
      <c r="F150" s="25" t="s">
        <v>47</v>
      </c>
      <c r="G150" s="25">
        <v>611</v>
      </c>
      <c r="H150" s="60">
        <v>3624</v>
      </c>
      <c r="I150" s="60">
        <v>3624</v>
      </c>
      <c r="J150" s="60">
        <v>3624</v>
      </c>
      <c r="K150" s="63">
        <f t="shared" si="39"/>
        <v>10872</v>
      </c>
    </row>
    <row r="151" spans="1:11" s="11" customFormat="1" ht="15.75">
      <c r="A151" s="141" t="s">
        <v>180</v>
      </c>
      <c r="B151" s="138" t="s">
        <v>238</v>
      </c>
      <c r="C151" s="1" t="s">
        <v>12</v>
      </c>
      <c r="D151" s="2">
        <v>532</v>
      </c>
      <c r="E151" s="2" t="s">
        <v>13</v>
      </c>
      <c r="F151" s="2" t="s">
        <v>13</v>
      </c>
      <c r="G151" s="2" t="s">
        <v>13</v>
      </c>
      <c r="H151" s="63">
        <f t="shared" ref="H151:H152" si="62">H152</f>
        <v>2192.6</v>
      </c>
      <c r="I151" s="63">
        <f t="shared" ref="I151:J152" si="63">I152</f>
        <v>2192.6</v>
      </c>
      <c r="J151" s="63">
        <f t="shared" si="63"/>
        <v>2192.6</v>
      </c>
      <c r="K151" s="63">
        <f t="shared" si="39"/>
        <v>6577.7999999999993</v>
      </c>
    </row>
    <row r="152" spans="1:11" ht="15.75">
      <c r="A152" s="141"/>
      <c r="B152" s="138"/>
      <c r="C152" s="24" t="s">
        <v>4</v>
      </c>
      <c r="D152" s="25">
        <v>532</v>
      </c>
      <c r="E152" s="25" t="s">
        <v>34</v>
      </c>
      <c r="F152" s="25" t="s">
        <v>73</v>
      </c>
      <c r="G152" s="25" t="s">
        <v>13</v>
      </c>
      <c r="H152" s="60">
        <f t="shared" si="62"/>
        <v>2192.6</v>
      </c>
      <c r="I152" s="60">
        <f t="shared" si="63"/>
        <v>2192.6</v>
      </c>
      <c r="J152" s="60">
        <f t="shared" si="63"/>
        <v>2192.6</v>
      </c>
      <c r="K152" s="63">
        <f t="shared" si="39"/>
        <v>6577.7999999999993</v>
      </c>
    </row>
    <row r="153" spans="1:11" ht="31.5">
      <c r="A153" s="141"/>
      <c r="B153" s="138"/>
      <c r="C153" s="24" t="s">
        <v>18</v>
      </c>
      <c r="D153" s="25">
        <v>532</v>
      </c>
      <c r="E153" s="25" t="s">
        <v>34</v>
      </c>
      <c r="F153" s="25" t="s">
        <v>73</v>
      </c>
      <c r="G153" s="25">
        <v>612</v>
      </c>
      <c r="H153" s="60">
        <v>2192.6</v>
      </c>
      <c r="I153" s="60">
        <v>2192.6</v>
      </c>
      <c r="J153" s="60">
        <v>2192.6</v>
      </c>
      <c r="K153" s="63">
        <f t="shared" si="39"/>
        <v>6577.7999999999993</v>
      </c>
    </row>
    <row r="154" spans="1:11" s="11" customFormat="1" ht="15.75">
      <c r="A154" s="141" t="s">
        <v>181</v>
      </c>
      <c r="B154" s="138" t="s">
        <v>239</v>
      </c>
      <c r="C154" s="1" t="s">
        <v>12</v>
      </c>
      <c r="D154" s="2">
        <v>532</v>
      </c>
      <c r="E154" s="2" t="s">
        <v>13</v>
      </c>
      <c r="F154" s="2" t="s">
        <v>13</v>
      </c>
      <c r="G154" s="2" t="s">
        <v>13</v>
      </c>
      <c r="H154" s="63">
        <f t="shared" ref="H154:H155" si="64">H155</f>
        <v>49.9</v>
      </c>
      <c r="I154" s="63">
        <f t="shared" ref="I154:J155" si="65">I155</f>
        <v>49.9</v>
      </c>
      <c r="J154" s="63">
        <f t="shared" si="65"/>
        <v>49.9</v>
      </c>
      <c r="K154" s="63">
        <f t="shared" ref="K154:K162" si="66">H154+I154+J154</f>
        <v>149.69999999999999</v>
      </c>
    </row>
    <row r="155" spans="1:11" ht="15.75">
      <c r="A155" s="141"/>
      <c r="B155" s="138"/>
      <c r="C155" s="24" t="s">
        <v>4</v>
      </c>
      <c r="D155" s="25">
        <v>532</v>
      </c>
      <c r="E155" s="25" t="s">
        <v>34</v>
      </c>
      <c r="F155" s="25" t="s">
        <v>73</v>
      </c>
      <c r="G155" s="25" t="s">
        <v>13</v>
      </c>
      <c r="H155" s="60">
        <f t="shared" si="64"/>
        <v>49.9</v>
      </c>
      <c r="I155" s="60">
        <f t="shared" si="65"/>
        <v>49.9</v>
      </c>
      <c r="J155" s="60">
        <f t="shared" si="65"/>
        <v>49.9</v>
      </c>
      <c r="K155" s="63">
        <f t="shared" si="66"/>
        <v>149.69999999999999</v>
      </c>
    </row>
    <row r="156" spans="1:11" ht="37.5" customHeight="1">
      <c r="A156" s="141"/>
      <c r="B156" s="138"/>
      <c r="C156" s="24" t="s">
        <v>76</v>
      </c>
      <c r="D156" s="25">
        <v>532</v>
      </c>
      <c r="E156" s="25" t="s">
        <v>34</v>
      </c>
      <c r="F156" s="25" t="s">
        <v>73</v>
      </c>
      <c r="G156" s="25">
        <v>612</v>
      </c>
      <c r="H156" s="60">
        <v>49.9</v>
      </c>
      <c r="I156" s="60">
        <v>49.9</v>
      </c>
      <c r="J156" s="60">
        <v>49.9</v>
      </c>
      <c r="K156" s="63">
        <f t="shared" si="66"/>
        <v>149.69999999999999</v>
      </c>
    </row>
    <row r="157" spans="1:11" s="11" customFormat="1" ht="24.75" customHeight="1">
      <c r="A157" s="141" t="s">
        <v>182</v>
      </c>
      <c r="B157" s="138" t="s">
        <v>341</v>
      </c>
      <c r="C157" s="1" t="s">
        <v>12</v>
      </c>
      <c r="D157" s="2">
        <v>532</v>
      </c>
      <c r="E157" s="2" t="s">
        <v>13</v>
      </c>
      <c r="F157" s="2" t="s">
        <v>13</v>
      </c>
      <c r="G157" s="2" t="s">
        <v>13</v>
      </c>
      <c r="H157" s="63">
        <f t="shared" ref="H157:H158" si="67">H158</f>
        <v>3015.4</v>
      </c>
      <c r="I157" s="63">
        <f t="shared" ref="I157:J158" si="68">I158</f>
        <v>2821.1</v>
      </c>
      <c r="J157" s="63">
        <f t="shared" si="68"/>
        <v>2821.1</v>
      </c>
      <c r="K157" s="63">
        <f t="shared" si="66"/>
        <v>8657.6</v>
      </c>
    </row>
    <row r="158" spans="1:11" ht="24.75" customHeight="1">
      <c r="A158" s="141"/>
      <c r="B158" s="138"/>
      <c r="C158" s="24" t="s">
        <v>4</v>
      </c>
      <c r="D158" s="25">
        <v>532</v>
      </c>
      <c r="E158" s="25" t="s">
        <v>34</v>
      </c>
      <c r="F158" s="25" t="s">
        <v>512</v>
      </c>
      <c r="G158" s="25" t="s">
        <v>13</v>
      </c>
      <c r="H158" s="60">
        <f t="shared" si="67"/>
        <v>3015.4</v>
      </c>
      <c r="I158" s="60">
        <f t="shared" si="68"/>
        <v>2821.1</v>
      </c>
      <c r="J158" s="60">
        <f t="shared" si="68"/>
        <v>2821.1</v>
      </c>
      <c r="K158" s="63">
        <f t="shared" si="66"/>
        <v>8657.6</v>
      </c>
    </row>
    <row r="159" spans="1:11" ht="36.75" customHeight="1">
      <c r="A159" s="141"/>
      <c r="B159" s="138"/>
      <c r="C159" s="24" t="s">
        <v>22</v>
      </c>
      <c r="D159" s="25">
        <v>532</v>
      </c>
      <c r="E159" s="25" t="s">
        <v>34</v>
      </c>
      <c r="F159" s="25" t="s">
        <v>512</v>
      </c>
      <c r="G159" s="25">
        <v>611</v>
      </c>
      <c r="H159" s="60">
        <v>3015.4</v>
      </c>
      <c r="I159" s="60">
        <v>2821.1</v>
      </c>
      <c r="J159" s="60">
        <v>2821.1</v>
      </c>
      <c r="K159" s="63">
        <f t="shared" si="66"/>
        <v>8657.6</v>
      </c>
    </row>
    <row r="160" spans="1:11" s="11" customFormat="1" ht="24" customHeight="1">
      <c r="A160" s="141" t="s">
        <v>183</v>
      </c>
      <c r="B160" s="138" t="s">
        <v>340</v>
      </c>
      <c r="C160" s="1" t="s">
        <v>12</v>
      </c>
      <c r="D160" s="2">
        <v>532</v>
      </c>
      <c r="E160" s="2" t="s">
        <v>13</v>
      </c>
      <c r="F160" s="2" t="s">
        <v>13</v>
      </c>
      <c r="G160" s="2" t="s">
        <v>13</v>
      </c>
      <c r="H160" s="63">
        <f t="shared" ref="H160:H161" si="69">H161</f>
        <v>771</v>
      </c>
      <c r="I160" s="63">
        <f t="shared" ref="I160:J161" si="70">I161</f>
        <v>771</v>
      </c>
      <c r="J160" s="63">
        <f t="shared" si="70"/>
        <v>771</v>
      </c>
      <c r="K160" s="63">
        <f t="shared" si="66"/>
        <v>2313</v>
      </c>
    </row>
    <row r="161" spans="1:11" ht="32.25" customHeight="1">
      <c r="A161" s="141"/>
      <c r="B161" s="138"/>
      <c r="C161" s="24" t="s">
        <v>4</v>
      </c>
      <c r="D161" s="25">
        <v>532</v>
      </c>
      <c r="E161" s="25" t="s">
        <v>34</v>
      </c>
      <c r="F161" s="25" t="s">
        <v>288</v>
      </c>
      <c r="G161" s="25" t="s">
        <v>13</v>
      </c>
      <c r="H161" s="60">
        <f t="shared" si="69"/>
        <v>771</v>
      </c>
      <c r="I161" s="60">
        <f t="shared" si="70"/>
        <v>771</v>
      </c>
      <c r="J161" s="60">
        <f t="shared" si="70"/>
        <v>771</v>
      </c>
      <c r="K161" s="63">
        <f t="shared" si="66"/>
        <v>2313</v>
      </c>
    </row>
    <row r="162" spans="1:11" ht="24.75" customHeight="1">
      <c r="A162" s="141"/>
      <c r="B162" s="138"/>
      <c r="C162" s="62" t="s">
        <v>22</v>
      </c>
      <c r="D162" s="25">
        <v>532</v>
      </c>
      <c r="E162" s="25" t="s">
        <v>34</v>
      </c>
      <c r="F162" s="25" t="s">
        <v>288</v>
      </c>
      <c r="G162" s="25">
        <v>611</v>
      </c>
      <c r="H162" s="60">
        <v>771</v>
      </c>
      <c r="I162" s="60">
        <v>771</v>
      </c>
      <c r="J162" s="60">
        <v>771</v>
      </c>
      <c r="K162" s="63">
        <f t="shared" si="66"/>
        <v>2313</v>
      </c>
    </row>
    <row r="163" spans="1:11" s="11" customFormat="1" ht="21" customHeight="1">
      <c r="A163" s="141" t="s">
        <v>184</v>
      </c>
      <c r="B163" s="138" t="s">
        <v>238</v>
      </c>
      <c r="C163" s="1" t="s">
        <v>12</v>
      </c>
      <c r="D163" s="2">
        <v>532</v>
      </c>
      <c r="E163" s="2" t="s">
        <v>13</v>
      </c>
      <c r="F163" s="2" t="s">
        <v>13</v>
      </c>
      <c r="G163" s="2" t="s">
        <v>13</v>
      </c>
      <c r="H163" s="63">
        <f t="shared" ref="H163:H164" si="71">H164</f>
        <v>1934.5</v>
      </c>
      <c r="I163" s="63">
        <f t="shared" ref="I163:J164" si="72">I164</f>
        <v>2050.6</v>
      </c>
      <c r="J163" s="63">
        <f t="shared" si="72"/>
        <v>2050.6</v>
      </c>
      <c r="K163" s="63">
        <f t="shared" si="39"/>
        <v>6035.7</v>
      </c>
    </row>
    <row r="164" spans="1:11" ht="27" customHeight="1">
      <c r="A164" s="141"/>
      <c r="B164" s="138"/>
      <c r="C164" s="24" t="s">
        <v>4</v>
      </c>
      <c r="D164" s="25">
        <v>532</v>
      </c>
      <c r="E164" s="25" t="s">
        <v>34</v>
      </c>
      <c r="F164" s="25" t="s">
        <v>486</v>
      </c>
      <c r="G164" s="25" t="s">
        <v>13</v>
      </c>
      <c r="H164" s="60">
        <f t="shared" si="71"/>
        <v>1934.5</v>
      </c>
      <c r="I164" s="60">
        <f t="shared" si="72"/>
        <v>2050.6</v>
      </c>
      <c r="J164" s="60">
        <f t="shared" si="72"/>
        <v>2050.6</v>
      </c>
      <c r="K164" s="63">
        <f t="shared" si="39"/>
        <v>6035.7</v>
      </c>
    </row>
    <row r="165" spans="1:11" ht="33.75" customHeight="1">
      <c r="A165" s="141"/>
      <c r="B165" s="138"/>
      <c r="C165" s="24" t="s">
        <v>18</v>
      </c>
      <c r="D165" s="25">
        <v>532</v>
      </c>
      <c r="E165" s="25" t="s">
        <v>34</v>
      </c>
      <c r="F165" s="25" t="s">
        <v>486</v>
      </c>
      <c r="G165" s="25" t="s">
        <v>35</v>
      </c>
      <c r="H165" s="60">
        <v>1934.5</v>
      </c>
      <c r="I165" s="60">
        <v>2050.6</v>
      </c>
      <c r="J165" s="60">
        <v>2050.6</v>
      </c>
      <c r="K165" s="63">
        <f t="shared" si="39"/>
        <v>6035.7</v>
      </c>
    </row>
    <row r="166" spans="1:11" s="11" customFormat="1" ht="15.75">
      <c r="A166" s="141" t="s">
        <v>337</v>
      </c>
      <c r="B166" s="138" t="s">
        <v>296</v>
      </c>
      <c r="C166" s="1" t="s">
        <v>12</v>
      </c>
      <c r="D166" s="2">
        <v>532</v>
      </c>
      <c r="E166" s="2" t="s">
        <v>13</v>
      </c>
      <c r="F166" s="2" t="s">
        <v>13</v>
      </c>
      <c r="G166" s="2" t="s">
        <v>13</v>
      </c>
      <c r="H166" s="63">
        <f t="shared" ref="H166:H167" si="73">H167</f>
        <v>288</v>
      </c>
      <c r="I166" s="63">
        <f t="shared" ref="I166:J167" si="74">I167</f>
        <v>288</v>
      </c>
      <c r="J166" s="63">
        <f t="shared" si="74"/>
        <v>288</v>
      </c>
      <c r="K166" s="63">
        <f t="shared" ref="K166:K171" si="75">H166+I166+J166</f>
        <v>864</v>
      </c>
    </row>
    <row r="167" spans="1:11" ht="15.75">
      <c r="A167" s="141"/>
      <c r="B167" s="138"/>
      <c r="C167" s="24" t="s">
        <v>4</v>
      </c>
      <c r="D167" s="25">
        <v>532</v>
      </c>
      <c r="E167" s="25" t="s">
        <v>34</v>
      </c>
      <c r="F167" s="25" t="s">
        <v>295</v>
      </c>
      <c r="G167" s="25" t="s">
        <v>13</v>
      </c>
      <c r="H167" s="60">
        <f t="shared" si="73"/>
        <v>288</v>
      </c>
      <c r="I167" s="60">
        <f t="shared" si="74"/>
        <v>288</v>
      </c>
      <c r="J167" s="60">
        <f t="shared" si="74"/>
        <v>288</v>
      </c>
      <c r="K167" s="63">
        <f t="shared" si="75"/>
        <v>864</v>
      </c>
    </row>
    <row r="168" spans="1:11" ht="34.5" customHeight="1">
      <c r="A168" s="141"/>
      <c r="B168" s="138"/>
      <c r="C168" s="24" t="s">
        <v>18</v>
      </c>
      <c r="D168" s="25">
        <v>532</v>
      </c>
      <c r="E168" s="25" t="s">
        <v>34</v>
      </c>
      <c r="F168" s="25" t="s">
        <v>295</v>
      </c>
      <c r="G168" s="25" t="s">
        <v>39</v>
      </c>
      <c r="H168" s="60">
        <v>288</v>
      </c>
      <c r="I168" s="60">
        <v>288</v>
      </c>
      <c r="J168" s="60">
        <v>288</v>
      </c>
      <c r="K168" s="63">
        <f t="shared" si="75"/>
        <v>864</v>
      </c>
    </row>
    <row r="169" spans="1:11" s="11" customFormat="1" ht="27.75" customHeight="1">
      <c r="A169" s="141" t="s">
        <v>349</v>
      </c>
      <c r="B169" s="138" t="s">
        <v>240</v>
      </c>
      <c r="C169" s="1" t="s">
        <v>12</v>
      </c>
      <c r="D169" s="2">
        <v>532</v>
      </c>
      <c r="E169" s="2" t="s">
        <v>13</v>
      </c>
      <c r="F169" s="2" t="s">
        <v>13</v>
      </c>
      <c r="G169" s="2" t="s">
        <v>13</v>
      </c>
      <c r="H169" s="63">
        <f t="shared" ref="H169:H170" si="76">H170</f>
        <v>400</v>
      </c>
      <c r="I169" s="63">
        <f t="shared" ref="I169:J170" si="77">I170</f>
        <v>400</v>
      </c>
      <c r="J169" s="63">
        <f t="shared" si="77"/>
        <v>400</v>
      </c>
      <c r="K169" s="63">
        <f t="shared" si="75"/>
        <v>1200</v>
      </c>
    </row>
    <row r="170" spans="1:11" ht="25.5" customHeight="1">
      <c r="A170" s="141"/>
      <c r="B170" s="138"/>
      <c r="C170" s="24" t="s">
        <v>4</v>
      </c>
      <c r="D170" s="25">
        <v>532</v>
      </c>
      <c r="E170" s="25" t="s">
        <v>34</v>
      </c>
      <c r="F170" s="25" t="s">
        <v>485</v>
      </c>
      <c r="G170" s="25" t="s">
        <v>13</v>
      </c>
      <c r="H170" s="60">
        <f t="shared" si="76"/>
        <v>400</v>
      </c>
      <c r="I170" s="60">
        <f t="shared" si="77"/>
        <v>400</v>
      </c>
      <c r="J170" s="60">
        <f t="shared" si="77"/>
        <v>400</v>
      </c>
      <c r="K170" s="63">
        <f t="shared" si="75"/>
        <v>1200</v>
      </c>
    </row>
    <row r="171" spans="1:11" ht="20.25" customHeight="1">
      <c r="A171" s="141"/>
      <c r="B171" s="138"/>
      <c r="C171" s="24" t="s">
        <v>22</v>
      </c>
      <c r="D171" s="25">
        <v>532</v>
      </c>
      <c r="E171" s="25" t="s">
        <v>34</v>
      </c>
      <c r="F171" s="25" t="s">
        <v>485</v>
      </c>
      <c r="G171" s="25">
        <v>612</v>
      </c>
      <c r="H171" s="60">
        <v>400</v>
      </c>
      <c r="I171" s="60">
        <v>400</v>
      </c>
      <c r="J171" s="60">
        <v>400</v>
      </c>
      <c r="K171" s="63">
        <f t="shared" si="75"/>
        <v>1200</v>
      </c>
    </row>
    <row r="172" spans="1:11" s="11" customFormat="1" ht="15.75">
      <c r="A172" s="141" t="s">
        <v>351</v>
      </c>
      <c r="B172" s="138" t="s">
        <v>338</v>
      </c>
      <c r="C172" s="1" t="s">
        <v>12</v>
      </c>
      <c r="D172" s="2">
        <v>532</v>
      </c>
      <c r="E172" s="2" t="s">
        <v>13</v>
      </c>
      <c r="F172" s="2" t="s">
        <v>13</v>
      </c>
      <c r="G172" s="2" t="s">
        <v>13</v>
      </c>
      <c r="H172" s="63">
        <f t="shared" ref="H172:H173" si="78">H173</f>
        <v>657.1</v>
      </c>
      <c r="I172" s="63">
        <f t="shared" ref="I172:J173" si="79">I173</f>
        <v>460</v>
      </c>
      <c r="J172" s="63">
        <f t="shared" si="79"/>
        <v>460</v>
      </c>
      <c r="K172" s="63">
        <f t="shared" si="39"/>
        <v>1577.1</v>
      </c>
    </row>
    <row r="173" spans="1:11" ht="15.75">
      <c r="A173" s="141"/>
      <c r="B173" s="138"/>
      <c r="C173" s="24" t="s">
        <v>4</v>
      </c>
      <c r="D173" s="25">
        <v>532</v>
      </c>
      <c r="E173" s="25" t="s">
        <v>34</v>
      </c>
      <c r="F173" s="25" t="s">
        <v>339</v>
      </c>
      <c r="G173" s="25" t="s">
        <v>13</v>
      </c>
      <c r="H173" s="60">
        <f t="shared" si="78"/>
        <v>657.1</v>
      </c>
      <c r="I173" s="60">
        <f t="shared" si="79"/>
        <v>460</v>
      </c>
      <c r="J173" s="60">
        <f t="shared" si="79"/>
        <v>460</v>
      </c>
      <c r="K173" s="63">
        <f t="shared" si="39"/>
        <v>1577.1</v>
      </c>
    </row>
    <row r="174" spans="1:11" ht="34.5" customHeight="1">
      <c r="A174" s="141"/>
      <c r="B174" s="138"/>
      <c r="C174" s="24" t="s">
        <v>18</v>
      </c>
      <c r="D174" s="25">
        <v>532</v>
      </c>
      <c r="E174" s="25" t="s">
        <v>34</v>
      </c>
      <c r="F174" s="25" t="s">
        <v>339</v>
      </c>
      <c r="G174" s="25" t="s">
        <v>35</v>
      </c>
      <c r="H174" s="60">
        <v>657.1</v>
      </c>
      <c r="I174" s="60">
        <v>460</v>
      </c>
      <c r="J174" s="60">
        <v>460</v>
      </c>
      <c r="K174" s="63">
        <f t="shared" si="39"/>
        <v>1577.1</v>
      </c>
    </row>
    <row r="175" spans="1:11" s="47" customFormat="1" ht="15.75" customHeight="1">
      <c r="A175" s="152">
        <v>5</v>
      </c>
      <c r="B175" s="142" t="s">
        <v>23</v>
      </c>
      <c r="C175" s="45" t="s">
        <v>12</v>
      </c>
      <c r="D175" s="46">
        <v>532</v>
      </c>
      <c r="E175" s="46" t="s">
        <v>13</v>
      </c>
      <c r="F175" s="46" t="s">
        <v>13</v>
      </c>
      <c r="G175" s="46" t="s">
        <v>13</v>
      </c>
      <c r="H175" s="65">
        <f t="shared" ref="H175:H177" si="80">H178+H181+H184+H187+H190</f>
        <v>42281.299999999996</v>
      </c>
      <c r="I175" s="65">
        <f t="shared" ref="I175:K175" si="81">I178+I181+I184+I187+I190</f>
        <v>43007.6</v>
      </c>
      <c r="J175" s="65">
        <f t="shared" si="81"/>
        <v>43007.7</v>
      </c>
      <c r="K175" s="65">
        <f t="shared" si="81"/>
        <v>128296.59999999999</v>
      </c>
    </row>
    <row r="176" spans="1:11" s="47" customFormat="1" ht="15.75">
      <c r="A176" s="153"/>
      <c r="B176" s="143"/>
      <c r="C176" s="45" t="s">
        <v>4</v>
      </c>
      <c r="D176" s="46" t="s">
        <v>256</v>
      </c>
      <c r="E176" s="46" t="s">
        <v>13</v>
      </c>
      <c r="F176" s="46" t="s">
        <v>13</v>
      </c>
      <c r="G176" s="46" t="s">
        <v>13</v>
      </c>
      <c r="H176" s="65">
        <f t="shared" si="80"/>
        <v>42281.299999999996</v>
      </c>
      <c r="I176" s="65">
        <f t="shared" ref="I176:K176" si="82">I179+I182+I185+I188+I191</f>
        <v>43007.6</v>
      </c>
      <c r="J176" s="65">
        <f t="shared" si="82"/>
        <v>43007.7</v>
      </c>
      <c r="K176" s="65">
        <f t="shared" si="82"/>
        <v>128296.59999999999</v>
      </c>
    </row>
    <row r="177" spans="1:11" s="47" customFormat="1" ht="15.75">
      <c r="A177" s="154"/>
      <c r="B177" s="144"/>
      <c r="C177" s="45" t="s">
        <v>14</v>
      </c>
      <c r="D177" s="46"/>
      <c r="E177" s="46" t="s">
        <v>13</v>
      </c>
      <c r="F177" s="46" t="s">
        <v>13</v>
      </c>
      <c r="G177" s="46" t="s">
        <v>13</v>
      </c>
      <c r="H177" s="65">
        <f t="shared" si="80"/>
        <v>9.8000000000000007</v>
      </c>
      <c r="I177" s="65">
        <f t="shared" ref="I177:K177" si="83">I180+I183+I186+I189+I192</f>
        <v>9.9</v>
      </c>
      <c r="J177" s="65">
        <f t="shared" si="83"/>
        <v>10</v>
      </c>
      <c r="K177" s="65">
        <f t="shared" si="83"/>
        <v>29.700000000000003</v>
      </c>
    </row>
    <row r="178" spans="1:11" ht="15.75" customHeight="1">
      <c r="A178" s="146" t="s">
        <v>185</v>
      </c>
      <c r="B178" s="149" t="s">
        <v>241</v>
      </c>
      <c r="C178" s="1" t="s">
        <v>12</v>
      </c>
      <c r="D178" s="2">
        <v>532</v>
      </c>
      <c r="E178" s="2" t="s">
        <v>13</v>
      </c>
      <c r="F178" s="2" t="s">
        <v>13</v>
      </c>
      <c r="G178" s="2" t="s">
        <v>13</v>
      </c>
      <c r="H178" s="63">
        <f t="shared" ref="H178" si="84">H179</f>
        <v>2496.6</v>
      </c>
      <c r="I178" s="63">
        <f t="shared" ref="I178:J178" si="85">I179</f>
        <v>2381.1</v>
      </c>
      <c r="J178" s="63">
        <f t="shared" si="85"/>
        <v>2381.1</v>
      </c>
      <c r="K178" s="63">
        <f t="shared" si="39"/>
        <v>7258.7999999999993</v>
      </c>
    </row>
    <row r="179" spans="1:11" ht="21" customHeight="1">
      <c r="A179" s="147"/>
      <c r="B179" s="150"/>
      <c r="C179" s="24" t="s">
        <v>4</v>
      </c>
      <c r="D179" s="25">
        <v>532</v>
      </c>
      <c r="E179" s="25" t="s">
        <v>34</v>
      </c>
      <c r="F179" s="25" t="s">
        <v>102</v>
      </c>
      <c r="G179" s="25" t="s">
        <v>13</v>
      </c>
      <c r="H179" s="60">
        <v>2496.6</v>
      </c>
      <c r="I179" s="60">
        <v>2381.1</v>
      </c>
      <c r="J179" s="60">
        <v>2381.1</v>
      </c>
      <c r="K179" s="63">
        <f t="shared" si="39"/>
        <v>7258.7999999999993</v>
      </c>
    </row>
    <row r="180" spans="1:11" ht="18.75" customHeight="1">
      <c r="A180" s="148"/>
      <c r="B180" s="151"/>
      <c r="C180" s="2" t="s">
        <v>13</v>
      </c>
      <c r="D180" s="2" t="s">
        <v>13</v>
      </c>
      <c r="E180" s="2" t="s">
        <v>13</v>
      </c>
      <c r="F180" s="2" t="s">
        <v>13</v>
      </c>
      <c r="G180" s="2" t="s">
        <v>13</v>
      </c>
      <c r="H180" s="60">
        <v>0</v>
      </c>
      <c r="I180" s="60">
        <v>0</v>
      </c>
      <c r="J180" s="60">
        <v>0</v>
      </c>
      <c r="K180" s="63">
        <f t="shared" si="39"/>
        <v>0</v>
      </c>
    </row>
    <row r="181" spans="1:11" ht="18" customHeight="1">
      <c r="A181" s="146" t="s">
        <v>186</v>
      </c>
      <c r="B181" s="149" t="s">
        <v>86</v>
      </c>
      <c r="C181" s="1" t="s">
        <v>12</v>
      </c>
      <c r="D181" s="2">
        <v>532</v>
      </c>
      <c r="E181" s="2" t="s">
        <v>13</v>
      </c>
      <c r="F181" s="2" t="s">
        <v>13</v>
      </c>
      <c r="G181" s="2" t="s">
        <v>13</v>
      </c>
      <c r="H181" s="63">
        <f t="shared" ref="H181" si="86">H182</f>
        <v>26655.1</v>
      </c>
      <c r="I181" s="63">
        <f t="shared" ref="I181:J181" si="87">I182</f>
        <v>27451.3</v>
      </c>
      <c r="J181" s="63">
        <f t="shared" si="87"/>
        <v>27451.3</v>
      </c>
      <c r="K181" s="63">
        <f t="shared" si="39"/>
        <v>81557.7</v>
      </c>
    </row>
    <row r="182" spans="1:11" ht="21" customHeight="1">
      <c r="A182" s="147"/>
      <c r="B182" s="150"/>
      <c r="C182" s="24" t="s">
        <v>4</v>
      </c>
      <c r="D182" s="25">
        <v>532</v>
      </c>
      <c r="E182" s="25" t="s">
        <v>34</v>
      </c>
      <c r="F182" s="25" t="s">
        <v>343</v>
      </c>
      <c r="G182" s="25" t="s">
        <v>13</v>
      </c>
      <c r="H182" s="60">
        <v>26655.1</v>
      </c>
      <c r="I182" s="60">
        <v>27451.3</v>
      </c>
      <c r="J182" s="60">
        <v>27451.3</v>
      </c>
      <c r="K182" s="63">
        <f t="shared" si="39"/>
        <v>81557.7</v>
      </c>
    </row>
    <row r="183" spans="1:11" ht="15.75" customHeight="1">
      <c r="A183" s="148"/>
      <c r="B183" s="151"/>
      <c r="C183" s="2" t="s">
        <v>13</v>
      </c>
      <c r="D183" s="2" t="s">
        <v>13</v>
      </c>
      <c r="E183" s="2" t="s">
        <v>13</v>
      </c>
      <c r="F183" s="2" t="s">
        <v>13</v>
      </c>
      <c r="G183" s="2" t="s">
        <v>13</v>
      </c>
      <c r="H183" s="60">
        <v>0</v>
      </c>
      <c r="I183" s="60">
        <v>0</v>
      </c>
      <c r="J183" s="60">
        <v>0</v>
      </c>
      <c r="K183" s="63">
        <f t="shared" si="39"/>
        <v>0</v>
      </c>
    </row>
    <row r="184" spans="1:11" s="11" customFormat="1" ht="15.75">
      <c r="A184" s="146" t="s">
        <v>187</v>
      </c>
      <c r="B184" s="138" t="s">
        <v>299</v>
      </c>
      <c r="C184" s="1" t="s">
        <v>12</v>
      </c>
      <c r="D184" s="2">
        <v>532</v>
      </c>
      <c r="E184" s="2" t="s">
        <v>13</v>
      </c>
      <c r="F184" s="2" t="s">
        <v>13</v>
      </c>
      <c r="G184" s="2" t="s">
        <v>13</v>
      </c>
      <c r="H184" s="63">
        <f t="shared" ref="H184:H185" si="88">H185</f>
        <v>9.8000000000000007</v>
      </c>
      <c r="I184" s="63">
        <f t="shared" ref="I184:J184" si="89">I185</f>
        <v>9.9</v>
      </c>
      <c r="J184" s="63">
        <f t="shared" si="89"/>
        <v>10</v>
      </c>
      <c r="K184" s="63">
        <f t="shared" si="39"/>
        <v>29.700000000000003</v>
      </c>
    </row>
    <row r="185" spans="1:11" ht="35.25" customHeight="1">
      <c r="A185" s="147"/>
      <c r="B185" s="138"/>
      <c r="C185" s="24" t="s">
        <v>4</v>
      </c>
      <c r="D185" s="25">
        <v>532</v>
      </c>
      <c r="E185" s="25" t="s">
        <v>34</v>
      </c>
      <c r="F185" s="25" t="s">
        <v>342</v>
      </c>
      <c r="G185" s="25" t="s">
        <v>13</v>
      </c>
      <c r="H185" s="60">
        <f t="shared" si="88"/>
        <v>9.8000000000000007</v>
      </c>
      <c r="I185" s="60">
        <f t="shared" ref="I185:J185" si="90">I186</f>
        <v>9.9</v>
      </c>
      <c r="J185" s="60">
        <f t="shared" si="90"/>
        <v>10</v>
      </c>
      <c r="K185" s="63">
        <f t="shared" ref="K185:K189" si="91">H185+I185+J185</f>
        <v>29.700000000000003</v>
      </c>
    </row>
    <row r="186" spans="1:11" ht="46.5" customHeight="1">
      <c r="A186" s="148"/>
      <c r="B186" s="138"/>
      <c r="C186" s="24" t="s">
        <v>14</v>
      </c>
      <c r="D186" s="25">
        <v>532</v>
      </c>
      <c r="E186" s="25" t="s">
        <v>34</v>
      </c>
      <c r="F186" s="25" t="s">
        <v>342</v>
      </c>
      <c r="G186" s="25" t="s">
        <v>39</v>
      </c>
      <c r="H186" s="60">
        <v>9.8000000000000007</v>
      </c>
      <c r="I186" s="60">
        <v>9.9</v>
      </c>
      <c r="J186" s="60">
        <v>10</v>
      </c>
      <c r="K186" s="63">
        <f t="shared" si="91"/>
        <v>29.700000000000003</v>
      </c>
    </row>
    <row r="187" spans="1:11" s="15" customFormat="1" ht="15.75">
      <c r="A187" s="146" t="s">
        <v>188</v>
      </c>
      <c r="B187" s="128" t="s">
        <v>242</v>
      </c>
      <c r="C187" s="1" t="s">
        <v>12</v>
      </c>
      <c r="D187" s="2">
        <v>532</v>
      </c>
      <c r="E187" s="2" t="s">
        <v>13</v>
      </c>
      <c r="F187" s="2" t="s">
        <v>13</v>
      </c>
      <c r="G187" s="2" t="s">
        <v>13</v>
      </c>
      <c r="H187" s="63">
        <f t="shared" ref="H187" si="92">H188</f>
        <v>13119.8</v>
      </c>
      <c r="I187" s="63">
        <f t="shared" ref="I187:J187" si="93">I188</f>
        <v>11795.7</v>
      </c>
      <c r="J187" s="63">
        <f t="shared" si="93"/>
        <v>11795.7</v>
      </c>
      <c r="K187" s="63">
        <f t="shared" si="91"/>
        <v>36711.199999999997</v>
      </c>
    </row>
    <row r="188" spans="1:11" s="16" customFormat="1" ht="15.75">
      <c r="A188" s="147"/>
      <c r="B188" s="128"/>
      <c r="C188" s="24" t="s">
        <v>2</v>
      </c>
      <c r="D188" s="25">
        <v>532</v>
      </c>
      <c r="E188" s="25" t="s">
        <v>41</v>
      </c>
      <c r="F188" s="25" t="s">
        <v>100</v>
      </c>
      <c r="G188" s="25" t="s">
        <v>75</v>
      </c>
      <c r="H188" s="60">
        <v>13119.8</v>
      </c>
      <c r="I188" s="60">
        <v>11795.7</v>
      </c>
      <c r="J188" s="60">
        <v>11795.7</v>
      </c>
      <c r="K188" s="63">
        <f t="shared" si="91"/>
        <v>36711.199999999997</v>
      </c>
    </row>
    <row r="189" spans="1:11" s="16" customFormat="1" ht="31.5" customHeight="1">
      <c r="A189" s="148"/>
      <c r="B189" s="128"/>
      <c r="C189" s="24" t="s">
        <v>14</v>
      </c>
      <c r="D189" s="25" t="s">
        <v>13</v>
      </c>
      <c r="E189" s="25" t="s">
        <v>13</v>
      </c>
      <c r="F189" s="25" t="s">
        <v>13</v>
      </c>
      <c r="G189" s="25" t="s">
        <v>13</v>
      </c>
      <c r="H189" s="60">
        <v>0</v>
      </c>
      <c r="I189" s="60">
        <v>0</v>
      </c>
      <c r="J189" s="60">
        <v>0</v>
      </c>
      <c r="K189" s="63">
        <f t="shared" si="91"/>
        <v>0</v>
      </c>
    </row>
    <row r="190" spans="1:11" s="15" customFormat="1" ht="30" customHeight="1">
      <c r="A190" s="146" t="s">
        <v>344</v>
      </c>
      <c r="B190" s="128" t="s">
        <v>345</v>
      </c>
      <c r="C190" s="1" t="s">
        <v>12</v>
      </c>
      <c r="D190" s="2">
        <v>532</v>
      </c>
      <c r="E190" s="2" t="s">
        <v>13</v>
      </c>
      <c r="F190" s="2" t="s">
        <v>13</v>
      </c>
      <c r="G190" s="2" t="s">
        <v>13</v>
      </c>
      <c r="H190" s="63">
        <f t="shared" ref="H190" si="94">H191</f>
        <v>0</v>
      </c>
      <c r="I190" s="63">
        <f t="shared" ref="I190:J190" si="95">I191</f>
        <v>1369.6</v>
      </c>
      <c r="J190" s="63">
        <f t="shared" si="95"/>
        <v>1369.6</v>
      </c>
      <c r="K190" s="63">
        <f t="shared" ref="K190:K195" si="96">H190+I190+J190</f>
        <v>2739.2</v>
      </c>
    </row>
    <row r="191" spans="1:11" s="16" customFormat="1" ht="35.25" customHeight="1">
      <c r="A191" s="147"/>
      <c r="B191" s="128"/>
      <c r="C191" s="24" t="s">
        <v>2</v>
      </c>
      <c r="D191" s="25">
        <v>532</v>
      </c>
      <c r="E191" s="25" t="s">
        <v>41</v>
      </c>
      <c r="F191" s="25" t="s">
        <v>346</v>
      </c>
      <c r="G191" s="25" t="s">
        <v>75</v>
      </c>
      <c r="H191" s="60">
        <v>0</v>
      </c>
      <c r="I191" s="60">
        <v>1369.6</v>
      </c>
      <c r="J191" s="60">
        <v>1369.6</v>
      </c>
      <c r="K191" s="63">
        <f t="shared" si="96"/>
        <v>2739.2</v>
      </c>
    </row>
    <row r="192" spans="1:11" s="16" customFormat="1" ht="49.5" customHeight="1">
      <c r="A192" s="148"/>
      <c r="B192" s="128"/>
      <c r="C192" s="24" t="s">
        <v>14</v>
      </c>
      <c r="D192" s="25" t="s">
        <v>13</v>
      </c>
      <c r="E192" s="25" t="s">
        <v>13</v>
      </c>
      <c r="F192" s="25" t="s">
        <v>13</v>
      </c>
      <c r="G192" s="25" t="s">
        <v>13</v>
      </c>
      <c r="H192" s="60">
        <v>0</v>
      </c>
      <c r="I192" s="60">
        <v>0</v>
      </c>
      <c r="J192" s="60">
        <v>0</v>
      </c>
      <c r="K192" s="63">
        <f t="shared" si="96"/>
        <v>0</v>
      </c>
    </row>
    <row r="193" spans="1:11" s="47" customFormat="1" ht="15.75">
      <c r="A193" s="145">
        <v>6</v>
      </c>
      <c r="B193" s="139" t="s">
        <v>243</v>
      </c>
      <c r="C193" s="45" t="s">
        <v>12</v>
      </c>
      <c r="D193" s="46">
        <v>532</v>
      </c>
      <c r="E193" s="46" t="s">
        <v>13</v>
      </c>
      <c r="F193" s="46" t="s">
        <v>13</v>
      </c>
      <c r="G193" s="46" t="s">
        <v>13</v>
      </c>
      <c r="H193" s="65">
        <f t="shared" ref="H193" si="97">H194</f>
        <v>32128.3</v>
      </c>
      <c r="I193" s="65">
        <f t="shared" ref="I193:J193" si="98">I194</f>
        <v>1143.5999999999999</v>
      </c>
      <c r="J193" s="65">
        <f t="shared" si="98"/>
        <v>1219.9000000000001</v>
      </c>
      <c r="K193" s="65">
        <f t="shared" si="96"/>
        <v>34491.800000000003</v>
      </c>
    </row>
    <row r="194" spans="1:11" s="47" customFormat="1" ht="15.75">
      <c r="A194" s="145"/>
      <c r="B194" s="139"/>
      <c r="C194" s="45" t="s">
        <v>4</v>
      </c>
      <c r="D194" s="46">
        <v>532</v>
      </c>
      <c r="E194" s="46" t="s">
        <v>13</v>
      </c>
      <c r="F194" s="46" t="s">
        <v>13</v>
      </c>
      <c r="G194" s="46" t="s">
        <v>13</v>
      </c>
      <c r="H194" s="65">
        <f t="shared" ref="H194:H195" si="99">H197+H205+H208+H211+H214+H217</f>
        <v>32128.3</v>
      </c>
      <c r="I194" s="65">
        <f t="shared" ref="I194:J194" si="100">I197+I205+I208+I211+I214+I217</f>
        <v>1143.5999999999999</v>
      </c>
      <c r="J194" s="65">
        <f t="shared" si="100"/>
        <v>1219.9000000000001</v>
      </c>
      <c r="K194" s="65">
        <f t="shared" si="96"/>
        <v>34491.800000000003</v>
      </c>
    </row>
    <row r="195" spans="1:11" s="47" customFormat="1" ht="15.75">
      <c r="A195" s="145"/>
      <c r="B195" s="139"/>
      <c r="C195" s="45" t="s">
        <v>14</v>
      </c>
      <c r="D195" s="46">
        <v>532</v>
      </c>
      <c r="E195" s="46" t="s">
        <v>13</v>
      </c>
      <c r="F195" s="46" t="s">
        <v>13</v>
      </c>
      <c r="G195" s="46" t="s">
        <v>13</v>
      </c>
      <c r="H195" s="65">
        <f t="shared" si="99"/>
        <v>32128.3</v>
      </c>
      <c r="I195" s="65">
        <f t="shared" ref="I195:J195" si="101">I198+I206+I209+I212+I215+I218</f>
        <v>1143.5999999999999</v>
      </c>
      <c r="J195" s="65">
        <f t="shared" si="101"/>
        <v>1219.9000000000001</v>
      </c>
      <c r="K195" s="65">
        <f t="shared" si="96"/>
        <v>34491.800000000003</v>
      </c>
    </row>
    <row r="196" spans="1:11" ht="24" customHeight="1">
      <c r="A196" s="146" t="s">
        <v>189</v>
      </c>
      <c r="B196" s="138" t="s">
        <v>348</v>
      </c>
      <c r="C196" s="1" t="s">
        <v>12</v>
      </c>
      <c r="D196" s="2">
        <v>532</v>
      </c>
      <c r="E196" s="2" t="s">
        <v>13</v>
      </c>
      <c r="F196" s="2" t="s">
        <v>13</v>
      </c>
      <c r="G196" s="2" t="s">
        <v>13</v>
      </c>
      <c r="H196" s="63">
        <f t="shared" ref="H196:H197" si="102">H197</f>
        <v>23297.599999999999</v>
      </c>
      <c r="I196" s="63">
        <f t="shared" ref="I196:J197" si="103">I197</f>
        <v>0</v>
      </c>
      <c r="J196" s="63">
        <f t="shared" si="103"/>
        <v>0</v>
      </c>
      <c r="K196" s="63">
        <f t="shared" ref="K196:K215" si="104">H196+I196+J196</f>
        <v>23297.599999999999</v>
      </c>
    </row>
    <row r="197" spans="1:11" ht="29.25" customHeight="1">
      <c r="A197" s="147"/>
      <c r="B197" s="138"/>
      <c r="C197" s="24" t="s">
        <v>4</v>
      </c>
      <c r="D197" s="25">
        <v>532</v>
      </c>
      <c r="E197" s="25" t="s">
        <v>13</v>
      </c>
      <c r="F197" s="25">
        <v>5362043607</v>
      </c>
      <c r="G197" s="25" t="s">
        <v>13</v>
      </c>
      <c r="H197" s="60">
        <f t="shared" si="102"/>
        <v>23297.599999999999</v>
      </c>
      <c r="I197" s="60">
        <f t="shared" si="103"/>
        <v>0</v>
      </c>
      <c r="J197" s="60">
        <f t="shared" si="103"/>
        <v>0</v>
      </c>
      <c r="K197" s="63">
        <f t="shared" si="104"/>
        <v>23297.599999999999</v>
      </c>
    </row>
    <row r="198" spans="1:11" ht="21" customHeight="1">
      <c r="A198" s="148"/>
      <c r="B198" s="138"/>
      <c r="C198" s="24" t="s">
        <v>14</v>
      </c>
      <c r="D198" s="25">
        <v>532</v>
      </c>
      <c r="E198" s="25" t="s">
        <v>13</v>
      </c>
      <c r="F198" s="25">
        <v>5362043607</v>
      </c>
      <c r="G198" s="25">
        <v>612</v>
      </c>
      <c r="H198" s="60">
        <f t="shared" ref="H198" si="105">H199+H200+H201+H203+H202</f>
        <v>23297.599999999999</v>
      </c>
      <c r="I198" s="60">
        <f t="shared" ref="I198:J198" si="106">I199+I200+I201+I203+I202</f>
        <v>0</v>
      </c>
      <c r="J198" s="60">
        <f t="shared" si="106"/>
        <v>0</v>
      </c>
      <c r="K198" s="63">
        <f t="shared" si="104"/>
        <v>23297.599999999999</v>
      </c>
    </row>
    <row r="199" spans="1:11" s="72" customFormat="1" ht="20.25" customHeight="1">
      <c r="A199" s="66" t="s">
        <v>347</v>
      </c>
      <c r="B199" s="67" t="s">
        <v>415</v>
      </c>
      <c r="C199" s="68" t="s">
        <v>14</v>
      </c>
      <c r="D199" s="69">
        <v>532</v>
      </c>
      <c r="E199" s="69" t="s">
        <v>13</v>
      </c>
      <c r="F199" s="69">
        <v>5362043607</v>
      </c>
      <c r="G199" s="69">
        <v>612</v>
      </c>
      <c r="H199" s="70">
        <v>7496.3</v>
      </c>
      <c r="I199" s="70">
        <v>0</v>
      </c>
      <c r="J199" s="70">
        <v>0</v>
      </c>
      <c r="K199" s="71">
        <f t="shared" si="104"/>
        <v>7496.3</v>
      </c>
    </row>
    <row r="200" spans="1:11" s="72" customFormat="1" ht="18" customHeight="1">
      <c r="A200" s="66" t="s">
        <v>347</v>
      </c>
      <c r="B200" s="67" t="s">
        <v>416</v>
      </c>
      <c r="C200" s="68" t="s">
        <v>14</v>
      </c>
      <c r="D200" s="69">
        <v>532</v>
      </c>
      <c r="E200" s="69" t="s">
        <v>13</v>
      </c>
      <c r="F200" s="69">
        <v>5362043607</v>
      </c>
      <c r="G200" s="69">
        <v>612</v>
      </c>
      <c r="H200" s="70">
        <v>884.3</v>
      </c>
      <c r="I200" s="70">
        <v>0</v>
      </c>
      <c r="J200" s="70">
        <v>0</v>
      </c>
      <c r="K200" s="71">
        <f t="shared" si="104"/>
        <v>884.3</v>
      </c>
    </row>
    <row r="201" spans="1:11" s="72" customFormat="1" ht="32.25" customHeight="1">
      <c r="A201" s="66" t="s">
        <v>347</v>
      </c>
      <c r="B201" s="67" t="s">
        <v>417</v>
      </c>
      <c r="C201" s="68" t="s">
        <v>14</v>
      </c>
      <c r="D201" s="69">
        <v>532</v>
      </c>
      <c r="E201" s="69" t="s">
        <v>13</v>
      </c>
      <c r="F201" s="69">
        <v>5362043607</v>
      </c>
      <c r="G201" s="69">
        <v>612</v>
      </c>
      <c r="H201" s="70">
        <v>8155</v>
      </c>
      <c r="I201" s="70">
        <v>0</v>
      </c>
      <c r="J201" s="70">
        <v>0</v>
      </c>
      <c r="K201" s="71">
        <f t="shared" si="104"/>
        <v>8155</v>
      </c>
    </row>
    <row r="202" spans="1:11" s="72" customFormat="1" ht="51" customHeight="1">
      <c r="A202" s="66" t="s">
        <v>347</v>
      </c>
      <c r="B202" s="67" t="s">
        <v>418</v>
      </c>
      <c r="C202" s="68" t="s">
        <v>14</v>
      </c>
      <c r="D202" s="69">
        <v>532</v>
      </c>
      <c r="E202" s="69" t="s">
        <v>13</v>
      </c>
      <c r="F202" s="69">
        <v>5362043607</v>
      </c>
      <c r="G202" s="69">
        <v>612</v>
      </c>
      <c r="H202" s="70">
        <v>6762</v>
      </c>
      <c r="I202" s="70">
        <v>0</v>
      </c>
      <c r="J202" s="70">
        <v>0</v>
      </c>
      <c r="K202" s="71">
        <f t="shared" si="104"/>
        <v>6762</v>
      </c>
    </row>
    <row r="203" spans="1:11" s="72" customFormat="1" ht="43.5" customHeight="1">
      <c r="A203" s="66" t="s">
        <v>347</v>
      </c>
      <c r="B203" s="67" t="s">
        <v>419</v>
      </c>
      <c r="C203" s="68" t="s">
        <v>14</v>
      </c>
      <c r="D203" s="69">
        <v>532</v>
      </c>
      <c r="E203" s="69" t="s">
        <v>13</v>
      </c>
      <c r="F203" s="69">
        <v>5362043607</v>
      </c>
      <c r="G203" s="69">
        <v>612</v>
      </c>
      <c r="H203" s="70">
        <v>0</v>
      </c>
      <c r="I203" s="70">
        <v>0</v>
      </c>
      <c r="J203" s="70">
        <v>0</v>
      </c>
      <c r="K203" s="71">
        <f t="shared" si="104"/>
        <v>0</v>
      </c>
    </row>
    <row r="204" spans="1:11" ht="15.75">
      <c r="A204" s="141" t="s">
        <v>196</v>
      </c>
      <c r="B204" s="138" t="s">
        <v>253</v>
      </c>
      <c r="C204" s="1" t="s">
        <v>12</v>
      </c>
      <c r="D204" s="2">
        <v>532</v>
      </c>
      <c r="E204" s="2" t="s">
        <v>13</v>
      </c>
      <c r="F204" s="2" t="s">
        <v>13</v>
      </c>
      <c r="G204" s="2" t="s">
        <v>13</v>
      </c>
      <c r="H204" s="63">
        <f t="shared" ref="H204:H205" si="107">H205</f>
        <v>1020.4</v>
      </c>
      <c r="I204" s="63">
        <f t="shared" ref="I204:J205" si="108">I205</f>
        <v>1143.5999999999999</v>
      </c>
      <c r="J204" s="63">
        <f t="shared" si="108"/>
        <v>1219.9000000000001</v>
      </c>
      <c r="K204" s="63">
        <f t="shared" si="104"/>
        <v>3383.9</v>
      </c>
    </row>
    <row r="205" spans="1:11" ht="30" customHeight="1">
      <c r="A205" s="141"/>
      <c r="B205" s="138"/>
      <c r="C205" s="24" t="s">
        <v>4</v>
      </c>
      <c r="D205" s="25">
        <v>532</v>
      </c>
      <c r="E205" s="25" t="s">
        <v>13</v>
      </c>
      <c r="F205" s="25" t="s">
        <v>315</v>
      </c>
      <c r="G205" s="25" t="s">
        <v>13</v>
      </c>
      <c r="H205" s="60">
        <f t="shared" si="107"/>
        <v>1020.4</v>
      </c>
      <c r="I205" s="60">
        <f t="shared" si="108"/>
        <v>1143.5999999999999</v>
      </c>
      <c r="J205" s="60">
        <f t="shared" si="108"/>
        <v>1219.9000000000001</v>
      </c>
      <c r="K205" s="63">
        <f t="shared" si="104"/>
        <v>3383.9</v>
      </c>
    </row>
    <row r="206" spans="1:11" ht="39.75" customHeight="1">
      <c r="A206" s="141"/>
      <c r="B206" s="138"/>
      <c r="C206" s="24" t="s">
        <v>14</v>
      </c>
      <c r="D206" s="25">
        <v>532</v>
      </c>
      <c r="E206" s="25" t="s">
        <v>13</v>
      </c>
      <c r="F206" s="25" t="s">
        <v>315</v>
      </c>
      <c r="G206" s="25">
        <v>612</v>
      </c>
      <c r="H206" s="60">
        <v>1020.4</v>
      </c>
      <c r="I206" s="60">
        <v>1143.5999999999999</v>
      </c>
      <c r="J206" s="60">
        <v>1219.9000000000001</v>
      </c>
      <c r="K206" s="63">
        <f t="shared" si="104"/>
        <v>3383.9</v>
      </c>
    </row>
    <row r="207" spans="1:11" ht="24" customHeight="1">
      <c r="A207" s="141" t="s">
        <v>245</v>
      </c>
      <c r="B207" s="138" t="s">
        <v>254</v>
      </c>
      <c r="C207" s="1" t="s">
        <v>12</v>
      </c>
      <c r="D207" s="2">
        <v>532</v>
      </c>
      <c r="E207" s="2" t="s">
        <v>13</v>
      </c>
      <c r="F207" s="2" t="s">
        <v>13</v>
      </c>
      <c r="G207" s="2" t="s">
        <v>13</v>
      </c>
      <c r="H207" s="63">
        <f t="shared" ref="H207:H208" si="109">H208</f>
        <v>0</v>
      </c>
      <c r="I207" s="63">
        <f t="shared" ref="I207:J208" si="110">I208</f>
        <v>0</v>
      </c>
      <c r="J207" s="63">
        <f t="shared" si="110"/>
        <v>0</v>
      </c>
      <c r="K207" s="63">
        <f t="shared" si="104"/>
        <v>0</v>
      </c>
    </row>
    <row r="208" spans="1:11" ht="33" customHeight="1">
      <c r="A208" s="141"/>
      <c r="B208" s="138"/>
      <c r="C208" s="24" t="s">
        <v>4</v>
      </c>
      <c r="D208" s="25">
        <v>532</v>
      </c>
      <c r="E208" s="25" t="s">
        <v>27</v>
      </c>
      <c r="F208" s="25" t="s">
        <v>316</v>
      </c>
      <c r="G208" s="25" t="s">
        <v>13</v>
      </c>
      <c r="H208" s="60">
        <f t="shared" si="109"/>
        <v>0</v>
      </c>
      <c r="I208" s="60">
        <f t="shared" si="110"/>
        <v>0</v>
      </c>
      <c r="J208" s="60">
        <f t="shared" si="110"/>
        <v>0</v>
      </c>
      <c r="K208" s="63">
        <f t="shared" si="104"/>
        <v>0</v>
      </c>
    </row>
    <row r="209" spans="1:11" ht="28.5" customHeight="1">
      <c r="A209" s="141"/>
      <c r="B209" s="138"/>
      <c r="C209" s="24" t="s">
        <v>77</v>
      </c>
      <c r="D209" s="25">
        <v>532</v>
      </c>
      <c r="E209" s="25" t="s">
        <v>27</v>
      </c>
      <c r="F209" s="25" t="s">
        <v>316</v>
      </c>
      <c r="G209" s="25">
        <v>612</v>
      </c>
      <c r="H209" s="60">
        <v>0</v>
      </c>
      <c r="I209" s="60">
        <v>0</v>
      </c>
      <c r="J209" s="60">
        <v>0</v>
      </c>
      <c r="K209" s="63">
        <f t="shared" si="104"/>
        <v>0</v>
      </c>
    </row>
    <row r="210" spans="1:11" ht="24" customHeight="1">
      <c r="A210" s="141" t="s">
        <v>246</v>
      </c>
      <c r="B210" s="138" t="s">
        <v>255</v>
      </c>
      <c r="C210" s="1" t="s">
        <v>12</v>
      </c>
      <c r="D210" s="2">
        <v>532</v>
      </c>
      <c r="E210" s="2" t="s">
        <v>13</v>
      </c>
      <c r="F210" s="2" t="s">
        <v>13</v>
      </c>
      <c r="G210" s="2" t="s">
        <v>13</v>
      </c>
      <c r="H210" s="63">
        <f t="shared" ref="H210:H211" si="111">H211</f>
        <v>0</v>
      </c>
      <c r="I210" s="63">
        <f t="shared" ref="I210:J217" si="112">I211</f>
        <v>0</v>
      </c>
      <c r="J210" s="63">
        <f t="shared" si="112"/>
        <v>0</v>
      </c>
      <c r="K210" s="63">
        <f t="shared" si="104"/>
        <v>0</v>
      </c>
    </row>
    <row r="211" spans="1:11" ht="33" customHeight="1">
      <c r="A211" s="141"/>
      <c r="B211" s="138"/>
      <c r="C211" s="24" t="s">
        <v>4</v>
      </c>
      <c r="D211" s="25">
        <v>532</v>
      </c>
      <c r="E211" s="25" t="s">
        <v>25</v>
      </c>
      <c r="F211" s="25" t="s">
        <v>317</v>
      </c>
      <c r="G211" s="25" t="s">
        <v>13</v>
      </c>
      <c r="H211" s="60">
        <f t="shared" si="111"/>
        <v>0</v>
      </c>
      <c r="I211" s="60">
        <f t="shared" si="112"/>
        <v>0</v>
      </c>
      <c r="J211" s="60">
        <f t="shared" si="112"/>
        <v>0</v>
      </c>
      <c r="K211" s="63">
        <f t="shared" si="104"/>
        <v>0</v>
      </c>
    </row>
    <row r="212" spans="1:11" ht="38.25" customHeight="1">
      <c r="A212" s="141"/>
      <c r="B212" s="138"/>
      <c r="C212" s="24" t="s">
        <v>290</v>
      </c>
      <c r="D212" s="25">
        <v>532</v>
      </c>
      <c r="E212" s="25" t="s">
        <v>25</v>
      </c>
      <c r="F212" s="25" t="s">
        <v>317</v>
      </c>
      <c r="G212" s="25">
        <v>612</v>
      </c>
      <c r="H212" s="60">
        <v>0</v>
      </c>
      <c r="I212" s="60">
        <v>0</v>
      </c>
      <c r="J212" s="60">
        <v>0</v>
      </c>
      <c r="K212" s="63">
        <f t="shared" si="104"/>
        <v>0</v>
      </c>
    </row>
    <row r="213" spans="1:11" ht="24" customHeight="1">
      <c r="A213" s="141" t="s">
        <v>247</v>
      </c>
      <c r="B213" s="138" t="s">
        <v>291</v>
      </c>
      <c r="C213" s="1" t="s">
        <v>12</v>
      </c>
      <c r="D213" s="2">
        <v>532</v>
      </c>
      <c r="E213" s="2" t="s">
        <v>13</v>
      </c>
      <c r="F213" s="2" t="s">
        <v>13</v>
      </c>
      <c r="G213" s="2" t="s">
        <v>13</v>
      </c>
      <c r="H213" s="63">
        <f t="shared" ref="H213:H214" si="113">H214</f>
        <v>0</v>
      </c>
      <c r="I213" s="63">
        <f t="shared" si="112"/>
        <v>0</v>
      </c>
      <c r="J213" s="63">
        <f t="shared" si="112"/>
        <v>0</v>
      </c>
      <c r="K213" s="63">
        <f t="shared" si="104"/>
        <v>0</v>
      </c>
    </row>
    <row r="214" spans="1:11" ht="33" customHeight="1">
      <c r="A214" s="141"/>
      <c r="B214" s="138"/>
      <c r="C214" s="24" t="s">
        <v>4</v>
      </c>
      <c r="D214" s="25">
        <v>532</v>
      </c>
      <c r="E214" s="25" t="s">
        <v>34</v>
      </c>
      <c r="F214" s="25" t="s">
        <v>318</v>
      </c>
      <c r="G214" s="25" t="s">
        <v>13</v>
      </c>
      <c r="H214" s="60">
        <f t="shared" si="113"/>
        <v>0</v>
      </c>
      <c r="I214" s="60">
        <f t="shared" si="112"/>
        <v>0</v>
      </c>
      <c r="J214" s="60">
        <f t="shared" si="112"/>
        <v>0</v>
      </c>
      <c r="K214" s="63">
        <f t="shared" si="104"/>
        <v>0</v>
      </c>
    </row>
    <row r="215" spans="1:11" ht="38.25" customHeight="1">
      <c r="A215" s="141"/>
      <c r="B215" s="138"/>
      <c r="C215" s="24" t="s">
        <v>14</v>
      </c>
      <c r="D215" s="25">
        <v>532</v>
      </c>
      <c r="E215" s="25" t="s">
        <v>34</v>
      </c>
      <c r="F215" s="25" t="s">
        <v>318</v>
      </c>
      <c r="G215" s="25">
        <v>612</v>
      </c>
      <c r="H215" s="60">
        <v>0</v>
      </c>
      <c r="I215" s="60">
        <v>0</v>
      </c>
      <c r="J215" s="60">
        <v>0</v>
      </c>
      <c r="K215" s="63">
        <f t="shared" si="104"/>
        <v>0</v>
      </c>
    </row>
    <row r="216" spans="1:11" ht="24" customHeight="1">
      <c r="A216" s="141" t="s">
        <v>248</v>
      </c>
      <c r="B216" s="138" t="s">
        <v>420</v>
      </c>
      <c r="C216" s="1" t="s">
        <v>12</v>
      </c>
      <c r="D216" s="2">
        <v>532</v>
      </c>
      <c r="E216" s="2" t="s">
        <v>13</v>
      </c>
      <c r="F216" s="2" t="s">
        <v>13</v>
      </c>
      <c r="G216" s="2" t="s">
        <v>13</v>
      </c>
      <c r="H216" s="63">
        <f t="shared" ref="H216:H217" si="114">H217</f>
        <v>7810.3</v>
      </c>
      <c r="I216" s="63">
        <f t="shared" si="112"/>
        <v>0</v>
      </c>
      <c r="J216" s="63">
        <f t="shared" si="112"/>
        <v>0</v>
      </c>
      <c r="K216" s="63">
        <f t="shared" ref="K216:K218" si="115">H216+I216+J216</f>
        <v>7810.3</v>
      </c>
    </row>
    <row r="217" spans="1:11" ht="24.75" customHeight="1">
      <c r="A217" s="141"/>
      <c r="B217" s="138"/>
      <c r="C217" s="24" t="s">
        <v>4</v>
      </c>
      <c r="D217" s="25">
        <v>532</v>
      </c>
      <c r="E217" s="25" t="s">
        <v>421</v>
      </c>
      <c r="F217" s="25" t="s">
        <v>422</v>
      </c>
      <c r="G217" s="25" t="s">
        <v>13</v>
      </c>
      <c r="H217" s="60">
        <f t="shared" si="114"/>
        <v>7810.3</v>
      </c>
      <c r="I217" s="60">
        <f t="shared" si="112"/>
        <v>0</v>
      </c>
      <c r="J217" s="60">
        <f t="shared" si="112"/>
        <v>0</v>
      </c>
      <c r="K217" s="63">
        <f t="shared" si="115"/>
        <v>7810.3</v>
      </c>
    </row>
    <row r="218" spans="1:11" ht="21.75" customHeight="1">
      <c r="A218" s="141"/>
      <c r="B218" s="138"/>
      <c r="C218" s="24" t="s">
        <v>14</v>
      </c>
      <c r="D218" s="25">
        <v>532</v>
      </c>
      <c r="E218" s="25" t="s">
        <v>13</v>
      </c>
      <c r="F218" s="25" t="s">
        <v>422</v>
      </c>
      <c r="G218" s="25">
        <v>612</v>
      </c>
      <c r="H218" s="60">
        <v>7810.3</v>
      </c>
      <c r="I218" s="60">
        <v>0</v>
      </c>
      <c r="J218" s="60">
        <v>0</v>
      </c>
      <c r="K218" s="63">
        <f t="shared" si="115"/>
        <v>7810.3</v>
      </c>
    </row>
  </sheetData>
  <autoFilter ref="B12:K218"/>
  <mergeCells count="146">
    <mergeCell ref="A100:A102"/>
    <mergeCell ref="B100:B102"/>
    <mergeCell ref="B130:B132"/>
    <mergeCell ref="A127:A129"/>
    <mergeCell ref="B127:B129"/>
    <mergeCell ref="A142:A144"/>
    <mergeCell ref="B142:B144"/>
    <mergeCell ref="A139:A141"/>
    <mergeCell ref="B139:B141"/>
    <mergeCell ref="A133:A135"/>
    <mergeCell ref="B133:B135"/>
    <mergeCell ref="A136:A138"/>
    <mergeCell ref="B136:B138"/>
    <mergeCell ref="I1:K1"/>
    <mergeCell ref="I2:K2"/>
    <mergeCell ref="I3:K3"/>
    <mergeCell ref="I4:K4"/>
    <mergeCell ref="I5:K5"/>
    <mergeCell ref="I6:K6"/>
    <mergeCell ref="A196:A198"/>
    <mergeCell ref="B196:B198"/>
    <mergeCell ref="B52:B54"/>
    <mergeCell ref="A67:A69"/>
    <mergeCell ref="B67:B69"/>
    <mergeCell ref="B157:B159"/>
    <mergeCell ref="A148:A150"/>
    <mergeCell ref="B148:B150"/>
    <mergeCell ref="A160:A162"/>
    <mergeCell ref="B160:B162"/>
    <mergeCell ref="A97:A99"/>
    <mergeCell ref="A88:A90"/>
    <mergeCell ref="A109:A111"/>
    <mergeCell ref="A103:A105"/>
    <mergeCell ref="A118:A120"/>
    <mergeCell ref="A121:A123"/>
    <mergeCell ref="A124:A126"/>
    <mergeCell ref="A145:A147"/>
    <mergeCell ref="A112:A114"/>
    <mergeCell ref="A187:A189"/>
    <mergeCell ref="A193:A195"/>
    <mergeCell ref="A175:A177"/>
    <mergeCell ref="A178:A180"/>
    <mergeCell ref="A181:A183"/>
    <mergeCell ref="A184:A186"/>
    <mergeCell ref="A157:A159"/>
    <mergeCell ref="A151:A153"/>
    <mergeCell ref="A163:A165"/>
    <mergeCell ref="A130:A132"/>
    <mergeCell ref="B175:B177"/>
    <mergeCell ref="A213:A215"/>
    <mergeCell ref="B213:B215"/>
    <mergeCell ref="A204:A206"/>
    <mergeCell ref="A207:A209"/>
    <mergeCell ref="A210:A212"/>
    <mergeCell ref="B207:B209"/>
    <mergeCell ref="B210:B212"/>
    <mergeCell ref="B204:B206"/>
    <mergeCell ref="B178:B180"/>
    <mergeCell ref="B181:B183"/>
    <mergeCell ref="A10:A11"/>
    <mergeCell ref="A13:A15"/>
    <mergeCell ref="A16:A18"/>
    <mergeCell ref="A22:A24"/>
    <mergeCell ref="A34:A36"/>
    <mergeCell ref="A70:A72"/>
    <mergeCell ref="A43:A45"/>
    <mergeCell ref="A49:A51"/>
    <mergeCell ref="A46:A48"/>
    <mergeCell ref="A37:A39"/>
    <mergeCell ref="A52:A54"/>
    <mergeCell ref="A40:A42"/>
    <mergeCell ref="A55:A57"/>
    <mergeCell ref="A58:A60"/>
    <mergeCell ref="A61:A63"/>
    <mergeCell ref="A28:A30"/>
    <mergeCell ref="A19:A21"/>
    <mergeCell ref="A25:A27"/>
    <mergeCell ref="A64:A66"/>
    <mergeCell ref="B79:B81"/>
    <mergeCell ref="A31:A33"/>
    <mergeCell ref="A94:A96"/>
    <mergeCell ref="A91:A93"/>
    <mergeCell ref="A82:A84"/>
    <mergeCell ref="A79:A81"/>
    <mergeCell ref="A76:A78"/>
    <mergeCell ref="A85:A87"/>
    <mergeCell ref="B94:B96"/>
    <mergeCell ref="B70:B72"/>
    <mergeCell ref="A73:A75"/>
    <mergeCell ref="B73:B75"/>
    <mergeCell ref="B88:B90"/>
    <mergeCell ref="B91:B93"/>
    <mergeCell ref="B40:B42"/>
    <mergeCell ref="B55:B57"/>
    <mergeCell ref="B58:B60"/>
    <mergeCell ref="B82:B84"/>
    <mergeCell ref="B61:B63"/>
    <mergeCell ref="B64:B66"/>
    <mergeCell ref="B151:B153"/>
    <mergeCell ref="B163:B165"/>
    <mergeCell ref="B154:B156"/>
    <mergeCell ref="B169:B171"/>
    <mergeCell ref="B166:B168"/>
    <mergeCell ref="B172:B174"/>
    <mergeCell ref="B103:B105"/>
    <mergeCell ref="B109:B111"/>
    <mergeCell ref="A216:A218"/>
    <mergeCell ref="B216:B218"/>
    <mergeCell ref="B193:B195"/>
    <mergeCell ref="B106:B108"/>
    <mergeCell ref="B184:B186"/>
    <mergeCell ref="B190:B192"/>
    <mergeCell ref="A154:A156"/>
    <mergeCell ref="A169:A171"/>
    <mergeCell ref="A166:A168"/>
    <mergeCell ref="A172:A174"/>
    <mergeCell ref="A190:A192"/>
    <mergeCell ref="A115:A117"/>
    <mergeCell ref="A106:A108"/>
    <mergeCell ref="B187:B189"/>
    <mergeCell ref="B115:B117"/>
    <mergeCell ref="B112:B114"/>
    <mergeCell ref="B8:J8"/>
    <mergeCell ref="B37:B39"/>
    <mergeCell ref="B28:B30"/>
    <mergeCell ref="B85:B87"/>
    <mergeCell ref="B121:B123"/>
    <mergeCell ref="B145:B147"/>
    <mergeCell ref="B124:B126"/>
    <mergeCell ref="B22:B24"/>
    <mergeCell ref="B34:B36"/>
    <mergeCell ref="B118:B120"/>
    <mergeCell ref="C10:C11"/>
    <mergeCell ref="D10:G10"/>
    <mergeCell ref="B25:B27"/>
    <mergeCell ref="B13:B15"/>
    <mergeCell ref="B16:B18"/>
    <mergeCell ref="B19:B21"/>
    <mergeCell ref="B10:B11"/>
    <mergeCell ref="H10:K10"/>
    <mergeCell ref="B49:B51"/>
    <mergeCell ref="B46:B48"/>
    <mergeCell ref="B97:B99"/>
    <mergeCell ref="B43:B45"/>
    <mergeCell ref="B31:B33"/>
    <mergeCell ref="B76:B78"/>
  </mergeCells>
  <phoneticPr fontId="18" type="noConversion"/>
  <pageMargins left="0.23622047244094491" right="0.23622047244094491" top="0.74803149606299213" bottom="0.74803149606299213" header="0.31496062992125984" footer="0.31496062992125984"/>
  <pageSetup paperSize="9" scale="61" fitToHeight="60" orientation="landscape" blackAndWhite="1" r:id="rId1"/>
  <headerFooter differentFirst="1"/>
  <rowBreaks count="2" manualBreakCount="2">
    <brk id="105" max="10" man="1"/>
    <brk id="195" max="10" man="1"/>
  </rowBreaks>
</worksheet>
</file>

<file path=xl/worksheets/sheet6.xml><?xml version="1.0" encoding="utf-8"?>
<worksheet xmlns="http://schemas.openxmlformats.org/spreadsheetml/2006/main" xmlns:r="http://schemas.openxmlformats.org/officeDocument/2006/relationships">
  <dimension ref="A1:H417"/>
  <sheetViews>
    <sheetView tabSelected="1" view="pageBreakPreview" topLeftCell="A304" zoomScale="80" zoomScaleNormal="100" zoomScaleSheetLayoutView="80" workbookViewId="0">
      <selection activeCell="D8" sqref="D8:G8"/>
    </sheetView>
  </sheetViews>
  <sheetFormatPr defaultRowHeight="15"/>
  <cols>
    <col min="1" max="1" width="18" style="56" customWidth="1"/>
    <col min="2" max="2" width="61.28515625" style="21" customWidth="1"/>
    <col min="3" max="3" width="40.28515625" style="6" customWidth="1"/>
    <col min="4" max="4" width="23.28515625" style="6" customWidth="1"/>
    <col min="5" max="5" width="21.42578125" style="6" customWidth="1"/>
    <col min="6" max="7" width="21" style="6" customWidth="1"/>
    <col min="8" max="8" width="11.5703125" style="6" customWidth="1"/>
    <col min="9" max="14" width="9.140625" style="6" customWidth="1"/>
    <col min="15" max="16384" width="9.140625" style="6"/>
  </cols>
  <sheetData>
    <row r="1" spans="1:8" ht="16.5">
      <c r="A1" s="53"/>
      <c r="B1" s="20"/>
      <c r="C1" s="5"/>
      <c r="D1" s="5"/>
      <c r="E1" s="4"/>
      <c r="F1" s="14"/>
      <c r="G1" s="14" t="s">
        <v>53</v>
      </c>
    </row>
    <row r="2" spans="1:8" ht="33.75" customHeight="1">
      <c r="A2" s="54"/>
      <c r="B2" s="159" t="s">
        <v>104</v>
      </c>
      <c r="C2" s="159"/>
      <c r="D2" s="159"/>
      <c r="E2" s="159"/>
      <c r="F2" s="159"/>
      <c r="G2" s="38"/>
    </row>
    <row r="3" spans="1:8" ht="16.5">
      <c r="A3" s="53"/>
      <c r="B3" s="20"/>
      <c r="C3" s="5"/>
      <c r="D3" s="5"/>
      <c r="E3" s="5"/>
    </row>
    <row r="4" spans="1:8" ht="16.5">
      <c r="A4" s="53"/>
      <c r="B4" s="20"/>
      <c r="C4" s="5"/>
      <c r="D4" s="5"/>
      <c r="E4" s="4"/>
      <c r="F4" s="14"/>
      <c r="G4" s="14" t="s">
        <v>33</v>
      </c>
    </row>
    <row r="5" spans="1:8" ht="31.5" customHeight="1">
      <c r="A5" s="141" t="s">
        <v>219</v>
      </c>
      <c r="B5" s="140" t="s">
        <v>5</v>
      </c>
      <c r="C5" s="140" t="s">
        <v>28</v>
      </c>
      <c r="D5" s="140" t="s">
        <v>51</v>
      </c>
      <c r="E5" s="140"/>
      <c r="F5" s="140"/>
      <c r="G5" s="140"/>
    </row>
    <row r="6" spans="1:8" ht="45.75" customHeight="1">
      <c r="A6" s="141"/>
      <c r="B6" s="140"/>
      <c r="C6" s="140"/>
      <c r="D6" s="17" t="s">
        <v>60</v>
      </c>
      <c r="E6" s="17" t="s">
        <v>49</v>
      </c>
      <c r="F6" s="17" t="s">
        <v>50</v>
      </c>
      <c r="G6" s="17" t="s">
        <v>333</v>
      </c>
    </row>
    <row r="7" spans="1:8" ht="15.75">
      <c r="A7" s="25">
        <v>1</v>
      </c>
      <c r="B7" s="26">
        <v>2</v>
      </c>
      <c r="C7" s="26">
        <v>3</v>
      </c>
      <c r="D7" s="26">
        <v>4</v>
      </c>
      <c r="E7" s="26">
        <v>5</v>
      </c>
      <c r="F7" s="23">
        <v>6</v>
      </c>
      <c r="G7" s="23">
        <v>7</v>
      </c>
    </row>
    <row r="8" spans="1:8" s="51" customFormat="1" ht="18.75">
      <c r="A8" s="157"/>
      <c r="B8" s="156" t="s">
        <v>74</v>
      </c>
      <c r="C8" s="49" t="s">
        <v>12</v>
      </c>
      <c r="D8" s="57">
        <f t="shared" ref="D8:F12" si="0">D13+D58+D173+D198+D248+D278</f>
        <v>1086633.2999999998</v>
      </c>
      <c r="E8" s="57">
        <f t="shared" si="0"/>
        <v>980795.09999999986</v>
      </c>
      <c r="F8" s="57">
        <f t="shared" si="0"/>
        <v>1005254.9</v>
      </c>
      <c r="G8" s="57">
        <f>D8+E8+F8</f>
        <v>3072683.3</v>
      </c>
      <c r="H8" s="50"/>
    </row>
    <row r="9" spans="1:8" s="51" customFormat="1" ht="31.5">
      <c r="A9" s="157"/>
      <c r="B9" s="156"/>
      <c r="C9" s="49" t="s">
        <v>29</v>
      </c>
      <c r="D9" s="57">
        <f t="shared" si="0"/>
        <v>422373.30000000005</v>
      </c>
      <c r="E9" s="57">
        <f t="shared" si="0"/>
        <v>345116.00000000006</v>
      </c>
      <c r="F9" s="57">
        <f t="shared" si="0"/>
        <v>385925.30000000005</v>
      </c>
      <c r="G9" s="57">
        <f t="shared" ref="G9:G92" si="1">D9+E9+F9</f>
        <v>1153414.6000000001</v>
      </c>
      <c r="H9" s="50"/>
    </row>
    <row r="10" spans="1:8" s="51" customFormat="1" ht="18.75">
      <c r="A10" s="157"/>
      <c r="B10" s="156"/>
      <c r="C10" s="49" t="s">
        <v>30</v>
      </c>
      <c r="D10" s="57">
        <f t="shared" si="0"/>
        <v>57522.500000000007</v>
      </c>
      <c r="E10" s="57">
        <f t="shared" si="0"/>
        <v>72170.899999999994</v>
      </c>
      <c r="F10" s="57">
        <f t="shared" si="0"/>
        <v>56322.5</v>
      </c>
      <c r="G10" s="57">
        <f t="shared" si="1"/>
        <v>186015.9</v>
      </c>
      <c r="H10" s="50"/>
    </row>
    <row r="11" spans="1:8" s="51" customFormat="1" ht="18.75">
      <c r="A11" s="157"/>
      <c r="B11" s="156"/>
      <c r="C11" s="49" t="s">
        <v>31</v>
      </c>
      <c r="D11" s="57">
        <f t="shared" si="0"/>
        <v>606232.30000000005</v>
      </c>
      <c r="E11" s="57">
        <f t="shared" si="0"/>
        <v>563508.20000000007</v>
      </c>
      <c r="F11" s="57">
        <f t="shared" si="0"/>
        <v>563007.10000000009</v>
      </c>
      <c r="G11" s="57">
        <f t="shared" si="1"/>
        <v>1732747.6</v>
      </c>
      <c r="H11" s="50"/>
    </row>
    <row r="12" spans="1:8" s="51" customFormat="1" ht="18.75">
      <c r="A12" s="157"/>
      <c r="B12" s="156"/>
      <c r="C12" s="49" t="s">
        <v>32</v>
      </c>
      <c r="D12" s="57">
        <f t="shared" si="0"/>
        <v>505.2</v>
      </c>
      <c r="E12" s="57">
        <f t="shared" si="0"/>
        <v>0</v>
      </c>
      <c r="F12" s="57">
        <f t="shared" si="0"/>
        <v>0</v>
      </c>
      <c r="G12" s="57">
        <f t="shared" si="1"/>
        <v>505.2</v>
      </c>
      <c r="H12" s="50"/>
    </row>
    <row r="13" spans="1:8" s="51" customFormat="1" ht="18.75">
      <c r="A13" s="157">
        <v>1</v>
      </c>
      <c r="B13" s="156" t="s">
        <v>15</v>
      </c>
      <c r="C13" s="49" t="s">
        <v>12</v>
      </c>
      <c r="D13" s="57">
        <f>D14+D15+D16+D17</f>
        <v>229181.6</v>
      </c>
      <c r="E13" s="57">
        <f t="shared" ref="E13:F13" si="2">E14+E15+E16+E17</f>
        <v>219605.8</v>
      </c>
      <c r="F13" s="57">
        <f t="shared" si="2"/>
        <v>220838.3</v>
      </c>
      <c r="G13" s="57">
        <f t="shared" si="1"/>
        <v>669625.69999999995</v>
      </c>
      <c r="H13" s="50"/>
    </row>
    <row r="14" spans="1:8" s="51" customFormat="1" ht="31.5">
      <c r="A14" s="157"/>
      <c r="B14" s="156"/>
      <c r="C14" s="49" t="s">
        <v>29</v>
      </c>
      <c r="D14" s="57">
        <f t="shared" ref="D14:F14" si="3">D24+D44+D39+D34+D19+D49+D29+D54</f>
        <v>100474.40000000001</v>
      </c>
      <c r="E14" s="57">
        <f t="shared" si="3"/>
        <v>97713.700000000012</v>
      </c>
      <c r="F14" s="57">
        <f t="shared" si="3"/>
        <v>98793.1</v>
      </c>
      <c r="G14" s="57">
        <f t="shared" si="1"/>
        <v>296981.20000000007</v>
      </c>
    </row>
    <row r="15" spans="1:8" s="51" customFormat="1" ht="18.75">
      <c r="A15" s="157"/>
      <c r="B15" s="156"/>
      <c r="C15" s="49" t="s">
        <v>30</v>
      </c>
      <c r="D15" s="57">
        <f t="shared" ref="D15:F15" si="4">D25+D45+D40+D35+D20+D50+D30+D55</f>
        <v>0</v>
      </c>
      <c r="E15" s="57">
        <f t="shared" si="4"/>
        <v>0</v>
      </c>
      <c r="F15" s="57">
        <f t="shared" si="4"/>
        <v>0</v>
      </c>
      <c r="G15" s="57">
        <f t="shared" si="1"/>
        <v>0</v>
      </c>
    </row>
    <row r="16" spans="1:8" s="51" customFormat="1" ht="18.75">
      <c r="A16" s="157"/>
      <c r="B16" s="156"/>
      <c r="C16" s="49" t="s">
        <v>31</v>
      </c>
      <c r="D16" s="57">
        <f t="shared" ref="D16:F16" si="5">D26+D46+D41+D36+D21+D51+D31+D56</f>
        <v>128707.2</v>
      </c>
      <c r="E16" s="57">
        <f t="shared" si="5"/>
        <v>121892.09999999999</v>
      </c>
      <c r="F16" s="57">
        <f t="shared" si="5"/>
        <v>122045.2</v>
      </c>
      <c r="G16" s="57">
        <f t="shared" si="1"/>
        <v>372644.5</v>
      </c>
    </row>
    <row r="17" spans="1:8" s="51" customFormat="1" ht="18.75">
      <c r="A17" s="157"/>
      <c r="B17" s="156"/>
      <c r="C17" s="49" t="s">
        <v>32</v>
      </c>
      <c r="D17" s="57">
        <f>D27+D47+D42+D37+D22+D52+D32+D57</f>
        <v>0</v>
      </c>
      <c r="E17" s="57">
        <f t="shared" ref="E17:F17" si="6">E27+E47+E42+E37+E22+E52+E32+E57</f>
        <v>0</v>
      </c>
      <c r="F17" s="57">
        <f t="shared" si="6"/>
        <v>0</v>
      </c>
      <c r="G17" s="57">
        <f t="shared" si="1"/>
        <v>0</v>
      </c>
    </row>
    <row r="18" spans="1:8" ht="18.75">
      <c r="A18" s="141" t="s">
        <v>148</v>
      </c>
      <c r="B18" s="155" t="s">
        <v>224</v>
      </c>
      <c r="C18" s="27" t="s">
        <v>12</v>
      </c>
      <c r="D18" s="58">
        <f>D19+D20+D21+D22</f>
        <v>122581.5</v>
      </c>
      <c r="E18" s="58">
        <f t="shared" ref="E18:F18" si="7">E19+E20+E21+E22</f>
        <v>113779.5</v>
      </c>
      <c r="F18" s="58">
        <f t="shared" si="7"/>
        <v>113932.6</v>
      </c>
      <c r="G18" s="58">
        <f t="shared" si="1"/>
        <v>350293.6</v>
      </c>
      <c r="H18" s="22"/>
    </row>
    <row r="19" spans="1:8" ht="31.5">
      <c r="A19" s="141"/>
      <c r="B19" s="155"/>
      <c r="C19" s="27" t="s">
        <v>29</v>
      </c>
      <c r="D19" s="59">
        <v>0</v>
      </c>
      <c r="E19" s="59">
        <v>0</v>
      </c>
      <c r="F19" s="59">
        <v>0</v>
      </c>
      <c r="G19" s="58">
        <f t="shared" si="1"/>
        <v>0</v>
      </c>
      <c r="H19" s="22"/>
    </row>
    <row r="20" spans="1:8" ht="18.75">
      <c r="A20" s="141"/>
      <c r="B20" s="155"/>
      <c r="C20" s="27" t="s">
        <v>30</v>
      </c>
      <c r="D20" s="59">
        <v>0</v>
      </c>
      <c r="E20" s="59">
        <v>0</v>
      </c>
      <c r="F20" s="59">
        <v>0</v>
      </c>
      <c r="G20" s="58">
        <f t="shared" si="1"/>
        <v>0</v>
      </c>
      <c r="H20" s="22"/>
    </row>
    <row r="21" spans="1:8" ht="18.75">
      <c r="A21" s="141"/>
      <c r="B21" s="155"/>
      <c r="C21" s="27" t="s">
        <v>31</v>
      </c>
      <c r="D21" s="59">
        <v>122581.5</v>
      </c>
      <c r="E21" s="59">
        <v>113779.5</v>
      </c>
      <c r="F21" s="59">
        <v>113932.6</v>
      </c>
      <c r="G21" s="58">
        <f t="shared" si="1"/>
        <v>350293.6</v>
      </c>
      <c r="H21" s="22"/>
    </row>
    <row r="22" spans="1:8" ht="18.75">
      <c r="A22" s="141"/>
      <c r="B22" s="155"/>
      <c r="C22" s="27" t="s">
        <v>32</v>
      </c>
      <c r="D22" s="59">
        <v>0</v>
      </c>
      <c r="E22" s="59">
        <v>0</v>
      </c>
      <c r="F22" s="59">
        <v>0</v>
      </c>
      <c r="G22" s="58">
        <f t="shared" si="1"/>
        <v>0</v>
      </c>
      <c r="H22" s="22"/>
    </row>
    <row r="23" spans="1:8" ht="18.75">
      <c r="A23" s="141" t="s">
        <v>149</v>
      </c>
      <c r="B23" s="155" t="s">
        <v>220</v>
      </c>
      <c r="C23" s="27" t="s">
        <v>12</v>
      </c>
      <c r="D23" s="58">
        <f>D24+D25+D26+D27</f>
        <v>99180.1</v>
      </c>
      <c r="E23" s="58">
        <f t="shared" ref="E23:F23" si="8">E24+E25+E26+E27</f>
        <v>96880.6</v>
      </c>
      <c r="F23" s="58">
        <f t="shared" si="8"/>
        <v>97960</v>
      </c>
      <c r="G23" s="58">
        <f t="shared" si="1"/>
        <v>294020.7</v>
      </c>
      <c r="H23" s="22"/>
    </row>
    <row r="24" spans="1:8" ht="31.5">
      <c r="A24" s="141"/>
      <c r="B24" s="155"/>
      <c r="C24" s="27" t="s">
        <v>29</v>
      </c>
      <c r="D24" s="59">
        <v>99180.1</v>
      </c>
      <c r="E24" s="59">
        <v>96880.6</v>
      </c>
      <c r="F24" s="59">
        <v>97960</v>
      </c>
      <c r="G24" s="58">
        <f t="shared" si="1"/>
        <v>294020.7</v>
      </c>
      <c r="H24" s="22"/>
    </row>
    <row r="25" spans="1:8" ht="18.75">
      <c r="A25" s="141"/>
      <c r="B25" s="155"/>
      <c r="C25" s="27" t="s">
        <v>30</v>
      </c>
      <c r="D25" s="59">
        <v>0</v>
      </c>
      <c r="E25" s="59">
        <v>0</v>
      </c>
      <c r="F25" s="59">
        <v>0</v>
      </c>
      <c r="G25" s="58">
        <f t="shared" si="1"/>
        <v>0</v>
      </c>
      <c r="H25" s="22"/>
    </row>
    <row r="26" spans="1:8" ht="18.75">
      <c r="A26" s="141"/>
      <c r="B26" s="155"/>
      <c r="C26" s="27" t="s">
        <v>31</v>
      </c>
      <c r="D26" s="59">
        <v>0</v>
      </c>
      <c r="E26" s="59">
        <v>0</v>
      </c>
      <c r="F26" s="59">
        <v>0</v>
      </c>
      <c r="G26" s="58">
        <f t="shared" si="1"/>
        <v>0</v>
      </c>
      <c r="H26" s="22"/>
    </row>
    <row r="27" spans="1:8" ht="18.75">
      <c r="A27" s="141"/>
      <c r="B27" s="155"/>
      <c r="C27" s="27" t="s">
        <v>32</v>
      </c>
      <c r="D27" s="59">
        <v>0</v>
      </c>
      <c r="E27" s="59">
        <v>0</v>
      </c>
      <c r="F27" s="59">
        <v>0</v>
      </c>
      <c r="G27" s="58">
        <f t="shared" si="1"/>
        <v>0</v>
      </c>
      <c r="H27" s="22"/>
    </row>
    <row r="28" spans="1:8" ht="18.75">
      <c r="A28" s="141" t="s">
        <v>150</v>
      </c>
      <c r="B28" s="155" t="s">
        <v>244</v>
      </c>
      <c r="C28" s="27" t="s">
        <v>12</v>
      </c>
      <c r="D28" s="58">
        <f>D29+D30+D31+D32</f>
        <v>461.2</v>
      </c>
      <c r="E28" s="58">
        <f t="shared" ref="E28" si="9">E29+E30+E31+E32</f>
        <v>0</v>
      </c>
      <c r="F28" s="58">
        <f t="shared" ref="F28" si="10">F29+F30+F31+F32</f>
        <v>0</v>
      </c>
      <c r="G28" s="58">
        <f t="shared" si="1"/>
        <v>461.2</v>
      </c>
      <c r="H28" s="22"/>
    </row>
    <row r="29" spans="1:8" ht="31.5">
      <c r="A29" s="141"/>
      <c r="B29" s="155"/>
      <c r="C29" s="27" t="s">
        <v>29</v>
      </c>
      <c r="D29" s="59">
        <v>461.2</v>
      </c>
      <c r="E29" s="59">
        <v>0</v>
      </c>
      <c r="F29" s="59">
        <v>0</v>
      </c>
      <c r="G29" s="58">
        <f t="shared" si="1"/>
        <v>461.2</v>
      </c>
      <c r="H29" s="22"/>
    </row>
    <row r="30" spans="1:8" ht="18.75">
      <c r="A30" s="141"/>
      <c r="B30" s="155"/>
      <c r="C30" s="27" t="s">
        <v>30</v>
      </c>
      <c r="D30" s="59">
        <v>0</v>
      </c>
      <c r="E30" s="59">
        <v>0</v>
      </c>
      <c r="F30" s="59">
        <v>0</v>
      </c>
      <c r="G30" s="58">
        <f t="shared" si="1"/>
        <v>0</v>
      </c>
      <c r="H30" s="22"/>
    </row>
    <row r="31" spans="1:8" ht="18.75">
      <c r="A31" s="141"/>
      <c r="B31" s="155"/>
      <c r="C31" s="27" t="s">
        <v>31</v>
      </c>
      <c r="D31" s="59">
        <v>0</v>
      </c>
      <c r="E31" s="59">
        <v>0</v>
      </c>
      <c r="F31" s="59">
        <v>0</v>
      </c>
      <c r="G31" s="58">
        <f t="shared" si="1"/>
        <v>0</v>
      </c>
      <c r="H31" s="22"/>
    </row>
    <row r="32" spans="1:8" ht="16.5" customHeight="1">
      <c r="A32" s="141"/>
      <c r="B32" s="155"/>
      <c r="C32" s="27" t="s">
        <v>32</v>
      </c>
      <c r="D32" s="59">
        <v>0</v>
      </c>
      <c r="E32" s="59">
        <v>0</v>
      </c>
      <c r="F32" s="59">
        <v>0</v>
      </c>
      <c r="G32" s="58">
        <f t="shared" si="1"/>
        <v>0</v>
      </c>
      <c r="H32" s="22"/>
    </row>
    <row r="33" spans="1:8" ht="18.75">
      <c r="A33" s="141" t="s">
        <v>151</v>
      </c>
      <c r="B33" s="155" t="s">
        <v>223</v>
      </c>
      <c r="C33" s="27" t="s">
        <v>12</v>
      </c>
      <c r="D33" s="58">
        <f>D34+D35+D36+D37</f>
        <v>4232.3999999999996</v>
      </c>
      <c r="E33" s="58">
        <f t="shared" ref="E33" si="11">E34+E35+E36+E37</f>
        <v>6399.3</v>
      </c>
      <c r="F33" s="58">
        <f t="shared" ref="F33" si="12">F34+F35+F36+F37</f>
        <v>6399.3</v>
      </c>
      <c r="G33" s="58">
        <f t="shared" si="1"/>
        <v>17031</v>
      </c>
      <c r="H33" s="22"/>
    </row>
    <row r="34" spans="1:8" ht="31.5">
      <c r="A34" s="141"/>
      <c r="B34" s="155"/>
      <c r="C34" s="27" t="s">
        <v>29</v>
      </c>
      <c r="D34" s="59">
        <v>0</v>
      </c>
      <c r="E34" s="59">
        <v>0</v>
      </c>
      <c r="F34" s="59">
        <v>0</v>
      </c>
      <c r="G34" s="58">
        <f t="shared" si="1"/>
        <v>0</v>
      </c>
      <c r="H34" s="22"/>
    </row>
    <row r="35" spans="1:8" ht="18.75">
      <c r="A35" s="141"/>
      <c r="B35" s="155"/>
      <c r="C35" s="27" t="s">
        <v>30</v>
      </c>
      <c r="D35" s="59">
        <v>0</v>
      </c>
      <c r="E35" s="59">
        <v>0</v>
      </c>
      <c r="F35" s="59">
        <v>0</v>
      </c>
      <c r="G35" s="58">
        <f t="shared" si="1"/>
        <v>0</v>
      </c>
      <c r="H35" s="22"/>
    </row>
    <row r="36" spans="1:8" ht="18.75">
      <c r="A36" s="141"/>
      <c r="B36" s="155"/>
      <c r="C36" s="27" t="s">
        <v>31</v>
      </c>
      <c r="D36" s="59">
        <v>4232.3999999999996</v>
      </c>
      <c r="E36" s="59">
        <v>6399.3</v>
      </c>
      <c r="F36" s="59">
        <v>6399.3</v>
      </c>
      <c r="G36" s="58">
        <f t="shared" si="1"/>
        <v>17031</v>
      </c>
      <c r="H36" s="22"/>
    </row>
    <row r="37" spans="1:8" ht="18.75">
      <c r="A37" s="141"/>
      <c r="B37" s="155"/>
      <c r="C37" s="27" t="s">
        <v>32</v>
      </c>
      <c r="D37" s="59">
        <v>0</v>
      </c>
      <c r="E37" s="59">
        <v>0</v>
      </c>
      <c r="F37" s="59">
        <v>0</v>
      </c>
      <c r="G37" s="58">
        <f t="shared" si="1"/>
        <v>0</v>
      </c>
      <c r="H37" s="22"/>
    </row>
    <row r="38" spans="1:8" ht="18.75">
      <c r="A38" s="141" t="s">
        <v>155</v>
      </c>
      <c r="B38" s="155" t="s">
        <v>222</v>
      </c>
      <c r="C38" s="27" t="s">
        <v>12</v>
      </c>
      <c r="D38" s="58">
        <f>D39+D40+D41+D42</f>
        <v>171.8</v>
      </c>
      <c r="E38" s="58">
        <f t="shared" ref="E38" si="13">E39+E40+E41+E42</f>
        <v>171.8</v>
      </c>
      <c r="F38" s="58">
        <f t="shared" ref="F38" si="14">F39+F40+F41+F42</f>
        <v>171.8</v>
      </c>
      <c r="G38" s="58">
        <f t="shared" si="1"/>
        <v>515.40000000000009</v>
      </c>
      <c r="H38" s="22"/>
    </row>
    <row r="39" spans="1:8" ht="31.5">
      <c r="A39" s="141"/>
      <c r="B39" s="155"/>
      <c r="C39" s="27" t="s">
        <v>29</v>
      </c>
      <c r="D39" s="59">
        <v>171.8</v>
      </c>
      <c r="E39" s="59">
        <v>171.8</v>
      </c>
      <c r="F39" s="59">
        <v>171.8</v>
      </c>
      <c r="G39" s="58">
        <f t="shared" si="1"/>
        <v>515.40000000000009</v>
      </c>
      <c r="H39" s="22"/>
    </row>
    <row r="40" spans="1:8" ht="18.75">
      <c r="A40" s="141"/>
      <c r="B40" s="155"/>
      <c r="C40" s="27" t="s">
        <v>30</v>
      </c>
      <c r="D40" s="59">
        <v>0</v>
      </c>
      <c r="E40" s="59">
        <v>0</v>
      </c>
      <c r="F40" s="59">
        <v>0</v>
      </c>
      <c r="G40" s="58">
        <f t="shared" si="1"/>
        <v>0</v>
      </c>
      <c r="H40" s="22"/>
    </row>
    <row r="41" spans="1:8" ht="18.75">
      <c r="A41" s="141"/>
      <c r="B41" s="155"/>
      <c r="C41" s="27" t="s">
        <v>31</v>
      </c>
      <c r="D41" s="59">
        <v>0</v>
      </c>
      <c r="E41" s="59">
        <v>0</v>
      </c>
      <c r="F41" s="59">
        <v>0</v>
      </c>
      <c r="G41" s="58">
        <f t="shared" si="1"/>
        <v>0</v>
      </c>
      <c r="H41" s="22"/>
    </row>
    <row r="42" spans="1:8" ht="18.75">
      <c r="A42" s="141"/>
      <c r="B42" s="155"/>
      <c r="C42" s="27" t="s">
        <v>32</v>
      </c>
      <c r="D42" s="59">
        <v>0</v>
      </c>
      <c r="E42" s="59">
        <v>0</v>
      </c>
      <c r="F42" s="59">
        <v>0</v>
      </c>
      <c r="G42" s="58">
        <f t="shared" si="1"/>
        <v>0</v>
      </c>
      <c r="H42" s="22"/>
    </row>
    <row r="43" spans="1:8" ht="18.75">
      <c r="A43" s="141" t="s">
        <v>156</v>
      </c>
      <c r="B43" s="155" t="s">
        <v>257</v>
      </c>
      <c r="C43" s="27" t="s">
        <v>12</v>
      </c>
      <c r="D43" s="58">
        <f>D44+D45+D46+D47</f>
        <v>1636.9</v>
      </c>
      <c r="E43" s="58">
        <f t="shared" ref="E43" si="15">E44+E45+E46+E47</f>
        <v>1636.9</v>
      </c>
      <c r="F43" s="58">
        <f t="shared" ref="F43" si="16">F44+F45+F46+F47</f>
        <v>1636.9</v>
      </c>
      <c r="G43" s="58">
        <f t="shared" si="1"/>
        <v>4910.7000000000007</v>
      </c>
      <c r="H43" s="22"/>
    </row>
    <row r="44" spans="1:8" ht="31.5">
      <c r="A44" s="141"/>
      <c r="B44" s="155"/>
      <c r="C44" s="27" t="s">
        <v>29</v>
      </c>
      <c r="D44" s="59">
        <v>621.29999999999995</v>
      </c>
      <c r="E44" s="59">
        <v>621.29999999999995</v>
      </c>
      <c r="F44" s="59">
        <v>621.29999999999995</v>
      </c>
      <c r="G44" s="58">
        <f t="shared" si="1"/>
        <v>1863.8999999999999</v>
      </c>
      <c r="H44" s="22"/>
    </row>
    <row r="45" spans="1:8" ht="18.75">
      <c r="A45" s="141"/>
      <c r="B45" s="155"/>
      <c r="C45" s="27" t="s">
        <v>30</v>
      </c>
      <c r="D45" s="59">
        <v>0</v>
      </c>
      <c r="E45" s="59">
        <v>0</v>
      </c>
      <c r="F45" s="59">
        <v>0</v>
      </c>
      <c r="G45" s="58">
        <f t="shared" si="1"/>
        <v>0</v>
      </c>
      <c r="H45" s="22"/>
    </row>
    <row r="46" spans="1:8" ht="18.75">
      <c r="A46" s="141"/>
      <c r="B46" s="155"/>
      <c r="C46" s="27" t="s">
        <v>31</v>
      </c>
      <c r="D46" s="59">
        <v>1015.6</v>
      </c>
      <c r="E46" s="59">
        <v>1015.6</v>
      </c>
      <c r="F46" s="59">
        <v>1015.6</v>
      </c>
      <c r="G46" s="58">
        <f t="shared" si="1"/>
        <v>3046.8</v>
      </c>
      <c r="H46" s="22"/>
    </row>
    <row r="47" spans="1:8" ht="27" customHeight="1">
      <c r="A47" s="141"/>
      <c r="B47" s="155"/>
      <c r="C47" s="27" t="s">
        <v>32</v>
      </c>
      <c r="D47" s="59">
        <v>0</v>
      </c>
      <c r="E47" s="59">
        <v>0</v>
      </c>
      <c r="F47" s="59">
        <v>0</v>
      </c>
      <c r="G47" s="58">
        <f t="shared" si="1"/>
        <v>0</v>
      </c>
      <c r="H47" s="22"/>
    </row>
    <row r="48" spans="1:8" s="7" customFormat="1" ht="24.75" customHeight="1">
      <c r="A48" s="141" t="s">
        <v>157</v>
      </c>
      <c r="B48" s="155" t="s">
        <v>322</v>
      </c>
      <c r="C48" s="27" t="s">
        <v>12</v>
      </c>
      <c r="D48" s="58">
        <f>D49+D50+D51+D52</f>
        <v>737.7</v>
      </c>
      <c r="E48" s="58">
        <f t="shared" ref="E48" si="17">E49+E50+E51+E52</f>
        <v>737.7</v>
      </c>
      <c r="F48" s="58">
        <f t="shared" ref="F48" si="18">F49+F50+F51+F52</f>
        <v>737.7</v>
      </c>
      <c r="G48" s="58">
        <f t="shared" si="1"/>
        <v>2213.1000000000004</v>
      </c>
      <c r="H48" s="22"/>
    </row>
    <row r="49" spans="1:8" s="7" customFormat="1" ht="31.5">
      <c r="A49" s="141"/>
      <c r="B49" s="155"/>
      <c r="C49" s="27" t="s">
        <v>29</v>
      </c>
      <c r="D49" s="59">
        <v>40</v>
      </c>
      <c r="E49" s="59">
        <v>40</v>
      </c>
      <c r="F49" s="59">
        <v>40</v>
      </c>
      <c r="G49" s="58">
        <f t="shared" si="1"/>
        <v>120</v>
      </c>
      <c r="H49" s="22"/>
    </row>
    <row r="50" spans="1:8" s="7" customFormat="1" ht="24" customHeight="1">
      <c r="A50" s="141"/>
      <c r="B50" s="155"/>
      <c r="C50" s="27" t="s">
        <v>30</v>
      </c>
      <c r="D50" s="59">
        <v>0</v>
      </c>
      <c r="E50" s="59">
        <v>0</v>
      </c>
      <c r="F50" s="59">
        <v>0</v>
      </c>
      <c r="G50" s="58">
        <f t="shared" si="1"/>
        <v>0</v>
      </c>
      <c r="H50" s="22"/>
    </row>
    <row r="51" spans="1:8" s="7" customFormat="1" ht="17.25" customHeight="1">
      <c r="A51" s="141"/>
      <c r="B51" s="155"/>
      <c r="C51" s="27" t="s">
        <v>31</v>
      </c>
      <c r="D51" s="59">
        <v>697.7</v>
      </c>
      <c r="E51" s="59">
        <v>697.7</v>
      </c>
      <c r="F51" s="59">
        <v>697.7</v>
      </c>
      <c r="G51" s="58">
        <f t="shared" si="1"/>
        <v>2093.1000000000004</v>
      </c>
      <c r="H51" s="22"/>
    </row>
    <row r="52" spans="1:8" s="7" customFormat="1" ht="21.75" customHeight="1">
      <c r="A52" s="141"/>
      <c r="B52" s="155"/>
      <c r="C52" s="27" t="s">
        <v>32</v>
      </c>
      <c r="D52" s="59">
        <v>0</v>
      </c>
      <c r="E52" s="59">
        <v>0</v>
      </c>
      <c r="F52" s="59">
        <v>0</v>
      </c>
      <c r="G52" s="58">
        <f t="shared" si="1"/>
        <v>0</v>
      </c>
      <c r="H52" s="22"/>
    </row>
    <row r="53" spans="1:8" s="7" customFormat="1" ht="24.75" customHeight="1">
      <c r="A53" s="141" t="s">
        <v>379</v>
      </c>
      <c r="B53" s="155" t="s">
        <v>322</v>
      </c>
      <c r="C53" s="27" t="s">
        <v>12</v>
      </c>
      <c r="D53" s="58">
        <f>D54+D55+D56+D57</f>
        <v>180</v>
      </c>
      <c r="E53" s="58">
        <f t="shared" ref="E53:F53" si="19">E54+E55+E56+E57</f>
        <v>0</v>
      </c>
      <c r="F53" s="58">
        <f t="shared" si="19"/>
        <v>0</v>
      </c>
      <c r="G53" s="58">
        <f t="shared" ref="G53:G57" si="20">D53+E53+F53</f>
        <v>180</v>
      </c>
      <c r="H53" s="22"/>
    </row>
    <row r="54" spans="1:8" s="7" customFormat="1" ht="31.5">
      <c r="A54" s="141"/>
      <c r="B54" s="155"/>
      <c r="C54" s="27" t="s">
        <v>29</v>
      </c>
      <c r="D54" s="59">
        <v>0</v>
      </c>
      <c r="E54" s="59">
        <v>0</v>
      </c>
      <c r="F54" s="59">
        <v>0</v>
      </c>
      <c r="G54" s="58">
        <f t="shared" si="20"/>
        <v>0</v>
      </c>
      <c r="H54" s="22"/>
    </row>
    <row r="55" spans="1:8" s="7" customFormat="1" ht="24" customHeight="1">
      <c r="A55" s="141"/>
      <c r="B55" s="155"/>
      <c r="C55" s="27" t="s">
        <v>30</v>
      </c>
      <c r="D55" s="59">
        <v>0</v>
      </c>
      <c r="E55" s="59">
        <v>0</v>
      </c>
      <c r="F55" s="59">
        <v>0</v>
      </c>
      <c r="G55" s="58">
        <f t="shared" si="20"/>
        <v>0</v>
      </c>
      <c r="H55" s="22"/>
    </row>
    <row r="56" spans="1:8" s="7" customFormat="1" ht="17.25" customHeight="1">
      <c r="A56" s="141"/>
      <c r="B56" s="155"/>
      <c r="C56" s="27" t="s">
        <v>31</v>
      </c>
      <c r="D56" s="59">
        <v>180</v>
      </c>
      <c r="E56" s="59">
        <v>0</v>
      </c>
      <c r="F56" s="59">
        <v>0</v>
      </c>
      <c r="G56" s="58">
        <f t="shared" si="20"/>
        <v>180</v>
      </c>
      <c r="H56" s="22"/>
    </row>
    <row r="57" spans="1:8" s="7" customFormat="1" ht="21.75" customHeight="1">
      <c r="A57" s="141"/>
      <c r="B57" s="155"/>
      <c r="C57" s="27" t="s">
        <v>32</v>
      </c>
      <c r="D57" s="59">
        <v>0</v>
      </c>
      <c r="E57" s="59">
        <v>0</v>
      </c>
      <c r="F57" s="59">
        <v>0</v>
      </c>
      <c r="G57" s="58">
        <f t="shared" si="20"/>
        <v>0</v>
      </c>
      <c r="H57" s="22"/>
    </row>
    <row r="58" spans="1:8" s="52" customFormat="1" ht="18.75">
      <c r="A58" s="158" t="s">
        <v>190</v>
      </c>
      <c r="B58" s="156" t="s">
        <v>3</v>
      </c>
      <c r="C58" s="49" t="s">
        <v>12</v>
      </c>
      <c r="D58" s="57">
        <f t="shared" ref="D58:G59" si="21">D63+D68+D88+D93+D98+D108+D113+D118+D123+D128+D133+D138+D143+D148+D153+D158+D163+D168+D103+D83+D78+D73</f>
        <v>739701.99999999988</v>
      </c>
      <c r="E58" s="57">
        <f t="shared" si="21"/>
        <v>675383.70000000007</v>
      </c>
      <c r="F58" s="57">
        <f t="shared" si="21"/>
        <v>698476.80000000016</v>
      </c>
      <c r="G58" s="57">
        <f t="shared" si="21"/>
        <v>2113562.5000000005</v>
      </c>
    </row>
    <row r="59" spans="1:8" s="52" customFormat="1" ht="31.5">
      <c r="A59" s="158"/>
      <c r="B59" s="156"/>
      <c r="C59" s="49" t="s">
        <v>29</v>
      </c>
      <c r="D59" s="57">
        <f t="shared" si="21"/>
        <v>231097.10000000003</v>
      </c>
      <c r="E59" s="57">
        <f t="shared" si="21"/>
        <v>181218</v>
      </c>
      <c r="F59" s="57">
        <f t="shared" si="21"/>
        <v>220890.1</v>
      </c>
      <c r="G59" s="57">
        <f t="shared" si="21"/>
        <v>633205.19999999995</v>
      </c>
    </row>
    <row r="60" spans="1:8" s="52" customFormat="1" ht="18.75">
      <c r="A60" s="158"/>
      <c r="B60" s="156"/>
      <c r="C60" s="49" t="s">
        <v>30</v>
      </c>
      <c r="D60" s="57">
        <f t="shared" ref="D60:G60" si="22">D65+D70+D90+D95+D100+D110+D115+D120+D125+D130+D135+D140+D145+D150+D155+D160+D165+D170+D105+D85+D80+D75</f>
        <v>57522.500000000007</v>
      </c>
      <c r="E60" s="57">
        <f t="shared" si="22"/>
        <v>72170.899999999994</v>
      </c>
      <c r="F60" s="57">
        <f t="shared" si="22"/>
        <v>56322.5</v>
      </c>
      <c r="G60" s="57">
        <f t="shared" si="22"/>
        <v>186015.9</v>
      </c>
    </row>
    <row r="61" spans="1:8" s="52" customFormat="1" ht="18.75">
      <c r="A61" s="158"/>
      <c r="B61" s="156"/>
      <c r="C61" s="49" t="s">
        <v>31</v>
      </c>
      <c r="D61" s="57">
        <f t="shared" ref="D61:G61" si="23">D66+D71+D91+D96+D101+D111+D116+D121+D126+D131+D136+D141+D146+D151+D156+D161+D166+D171+D106+D86+D81+D76</f>
        <v>451082.40000000014</v>
      </c>
      <c r="E61" s="57">
        <f t="shared" si="23"/>
        <v>421994.8000000001</v>
      </c>
      <c r="F61" s="57">
        <f t="shared" si="23"/>
        <v>421264.20000000007</v>
      </c>
      <c r="G61" s="57">
        <f t="shared" si="23"/>
        <v>1294341.3999999997</v>
      </c>
    </row>
    <row r="62" spans="1:8" s="52" customFormat="1" ht="18.75">
      <c r="A62" s="158"/>
      <c r="B62" s="156"/>
      <c r="C62" s="49" t="s">
        <v>32</v>
      </c>
      <c r="D62" s="57">
        <f>D67+D72+D92+D97+D102+D112+D117+D122+D127+D132+D137+D142+D147+D152+D157+D162+D167+D172+D107+D87+D82+D77</f>
        <v>0</v>
      </c>
      <c r="E62" s="57">
        <f t="shared" ref="E62:F62" si="24">E67+E72+E92+E97+E102+E112+E117+E122+E127+E132+E137+E142+E147+E152+E157+E162+E167+E172+E107+E87+E82+E77</f>
        <v>0</v>
      </c>
      <c r="F62" s="57">
        <f t="shared" si="24"/>
        <v>0</v>
      </c>
      <c r="G62" s="57">
        <f>G67+G72+G92+G97+G102+G112+G117+G122+G127+G132+G137+G142+G147+G152+G157+G162+G167+G172+G107+G87+G82+G77</f>
        <v>0</v>
      </c>
    </row>
    <row r="63" spans="1:8" ht="21" customHeight="1">
      <c r="A63" s="141" t="s">
        <v>158</v>
      </c>
      <c r="B63" s="155" t="s">
        <v>285</v>
      </c>
      <c r="C63" s="27" t="s">
        <v>12</v>
      </c>
      <c r="D63" s="58">
        <f>D64+D65+D66+D67</f>
        <v>22118</v>
      </c>
      <c r="E63" s="58">
        <f t="shared" ref="E63" si="25">E64+E65+E66+E67</f>
        <v>20808.900000000001</v>
      </c>
      <c r="F63" s="58">
        <f t="shared" ref="F63" si="26">F64+F65+F66+F67</f>
        <v>20810.5</v>
      </c>
      <c r="G63" s="58">
        <f t="shared" si="1"/>
        <v>63737.4</v>
      </c>
      <c r="H63" s="22"/>
    </row>
    <row r="64" spans="1:8" ht="31.5">
      <c r="A64" s="141"/>
      <c r="B64" s="155"/>
      <c r="C64" s="27" t="s">
        <v>29</v>
      </c>
      <c r="D64" s="59">
        <v>0</v>
      </c>
      <c r="E64" s="59">
        <v>0</v>
      </c>
      <c r="F64" s="59">
        <v>0</v>
      </c>
      <c r="G64" s="58">
        <f t="shared" si="1"/>
        <v>0</v>
      </c>
      <c r="H64" s="22"/>
    </row>
    <row r="65" spans="1:8" ht="27" customHeight="1">
      <c r="A65" s="141"/>
      <c r="B65" s="155"/>
      <c r="C65" s="27" t="s">
        <v>30</v>
      </c>
      <c r="D65" s="59">
        <v>0</v>
      </c>
      <c r="E65" s="59">
        <v>0</v>
      </c>
      <c r="F65" s="59">
        <v>0</v>
      </c>
      <c r="G65" s="58">
        <f t="shared" si="1"/>
        <v>0</v>
      </c>
      <c r="H65" s="22"/>
    </row>
    <row r="66" spans="1:8" ht="24.75" customHeight="1">
      <c r="A66" s="141"/>
      <c r="B66" s="155"/>
      <c r="C66" s="27" t="s">
        <v>31</v>
      </c>
      <c r="D66" s="59">
        <v>22118</v>
      </c>
      <c r="E66" s="59">
        <v>20808.900000000001</v>
      </c>
      <c r="F66" s="59">
        <v>20810.5</v>
      </c>
      <c r="G66" s="58">
        <f t="shared" si="1"/>
        <v>63737.4</v>
      </c>
      <c r="H66" s="22"/>
    </row>
    <row r="67" spans="1:8" ht="22.5" customHeight="1">
      <c r="A67" s="141"/>
      <c r="B67" s="155"/>
      <c r="C67" s="27" t="s">
        <v>32</v>
      </c>
      <c r="D67" s="59">
        <v>0</v>
      </c>
      <c r="E67" s="59">
        <v>0</v>
      </c>
      <c r="F67" s="59">
        <v>0</v>
      </c>
      <c r="G67" s="58">
        <f t="shared" si="1"/>
        <v>0</v>
      </c>
      <c r="H67" s="22"/>
    </row>
    <row r="68" spans="1:8" ht="18.75" customHeight="1">
      <c r="A68" s="141" t="s">
        <v>159</v>
      </c>
      <c r="B68" s="155" t="s">
        <v>225</v>
      </c>
      <c r="C68" s="27" t="s">
        <v>12</v>
      </c>
      <c r="D68" s="58">
        <f>D69+D70+D71+D72</f>
        <v>393461</v>
      </c>
      <c r="E68" s="58">
        <f t="shared" ref="E68" si="27">E69+E70+E71+E72</f>
        <v>371167.4</v>
      </c>
      <c r="F68" s="58">
        <f t="shared" ref="F68" si="28">F69+F70+F71+F72</f>
        <v>371537.9</v>
      </c>
      <c r="G68" s="58">
        <f t="shared" si="1"/>
        <v>1136166.3</v>
      </c>
      <c r="H68" s="22"/>
    </row>
    <row r="69" spans="1:8" ht="38.25" customHeight="1">
      <c r="A69" s="141"/>
      <c r="B69" s="155"/>
      <c r="C69" s="27" t="s">
        <v>29</v>
      </c>
      <c r="D69" s="59">
        <v>0</v>
      </c>
      <c r="E69" s="59">
        <v>0</v>
      </c>
      <c r="F69" s="59">
        <v>0</v>
      </c>
      <c r="G69" s="58">
        <f t="shared" si="1"/>
        <v>0</v>
      </c>
      <c r="H69" s="22"/>
    </row>
    <row r="70" spans="1:8" ht="26.25" customHeight="1">
      <c r="A70" s="141"/>
      <c r="B70" s="155"/>
      <c r="C70" s="27" t="s">
        <v>30</v>
      </c>
      <c r="D70" s="59">
        <v>0</v>
      </c>
      <c r="E70" s="59">
        <v>0</v>
      </c>
      <c r="F70" s="59">
        <v>0</v>
      </c>
      <c r="G70" s="58">
        <f t="shared" si="1"/>
        <v>0</v>
      </c>
      <c r="H70" s="22"/>
    </row>
    <row r="71" spans="1:8" ht="21" customHeight="1">
      <c r="A71" s="141"/>
      <c r="B71" s="155"/>
      <c r="C71" s="27" t="s">
        <v>31</v>
      </c>
      <c r="D71" s="59">
        <v>393461</v>
      </c>
      <c r="E71" s="59">
        <v>371167.4</v>
      </c>
      <c r="F71" s="59">
        <v>371537.9</v>
      </c>
      <c r="G71" s="58">
        <f t="shared" si="1"/>
        <v>1136166.3</v>
      </c>
      <c r="H71" s="22"/>
    </row>
    <row r="72" spans="1:8" ht="23.25" customHeight="1">
      <c r="A72" s="141"/>
      <c r="B72" s="155"/>
      <c r="C72" s="27" t="s">
        <v>32</v>
      </c>
      <c r="D72" s="59">
        <v>0</v>
      </c>
      <c r="E72" s="59">
        <v>0</v>
      </c>
      <c r="F72" s="59">
        <v>0</v>
      </c>
      <c r="G72" s="58">
        <f t="shared" si="1"/>
        <v>0</v>
      </c>
      <c r="H72" s="22"/>
    </row>
    <row r="73" spans="1:8" ht="18.75" customHeight="1">
      <c r="A73" s="141" t="s">
        <v>332</v>
      </c>
      <c r="B73" s="155" t="s">
        <v>225</v>
      </c>
      <c r="C73" s="27" t="s">
        <v>12</v>
      </c>
      <c r="D73" s="58">
        <f>D74+D75+D76+D77</f>
        <v>3682.5</v>
      </c>
      <c r="E73" s="58">
        <f t="shared" ref="E73:F73" si="29">E74+E75+E76+E77</f>
        <v>0</v>
      </c>
      <c r="F73" s="58">
        <f t="shared" si="29"/>
        <v>0</v>
      </c>
      <c r="G73" s="58">
        <f t="shared" ref="G73:G77" si="30">D73+E73+F73</f>
        <v>3682.5</v>
      </c>
      <c r="H73" s="22"/>
    </row>
    <row r="74" spans="1:8" ht="38.25" customHeight="1">
      <c r="A74" s="141"/>
      <c r="B74" s="155"/>
      <c r="C74" s="27" t="s">
        <v>29</v>
      </c>
      <c r="D74" s="59">
        <v>0</v>
      </c>
      <c r="E74" s="59">
        <v>0</v>
      </c>
      <c r="F74" s="59">
        <v>0</v>
      </c>
      <c r="G74" s="58">
        <f t="shared" si="30"/>
        <v>0</v>
      </c>
      <c r="H74" s="22"/>
    </row>
    <row r="75" spans="1:8" ht="26.25" customHeight="1">
      <c r="A75" s="141"/>
      <c r="B75" s="155"/>
      <c r="C75" s="27" t="s">
        <v>30</v>
      </c>
      <c r="D75" s="59">
        <v>0</v>
      </c>
      <c r="E75" s="59">
        <v>0</v>
      </c>
      <c r="F75" s="59">
        <v>0</v>
      </c>
      <c r="G75" s="58">
        <f t="shared" si="30"/>
        <v>0</v>
      </c>
      <c r="H75" s="22"/>
    </row>
    <row r="76" spans="1:8" ht="21" customHeight="1">
      <c r="A76" s="141"/>
      <c r="B76" s="155"/>
      <c r="C76" s="27" t="s">
        <v>31</v>
      </c>
      <c r="D76" s="59">
        <v>3682.5</v>
      </c>
      <c r="E76" s="59">
        <v>0</v>
      </c>
      <c r="F76" s="59">
        <v>0</v>
      </c>
      <c r="G76" s="58">
        <f t="shared" si="30"/>
        <v>3682.5</v>
      </c>
      <c r="H76" s="22"/>
    </row>
    <row r="77" spans="1:8" ht="23.25" customHeight="1">
      <c r="A77" s="141"/>
      <c r="B77" s="155"/>
      <c r="C77" s="27" t="s">
        <v>32</v>
      </c>
      <c r="D77" s="59">
        <v>0</v>
      </c>
      <c r="E77" s="59">
        <v>0</v>
      </c>
      <c r="F77" s="59">
        <v>0</v>
      </c>
      <c r="G77" s="58">
        <f t="shared" si="30"/>
        <v>0</v>
      </c>
      <c r="H77" s="22"/>
    </row>
    <row r="78" spans="1:8" ht="18.75" customHeight="1">
      <c r="A78" s="141" t="s">
        <v>493</v>
      </c>
      <c r="B78" s="155" t="s">
        <v>497</v>
      </c>
      <c r="C78" s="27" t="s">
        <v>12</v>
      </c>
      <c r="D78" s="58">
        <f>D79+D80+D81+D82</f>
        <v>523.70000000000005</v>
      </c>
      <c r="E78" s="58">
        <f t="shared" ref="E78:F78" si="31">E79+E80+E81+E82</f>
        <v>0</v>
      </c>
      <c r="F78" s="58">
        <f t="shared" si="31"/>
        <v>0</v>
      </c>
      <c r="G78" s="58">
        <f t="shared" ref="G78:G82" si="32">D78+E78+F78</f>
        <v>523.70000000000005</v>
      </c>
      <c r="H78" s="22"/>
    </row>
    <row r="79" spans="1:8" ht="38.25" customHeight="1">
      <c r="A79" s="141"/>
      <c r="B79" s="155"/>
      <c r="C79" s="27" t="s">
        <v>29</v>
      </c>
      <c r="D79" s="59">
        <v>0</v>
      </c>
      <c r="E79" s="59">
        <v>0</v>
      </c>
      <c r="F79" s="59">
        <v>0</v>
      </c>
      <c r="G79" s="58">
        <f t="shared" si="32"/>
        <v>0</v>
      </c>
      <c r="H79" s="22"/>
    </row>
    <row r="80" spans="1:8" ht="26.25" customHeight="1">
      <c r="A80" s="141"/>
      <c r="B80" s="155"/>
      <c r="C80" s="27" t="s">
        <v>30</v>
      </c>
      <c r="D80" s="59">
        <v>0</v>
      </c>
      <c r="E80" s="59">
        <v>0</v>
      </c>
      <c r="F80" s="59">
        <v>0</v>
      </c>
      <c r="G80" s="58">
        <f t="shared" si="32"/>
        <v>0</v>
      </c>
      <c r="H80" s="22"/>
    </row>
    <row r="81" spans="1:8" ht="21" customHeight="1">
      <c r="A81" s="141"/>
      <c r="B81" s="155"/>
      <c r="C81" s="27" t="s">
        <v>31</v>
      </c>
      <c r="D81" s="59">
        <v>523.70000000000005</v>
      </c>
      <c r="E81" s="59">
        <v>0</v>
      </c>
      <c r="F81" s="59">
        <v>0</v>
      </c>
      <c r="G81" s="58">
        <f t="shared" si="32"/>
        <v>523.70000000000005</v>
      </c>
      <c r="H81" s="22"/>
    </row>
    <row r="82" spans="1:8" ht="23.25" customHeight="1">
      <c r="A82" s="141"/>
      <c r="B82" s="155"/>
      <c r="C82" s="27" t="s">
        <v>32</v>
      </c>
      <c r="D82" s="59">
        <v>0</v>
      </c>
      <c r="E82" s="59">
        <v>0</v>
      </c>
      <c r="F82" s="59">
        <v>0</v>
      </c>
      <c r="G82" s="58">
        <f t="shared" si="32"/>
        <v>0</v>
      </c>
      <c r="H82" s="22"/>
    </row>
    <row r="83" spans="1:8" ht="18.75" customHeight="1">
      <c r="A83" s="141" t="s">
        <v>513</v>
      </c>
      <c r="B83" s="155" t="s">
        <v>494</v>
      </c>
      <c r="C83" s="27" t="s">
        <v>12</v>
      </c>
      <c r="D83" s="58">
        <f>D84+D85+D86+D87</f>
        <v>261.89999999999998</v>
      </c>
      <c r="E83" s="58">
        <f t="shared" ref="E83:F83" si="33">E84+E85+E86+E87</f>
        <v>0</v>
      </c>
      <c r="F83" s="58">
        <f t="shared" si="33"/>
        <v>0</v>
      </c>
      <c r="G83" s="58">
        <f t="shared" ref="G83:G87" si="34">D83+E83+F83</f>
        <v>261.89999999999998</v>
      </c>
      <c r="H83" s="22"/>
    </row>
    <row r="84" spans="1:8" ht="38.25" customHeight="1">
      <c r="A84" s="141"/>
      <c r="B84" s="155"/>
      <c r="C84" s="27" t="s">
        <v>29</v>
      </c>
      <c r="D84" s="59">
        <v>0</v>
      </c>
      <c r="E84" s="59">
        <v>0</v>
      </c>
      <c r="F84" s="59">
        <v>0</v>
      </c>
      <c r="G84" s="58">
        <f t="shared" si="34"/>
        <v>0</v>
      </c>
      <c r="H84" s="22"/>
    </row>
    <row r="85" spans="1:8" ht="26.25" customHeight="1">
      <c r="A85" s="141"/>
      <c r="B85" s="155"/>
      <c r="C85" s="27" t="s">
        <v>30</v>
      </c>
      <c r="D85" s="59">
        <v>0</v>
      </c>
      <c r="E85" s="59">
        <v>0</v>
      </c>
      <c r="F85" s="59">
        <v>0</v>
      </c>
      <c r="G85" s="58">
        <f t="shared" si="34"/>
        <v>0</v>
      </c>
      <c r="H85" s="22"/>
    </row>
    <row r="86" spans="1:8" ht="21" customHeight="1">
      <c r="A86" s="141"/>
      <c r="B86" s="155"/>
      <c r="C86" s="27" t="s">
        <v>31</v>
      </c>
      <c r="D86" s="59">
        <v>261.89999999999998</v>
      </c>
      <c r="E86" s="59">
        <v>0</v>
      </c>
      <c r="F86" s="59">
        <v>0</v>
      </c>
      <c r="G86" s="58">
        <f t="shared" si="34"/>
        <v>261.89999999999998</v>
      </c>
      <c r="H86" s="22"/>
    </row>
    <row r="87" spans="1:8" ht="23.25" customHeight="1">
      <c r="A87" s="141"/>
      <c r="B87" s="155"/>
      <c r="C87" s="27" t="s">
        <v>32</v>
      </c>
      <c r="D87" s="59">
        <v>0</v>
      </c>
      <c r="E87" s="59">
        <v>0</v>
      </c>
      <c r="F87" s="59">
        <v>0</v>
      </c>
      <c r="G87" s="58">
        <f t="shared" si="34"/>
        <v>0</v>
      </c>
      <c r="H87" s="22"/>
    </row>
    <row r="88" spans="1:8" ht="24" customHeight="1">
      <c r="A88" s="141" t="s">
        <v>514</v>
      </c>
      <c r="B88" s="155" t="s">
        <v>220</v>
      </c>
      <c r="C88" s="27" t="s">
        <v>12</v>
      </c>
      <c r="D88" s="58">
        <f>D89+D90+D91+D92</f>
        <v>169917.1</v>
      </c>
      <c r="E88" s="58">
        <f t="shared" ref="E88" si="35">E89+E90+E91+E92</f>
        <v>126271.6</v>
      </c>
      <c r="F88" s="58">
        <f t="shared" ref="F88" si="36">F89+F90+F91+F92</f>
        <v>166226.70000000001</v>
      </c>
      <c r="G88" s="58">
        <f t="shared" si="1"/>
        <v>462415.4</v>
      </c>
      <c r="H88" s="22"/>
    </row>
    <row r="89" spans="1:8" ht="35.25" customHeight="1">
      <c r="A89" s="141"/>
      <c r="B89" s="155"/>
      <c r="C89" s="27" t="s">
        <v>29</v>
      </c>
      <c r="D89" s="59">
        <v>169917.1</v>
      </c>
      <c r="E89" s="59">
        <v>126271.6</v>
      </c>
      <c r="F89" s="59">
        <v>166226.70000000001</v>
      </c>
      <c r="G89" s="58">
        <f t="shared" si="1"/>
        <v>462415.4</v>
      </c>
      <c r="H89" s="22"/>
    </row>
    <row r="90" spans="1:8" ht="24" customHeight="1">
      <c r="A90" s="141"/>
      <c r="B90" s="155"/>
      <c r="C90" s="27" t="s">
        <v>30</v>
      </c>
      <c r="D90" s="59">
        <v>0</v>
      </c>
      <c r="E90" s="59">
        <v>0</v>
      </c>
      <c r="F90" s="59">
        <v>0</v>
      </c>
      <c r="G90" s="58">
        <f t="shared" si="1"/>
        <v>0</v>
      </c>
      <c r="H90" s="22"/>
    </row>
    <row r="91" spans="1:8" ht="24" customHeight="1">
      <c r="A91" s="141"/>
      <c r="B91" s="155"/>
      <c r="C91" s="27" t="s">
        <v>31</v>
      </c>
      <c r="D91" s="59">
        <v>0</v>
      </c>
      <c r="E91" s="59">
        <v>0</v>
      </c>
      <c r="F91" s="59">
        <v>0</v>
      </c>
      <c r="G91" s="58">
        <f t="shared" si="1"/>
        <v>0</v>
      </c>
      <c r="H91" s="22"/>
    </row>
    <row r="92" spans="1:8" ht="24" customHeight="1">
      <c r="A92" s="141"/>
      <c r="B92" s="155"/>
      <c r="C92" s="27" t="s">
        <v>32</v>
      </c>
      <c r="D92" s="59">
        <v>0</v>
      </c>
      <c r="E92" s="59">
        <v>0</v>
      </c>
      <c r="F92" s="59">
        <v>0</v>
      </c>
      <c r="G92" s="58">
        <f t="shared" si="1"/>
        <v>0</v>
      </c>
      <c r="H92" s="22"/>
    </row>
    <row r="93" spans="1:8" ht="18.75">
      <c r="A93" s="141" t="s">
        <v>161</v>
      </c>
      <c r="B93" s="155" t="s">
        <v>228</v>
      </c>
      <c r="C93" s="27" t="s">
        <v>12</v>
      </c>
      <c r="D93" s="58">
        <f>D94+D95+D96+D97</f>
        <v>1165.5</v>
      </c>
      <c r="E93" s="58">
        <f t="shared" ref="E93" si="37">E94+E95+E96+E97</f>
        <v>0</v>
      </c>
      <c r="F93" s="58">
        <f t="shared" ref="F93" si="38">F94+F95+F96+F97</f>
        <v>0</v>
      </c>
      <c r="G93" s="58">
        <f t="shared" ref="G93:G161" si="39">D93+E93+F93</f>
        <v>1165.5</v>
      </c>
      <c r="H93" s="22"/>
    </row>
    <row r="94" spans="1:8" ht="31.5">
      <c r="A94" s="141"/>
      <c r="B94" s="155"/>
      <c r="C94" s="27" t="s">
        <v>29</v>
      </c>
      <c r="D94" s="59">
        <v>1165.5</v>
      </c>
      <c r="E94" s="59">
        <v>0</v>
      </c>
      <c r="F94" s="59">
        <v>0</v>
      </c>
      <c r="G94" s="58">
        <f t="shared" si="39"/>
        <v>1165.5</v>
      </c>
      <c r="H94" s="22"/>
    </row>
    <row r="95" spans="1:8" ht="18.75">
      <c r="A95" s="141"/>
      <c r="B95" s="155"/>
      <c r="C95" s="27" t="s">
        <v>30</v>
      </c>
      <c r="D95" s="59">
        <v>0</v>
      </c>
      <c r="E95" s="59">
        <v>0</v>
      </c>
      <c r="F95" s="59">
        <v>0</v>
      </c>
      <c r="G95" s="58">
        <f t="shared" si="39"/>
        <v>0</v>
      </c>
      <c r="H95" s="22"/>
    </row>
    <row r="96" spans="1:8" ht="18.75">
      <c r="A96" s="141"/>
      <c r="B96" s="155"/>
      <c r="C96" s="27" t="s">
        <v>31</v>
      </c>
      <c r="D96" s="59">
        <v>0</v>
      </c>
      <c r="E96" s="59">
        <v>0</v>
      </c>
      <c r="F96" s="59">
        <v>0</v>
      </c>
      <c r="G96" s="58">
        <f t="shared" si="39"/>
        <v>0</v>
      </c>
      <c r="H96" s="22"/>
    </row>
    <row r="97" spans="1:8" ht="18.75">
      <c r="A97" s="141"/>
      <c r="B97" s="155"/>
      <c r="C97" s="27" t="s">
        <v>32</v>
      </c>
      <c r="D97" s="59">
        <v>0</v>
      </c>
      <c r="E97" s="59">
        <v>0</v>
      </c>
      <c r="F97" s="59">
        <v>0</v>
      </c>
      <c r="G97" s="58">
        <f t="shared" si="39"/>
        <v>0</v>
      </c>
      <c r="H97" s="22"/>
    </row>
    <row r="98" spans="1:8" ht="18.75">
      <c r="A98" s="141" t="s">
        <v>162</v>
      </c>
      <c r="B98" s="155" t="s">
        <v>487</v>
      </c>
      <c r="C98" s="27" t="s">
        <v>12</v>
      </c>
      <c r="D98" s="58">
        <f>D99+D100+D101+D102</f>
        <v>8101.6</v>
      </c>
      <c r="E98" s="58">
        <f t="shared" ref="E98" si="40">E99+E100+E101+E102</f>
        <v>7896.9</v>
      </c>
      <c r="F98" s="58">
        <f t="shared" ref="F98" si="41">F99+F100+F101+F102</f>
        <v>7972.1</v>
      </c>
      <c r="G98" s="58">
        <f t="shared" si="39"/>
        <v>23970.6</v>
      </c>
      <c r="H98" s="22"/>
    </row>
    <row r="99" spans="1:8" ht="31.5">
      <c r="A99" s="141"/>
      <c r="B99" s="155"/>
      <c r="C99" s="27" t="s">
        <v>29</v>
      </c>
      <c r="D99" s="60">
        <v>8101.6</v>
      </c>
      <c r="E99" s="60">
        <v>7896.9</v>
      </c>
      <c r="F99" s="60">
        <v>7972.1</v>
      </c>
      <c r="G99" s="63">
        <f t="shared" si="39"/>
        <v>23970.6</v>
      </c>
      <c r="H99" s="22"/>
    </row>
    <row r="100" spans="1:8" ht="18.75">
      <c r="A100" s="141"/>
      <c r="B100" s="155"/>
      <c r="C100" s="27" t="s">
        <v>30</v>
      </c>
      <c r="D100" s="59">
        <v>0</v>
      </c>
      <c r="E100" s="59">
        <v>0</v>
      </c>
      <c r="F100" s="59">
        <v>0</v>
      </c>
      <c r="G100" s="58">
        <f t="shared" si="39"/>
        <v>0</v>
      </c>
      <c r="H100" s="22"/>
    </row>
    <row r="101" spans="1:8" ht="18.75">
      <c r="A101" s="141"/>
      <c r="B101" s="155"/>
      <c r="C101" s="27" t="s">
        <v>31</v>
      </c>
      <c r="D101" s="59">
        <v>0</v>
      </c>
      <c r="E101" s="59">
        <v>0</v>
      </c>
      <c r="F101" s="59">
        <v>0</v>
      </c>
      <c r="G101" s="58">
        <f t="shared" si="39"/>
        <v>0</v>
      </c>
      <c r="H101" s="22"/>
    </row>
    <row r="102" spans="1:8" ht="18.75">
      <c r="A102" s="141"/>
      <c r="B102" s="155"/>
      <c r="C102" s="27" t="s">
        <v>32</v>
      </c>
      <c r="D102" s="59">
        <v>0</v>
      </c>
      <c r="E102" s="59">
        <v>0</v>
      </c>
      <c r="F102" s="59">
        <v>0</v>
      </c>
      <c r="G102" s="58">
        <f t="shared" si="39"/>
        <v>0</v>
      </c>
      <c r="H102" s="22"/>
    </row>
    <row r="103" spans="1:8" ht="18.75">
      <c r="A103" s="141" t="s">
        <v>484</v>
      </c>
      <c r="B103" s="155" t="s">
        <v>488</v>
      </c>
      <c r="C103" s="27" t="s">
        <v>12</v>
      </c>
      <c r="D103" s="58">
        <f>D104+D105+D106+D107</f>
        <v>29.2</v>
      </c>
      <c r="E103" s="58">
        <f t="shared" ref="E103:F103" si="42">E104+E105+E106+E107</f>
        <v>0</v>
      </c>
      <c r="F103" s="58">
        <f t="shared" si="42"/>
        <v>0</v>
      </c>
      <c r="G103" s="58">
        <f t="shared" ref="G103:G107" si="43">D103+E103+F103</f>
        <v>29.2</v>
      </c>
      <c r="H103" s="22"/>
    </row>
    <row r="104" spans="1:8" ht="31.5">
      <c r="A104" s="141"/>
      <c r="B104" s="155"/>
      <c r="C104" s="27" t="s">
        <v>29</v>
      </c>
      <c r="D104" s="60">
        <v>29.2</v>
      </c>
      <c r="E104" s="60">
        <v>0</v>
      </c>
      <c r="F104" s="60">
        <v>0</v>
      </c>
      <c r="G104" s="63">
        <f t="shared" si="43"/>
        <v>29.2</v>
      </c>
      <c r="H104" s="22"/>
    </row>
    <row r="105" spans="1:8" ht="18.75">
      <c r="A105" s="141"/>
      <c r="B105" s="155"/>
      <c r="C105" s="27" t="s">
        <v>30</v>
      </c>
      <c r="D105" s="59">
        <v>0</v>
      </c>
      <c r="E105" s="59">
        <v>0</v>
      </c>
      <c r="F105" s="59">
        <v>0</v>
      </c>
      <c r="G105" s="58">
        <f t="shared" si="43"/>
        <v>0</v>
      </c>
      <c r="H105" s="22"/>
    </row>
    <row r="106" spans="1:8" ht="18.75">
      <c r="A106" s="141"/>
      <c r="B106" s="155"/>
      <c r="C106" s="27" t="s">
        <v>31</v>
      </c>
      <c r="D106" s="59">
        <v>0</v>
      </c>
      <c r="E106" s="59">
        <v>0</v>
      </c>
      <c r="F106" s="59">
        <v>0</v>
      </c>
      <c r="G106" s="58">
        <f t="shared" si="43"/>
        <v>0</v>
      </c>
      <c r="H106" s="22"/>
    </row>
    <row r="107" spans="1:8" ht="18.75">
      <c r="A107" s="141"/>
      <c r="B107" s="155"/>
      <c r="C107" s="27" t="s">
        <v>32</v>
      </c>
      <c r="D107" s="59">
        <v>0</v>
      </c>
      <c r="E107" s="59">
        <v>0</v>
      </c>
      <c r="F107" s="59">
        <v>0</v>
      </c>
      <c r="G107" s="58">
        <f t="shared" si="43"/>
        <v>0</v>
      </c>
      <c r="H107" s="22"/>
    </row>
    <row r="108" spans="1:8" ht="26.25" customHeight="1">
      <c r="A108" s="141" t="s">
        <v>163</v>
      </c>
      <c r="B108" s="155" t="s">
        <v>233</v>
      </c>
      <c r="C108" s="27" t="s">
        <v>12</v>
      </c>
      <c r="D108" s="58">
        <f>D109+D110+D111+D112</f>
        <v>30847.200000000001</v>
      </c>
      <c r="E108" s="58">
        <f t="shared" ref="E108:F108" si="44">E109+E110+E111+E112</f>
        <v>30827.5</v>
      </c>
      <c r="F108" s="58">
        <f t="shared" si="44"/>
        <v>30827.5</v>
      </c>
      <c r="G108" s="58">
        <f t="shared" si="39"/>
        <v>92502.2</v>
      </c>
      <c r="H108" s="22"/>
    </row>
    <row r="109" spans="1:8" ht="36" customHeight="1">
      <c r="A109" s="141"/>
      <c r="B109" s="155"/>
      <c r="C109" s="27" t="s">
        <v>29</v>
      </c>
      <c r="D109" s="59">
        <v>0</v>
      </c>
      <c r="E109" s="59">
        <v>0</v>
      </c>
      <c r="F109" s="59">
        <v>0</v>
      </c>
      <c r="G109" s="58">
        <f t="shared" si="39"/>
        <v>0</v>
      </c>
      <c r="H109" s="22"/>
    </row>
    <row r="110" spans="1:8" ht="18.75">
      <c r="A110" s="141"/>
      <c r="B110" s="155"/>
      <c r="C110" s="27" t="s">
        <v>30</v>
      </c>
      <c r="D110" s="59">
        <v>30847.200000000001</v>
      </c>
      <c r="E110" s="59">
        <v>30827.5</v>
      </c>
      <c r="F110" s="59">
        <v>30827.5</v>
      </c>
      <c r="G110" s="58">
        <f t="shared" si="39"/>
        <v>92502.2</v>
      </c>
      <c r="H110" s="22"/>
    </row>
    <row r="111" spans="1:8" ht="29.25" customHeight="1">
      <c r="A111" s="141"/>
      <c r="B111" s="155"/>
      <c r="C111" s="27" t="s">
        <v>31</v>
      </c>
      <c r="D111" s="59">
        <v>0</v>
      </c>
      <c r="E111" s="59">
        <v>0</v>
      </c>
      <c r="F111" s="59">
        <v>0</v>
      </c>
      <c r="G111" s="58">
        <f t="shared" si="39"/>
        <v>0</v>
      </c>
      <c r="H111" s="22"/>
    </row>
    <row r="112" spans="1:8" ht="34.5" customHeight="1">
      <c r="A112" s="141"/>
      <c r="B112" s="155"/>
      <c r="C112" s="27" t="s">
        <v>32</v>
      </c>
      <c r="D112" s="59">
        <v>0</v>
      </c>
      <c r="E112" s="59">
        <v>0</v>
      </c>
      <c r="F112" s="59">
        <v>0</v>
      </c>
      <c r="G112" s="58">
        <f t="shared" si="39"/>
        <v>0</v>
      </c>
      <c r="H112" s="22"/>
    </row>
    <row r="113" spans="1:8" ht="15" customHeight="1">
      <c r="A113" s="141" t="s">
        <v>164</v>
      </c>
      <c r="B113" s="155" t="s">
        <v>235</v>
      </c>
      <c r="C113" s="27" t="s">
        <v>12</v>
      </c>
      <c r="D113" s="58">
        <f>D114+D115+D116+D117</f>
        <v>31289.599999999999</v>
      </c>
      <c r="E113" s="58">
        <f t="shared" ref="E113" si="45">E114+E115+E116+E117</f>
        <v>31289.599999999999</v>
      </c>
      <c r="F113" s="58">
        <f t="shared" ref="F113" si="46">F114+F115+F116+F117</f>
        <v>29848.799999999996</v>
      </c>
      <c r="G113" s="58">
        <f t="shared" si="39"/>
        <v>92428</v>
      </c>
      <c r="H113" s="22"/>
    </row>
    <row r="114" spans="1:8" ht="36" customHeight="1">
      <c r="A114" s="141"/>
      <c r="B114" s="155"/>
      <c r="C114" s="27" t="s">
        <v>29</v>
      </c>
      <c r="D114" s="59">
        <v>1270.8</v>
      </c>
      <c r="E114" s="59">
        <v>1270.8</v>
      </c>
      <c r="F114" s="59">
        <v>1270.8</v>
      </c>
      <c r="G114" s="58">
        <f t="shared" si="39"/>
        <v>3812.3999999999996</v>
      </c>
      <c r="H114" s="22"/>
    </row>
    <row r="115" spans="1:8" ht="18.75">
      <c r="A115" s="141"/>
      <c r="B115" s="155"/>
      <c r="C115" s="27" t="s">
        <v>30</v>
      </c>
      <c r="D115" s="59">
        <v>23714.9</v>
      </c>
      <c r="E115" s="59">
        <v>23714.9</v>
      </c>
      <c r="F115" s="59">
        <v>22576.6</v>
      </c>
      <c r="G115" s="58">
        <f t="shared" si="39"/>
        <v>70006.399999999994</v>
      </c>
      <c r="H115" s="22"/>
    </row>
    <row r="116" spans="1:8" ht="29.25" customHeight="1">
      <c r="A116" s="141"/>
      <c r="B116" s="155"/>
      <c r="C116" s="27" t="s">
        <v>31</v>
      </c>
      <c r="D116" s="59">
        <v>6303.9</v>
      </c>
      <c r="E116" s="59">
        <v>6303.9</v>
      </c>
      <c r="F116" s="59">
        <v>6001.4</v>
      </c>
      <c r="G116" s="58">
        <f t="shared" si="39"/>
        <v>18609.199999999997</v>
      </c>
      <c r="H116" s="22"/>
    </row>
    <row r="117" spans="1:8" ht="34.5" customHeight="1">
      <c r="A117" s="141"/>
      <c r="B117" s="155"/>
      <c r="C117" s="27" t="s">
        <v>32</v>
      </c>
      <c r="D117" s="59">
        <v>0</v>
      </c>
      <c r="E117" s="59">
        <v>0</v>
      </c>
      <c r="F117" s="59">
        <v>0</v>
      </c>
      <c r="G117" s="58">
        <f t="shared" si="39"/>
        <v>0</v>
      </c>
      <c r="H117" s="22"/>
    </row>
    <row r="118" spans="1:8" s="7" customFormat="1" ht="18.75">
      <c r="A118" s="141" t="s">
        <v>165</v>
      </c>
      <c r="B118" s="155" t="s">
        <v>229</v>
      </c>
      <c r="C118" s="27" t="s">
        <v>12</v>
      </c>
      <c r="D118" s="58">
        <f>D119+D120+D121+D122</f>
        <v>28839.4</v>
      </c>
      <c r="E118" s="58">
        <f t="shared" ref="E118" si="47">E119+E120+E121+E122</f>
        <v>28839.4</v>
      </c>
      <c r="F118" s="58">
        <f t="shared" ref="F118" si="48">F119+F120+F121+F122</f>
        <v>28839.4</v>
      </c>
      <c r="G118" s="58">
        <f t="shared" si="39"/>
        <v>86518.200000000012</v>
      </c>
      <c r="H118" s="22"/>
    </row>
    <row r="119" spans="1:8" s="7" customFormat="1" ht="31.5">
      <c r="A119" s="141"/>
      <c r="B119" s="155"/>
      <c r="C119" s="27" t="s">
        <v>29</v>
      </c>
      <c r="D119" s="59">
        <v>9482</v>
      </c>
      <c r="E119" s="59">
        <v>9482</v>
      </c>
      <c r="F119" s="59">
        <v>9482</v>
      </c>
      <c r="G119" s="58">
        <f t="shared" si="39"/>
        <v>28446</v>
      </c>
      <c r="H119" s="22"/>
    </row>
    <row r="120" spans="1:8" s="7" customFormat="1" ht="18.75">
      <c r="A120" s="141"/>
      <c r="B120" s="155"/>
      <c r="C120" s="27" t="s">
        <v>30</v>
      </c>
      <c r="D120" s="59">
        <v>0</v>
      </c>
      <c r="E120" s="59">
        <v>0</v>
      </c>
      <c r="F120" s="59">
        <v>0</v>
      </c>
      <c r="G120" s="58">
        <f t="shared" si="39"/>
        <v>0</v>
      </c>
      <c r="H120" s="22"/>
    </row>
    <row r="121" spans="1:8" ht="18.75">
      <c r="A121" s="141"/>
      <c r="B121" s="155"/>
      <c r="C121" s="27" t="s">
        <v>31</v>
      </c>
      <c r="D121" s="59">
        <v>19357.400000000001</v>
      </c>
      <c r="E121" s="59">
        <v>19357.400000000001</v>
      </c>
      <c r="F121" s="59">
        <v>19357.400000000001</v>
      </c>
      <c r="G121" s="58">
        <f t="shared" si="39"/>
        <v>58072.200000000004</v>
      </c>
      <c r="H121" s="22"/>
    </row>
    <row r="122" spans="1:8" ht="18.75">
      <c r="A122" s="141"/>
      <c r="B122" s="155"/>
      <c r="C122" s="27" t="s">
        <v>32</v>
      </c>
      <c r="D122" s="59">
        <v>0</v>
      </c>
      <c r="E122" s="59">
        <v>0</v>
      </c>
      <c r="F122" s="59">
        <v>0</v>
      </c>
      <c r="G122" s="58">
        <f t="shared" si="39"/>
        <v>0</v>
      </c>
      <c r="H122" s="22"/>
    </row>
    <row r="123" spans="1:8" ht="18.75">
      <c r="A123" s="141" t="s">
        <v>166</v>
      </c>
      <c r="B123" s="155" t="s">
        <v>230</v>
      </c>
      <c r="C123" s="27" t="s">
        <v>12</v>
      </c>
      <c r="D123" s="58">
        <f>D124+D125+D126+D127</f>
        <v>3885.4</v>
      </c>
      <c r="E123" s="58">
        <f t="shared" ref="E123" si="49">E124+E125+E126+E127</f>
        <v>3885.4</v>
      </c>
      <c r="F123" s="58">
        <f t="shared" ref="F123" si="50">F124+F125+F126+F127</f>
        <v>3885.4</v>
      </c>
      <c r="G123" s="58">
        <f t="shared" si="39"/>
        <v>11656.2</v>
      </c>
      <c r="H123" s="22"/>
    </row>
    <row r="124" spans="1:8" ht="31.5">
      <c r="A124" s="141"/>
      <c r="B124" s="155"/>
      <c r="C124" s="27" t="s">
        <v>29</v>
      </c>
      <c r="D124" s="59">
        <v>450</v>
      </c>
      <c r="E124" s="59">
        <v>450</v>
      </c>
      <c r="F124" s="59">
        <v>450</v>
      </c>
      <c r="G124" s="58">
        <f t="shared" si="39"/>
        <v>1350</v>
      </c>
      <c r="H124" s="22"/>
    </row>
    <row r="125" spans="1:8" ht="18.75">
      <c r="A125" s="141"/>
      <c r="B125" s="155"/>
      <c r="C125" s="27" t="s">
        <v>30</v>
      </c>
      <c r="D125" s="59">
        <v>0</v>
      </c>
      <c r="E125" s="59">
        <v>0</v>
      </c>
      <c r="F125" s="59">
        <v>0</v>
      </c>
      <c r="G125" s="58">
        <f t="shared" si="39"/>
        <v>0</v>
      </c>
      <c r="H125" s="22"/>
    </row>
    <row r="126" spans="1:8" ht="18.75">
      <c r="A126" s="141"/>
      <c r="B126" s="155"/>
      <c r="C126" s="27" t="s">
        <v>31</v>
      </c>
      <c r="D126" s="59">
        <v>3435.4</v>
      </c>
      <c r="E126" s="59">
        <v>3435.4</v>
      </c>
      <c r="F126" s="59">
        <v>3435.4</v>
      </c>
      <c r="G126" s="58">
        <f t="shared" si="39"/>
        <v>10306.200000000001</v>
      </c>
      <c r="H126" s="22"/>
    </row>
    <row r="127" spans="1:8" ht="18.75">
      <c r="A127" s="141"/>
      <c r="B127" s="155"/>
      <c r="C127" s="27" t="s">
        <v>32</v>
      </c>
      <c r="D127" s="59">
        <v>0</v>
      </c>
      <c r="E127" s="59">
        <v>0</v>
      </c>
      <c r="F127" s="59">
        <v>0</v>
      </c>
      <c r="G127" s="58">
        <f t="shared" si="39"/>
        <v>0</v>
      </c>
      <c r="H127" s="22"/>
    </row>
    <row r="128" spans="1:8" s="7" customFormat="1" ht="19.5" customHeight="1">
      <c r="A128" s="141" t="s">
        <v>167</v>
      </c>
      <c r="B128" s="155" t="s">
        <v>325</v>
      </c>
      <c r="C128" s="27" t="s">
        <v>12</v>
      </c>
      <c r="D128" s="58">
        <f>D129+D130+D131+D132</f>
        <v>0</v>
      </c>
      <c r="E128" s="58">
        <f t="shared" ref="E128" si="51">E129+E130+E131+E132</f>
        <v>13268.3</v>
      </c>
      <c r="F128" s="58">
        <f t="shared" ref="F128" si="52">F129+F130+F131+F132</f>
        <v>0</v>
      </c>
      <c r="G128" s="58">
        <f t="shared" si="39"/>
        <v>13268.3</v>
      </c>
      <c r="H128" s="22"/>
    </row>
    <row r="129" spans="1:8" ht="31.5">
      <c r="A129" s="141"/>
      <c r="B129" s="155"/>
      <c r="C129" s="27" t="s">
        <v>29</v>
      </c>
      <c r="D129" s="59">
        <v>0</v>
      </c>
      <c r="E129" s="59">
        <v>9</v>
      </c>
      <c r="F129" s="59">
        <v>0</v>
      </c>
      <c r="G129" s="58">
        <f t="shared" si="39"/>
        <v>9</v>
      </c>
      <c r="H129" s="22"/>
    </row>
    <row r="130" spans="1:8" ht="21" customHeight="1">
      <c r="A130" s="141"/>
      <c r="B130" s="155"/>
      <c r="C130" s="27" t="s">
        <v>30</v>
      </c>
      <c r="D130" s="59">
        <v>0</v>
      </c>
      <c r="E130" s="59">
        <v>12728.9</v>
      </c>
      <c r="F130" s="59">
        <v>0</v>
      </c>
      <c r="G130" s="58">
        <f t="shared" si="39"/>
        <v>12728.9</v>
      </c>
      <c r="H130" s="22"/>
    </row>
    <row r="131" spans="1:8" ht="18.75">
      <c r="A131" s="141"/>
      <c r="B131" s="155"/>
      <c r="C131" s="27" t="s">
        <v>31</v>
      </c>
      <c r="D131" s="59">
        <v>0</v>
      </c>
      <c r="E131" s="59">
        <v>530.4</v>
      </c>
      <c r="F131" s="59">
        <v>0</v>
      </c>
      <c r="G131" s="58">
        <f t="shared" si="39"/>
        <v>530.4</v>
      </c>
      <c r="H131" s="22"/>
    </row>
    <row r="132" spans="1:8" ht="18" customHeight="1">
      <c r="A132" s="141"/>
      <c r="B132" s="155"/>
      <c r="C132" s="27" t="s">
        <v>32</v>
      </c>
      <c r="D132" s="59">
        <v>0</v>
      </c>
      <c r="E132" s="59">
        <v>0</v>
      </c>
      <c r="F132" s="59">
        <v>0</v>
      </c>
      <c r="G132" s="58">
        <f t="shared" si="39"/>
        <v>0</v>
      </c>
      <c r="H132" s="22"/>
    </row>
    <row r="133" spans="1:8" ht="18.75">
      <c r="A133" s="141" t="s">
        <v>515</v>
      </c>
      <c r="B133" s="155" t="s">
        <v>226</v>
      </c>
      <c r="C133" s="27" t="s">
        <v>12</v>
      </c>
      <c r="D133" s="58">
        <f>D134+D135+D136+D137</f>
        <v>39888.699999999997</v>
      </c>
      <c r="E133" s="58">
        <f t="shared" ref="E133:F133" si="53">E134+E135+E136+E137</f>
        <v>35000</v>
      </c>
      <c r="F133" s="58">
        <f t="shared" si="53"/>
        <v>35000</v>
      </c>
      <c r="G133" s="58">
        <f t="shared" si="39"/>
        <v>109888.7</v>
      </c>
      <c r="H133" s="22"/>
    </row>
    <row r="134" spans="1:8" ht="31.5">
      <c r="A134" s="141"/>
      <c r="B134" s="155"/>
      <c r="C134" s="27" t="s">
        <v>29</v>
      </c>
      <c r="D134" s="59">
        <v>39888.699999999997</v>
      </c>
      <c r="E134" s="59">
        <v>35000</v>
      </c>
      <c r="F134" s="59">
        <v>35000</v>
      </c>
      <c r="G134" s="58">
        <f t="shared" si="39"/>
        <v>109888.7</v>
      </c>
      <c r="H134" s="22"/>
    </row>
    <row r="135" spans="1:8" ht="18.75">
      <c r="A135" s="141"/>
      <c r="B135" s="155"/>
      <c r="C135" s="27" t="s">
        <v>30</v>
      </c>
      <c r="D135" s="59">
        <v>0</v>
      </c>
      <c r="E135" s="59">
        <v>0</v>
      </c>
      <c r="F135" s="59">
        <v>0</v>
      </c>
      <c r="G135" s="58">
        <f t="shared" si="39"/>
        <v>0</v>
      </c>
      <c r="H135" s="22"/>
    </row>
    <row r="136" spans="1:8" ht="18.75">
      <c r="A136" s="141"/>
      <c r="B136" s="155"/>
      <c r="C136" s="27" t="s">
        <v>31</v>
      </c>
      <c r="D136" s="59">
        <v>0</v>
      </c>
      <c r="E136" s="59">
        <v>0</v>
      </c>
      <c r="F136" s="59">
        <v>0</v>
      </c>
      <c r="G136" s="58">
        <f t="shared" si="39"/>
        <v>0</v>
      </c>
      <c r="H136" s="22"/>
    </row>
    <row r="137" spans="1:8" ht="18.75">
      <c r="A137" s="141"/>
      <c r="B137" s="155"/>
      <c r="C137" s="27" t="s">
        <v>32</v>
      </c>
      <c r="D137" s="59">
        <v>0</v>
      </c>
      <c r="E137" s="59">
        <v>0</v>
      </c>
      <c r="F137" s="59">
        <v>0</v>
      </c>
      <c r="G137" s="58">
        <f t="shared" si="39"/>
        <v>0</v>
      </c>
      <c r="H137" s="22"/>
    </row>
    <row r="138" spans="1:8" ht="18.75">
      <c r="A138" s="141" t="s">
        <v>169</v>
      </c>
      <c r="B138" s="155" t="s">
        <v>232</v>
      </c>
      <c r="C138" s="27" t="s">
        <v>12</v>
      </c>
      <c r="D138" s="58">
        <f>D139+D140+D141+D142</f>
        <v>425.7</v>
      </c>
      <c r="E138" s="58">
        <f t="shared" ref="E138" si="54">E139+E140+E141+E142</f>
        <v>274.5</v>
      </c>
      <c r="F138" s="58">
        <f t="shared" ref="F138" si="55">F139+F140+F141+F142</f>
        <v>274.5</v>
      </c>
      <c r="G138" s="58">
        <f t="shared" si="39"/>
        <v>974.7</v>
      </c>
      <c r="H138" s="22"/>
    </row>
    <row r="139" spans="1:8" ht="31.5">
      <c r="A139" s="141"/>
      <c r="B139" s="155"/>
      <c r="C139" s="27" t="s">
        <v>29</v>
      </c>
      <c r="D139" s="59">
        <v>425.7</v>
      </c>
      <c r="E139" s="59">
        <v>274.5</v>
      </c>
      <c r="F139" s="59">
        <v>274.5</v>
      </c>
      <c r="G139" s="58">
        <f t="shared" si="39"/>
        <v>974.7</v>
      </c>
      <c r="H139" s="22"/>
    </row>
    <row r="140" spans="1:8" ht="18.75">
      <c r="A140" s="141"/>
      <c r="B140" s="155"/>
      <c r="C140" s="27" t="s">
        <v>30</v>
      </c>
      <c r="D140" s="59">
        <v>0</v>
      </c>
      <c r="E140" s="59">
        <v>0</v>
      </c>
      <c r="F140" s="59">
        <v>0</v>
      </c>
      <c r="G140" s="58">
        <f t="shared" si="39"/>
        <v>0</v>
      </c>
      <c r="H140" s="22"/>
    </row>
    <row r="141" spans="1:8" ht="18.75">
      <c r="A141" s="141"/>
      <c r="B141" s="155"/>
      <c r="C141" s="27" t="s">
        <v>31</v>
      </c>
      <c r="D141" s="59">
        <v>0</v>
      </c>
      <c r="E141" s="59">
        <v>0</v>
      </c>
      <c r="F141" s="59">
        <v>0</v>
      </c>
      <c r="G141" s="58">
        <f t="shared" si="39"/>
        <v>0</v>
      </c>
      <c r="H141" s="22"/>
    </row>
    <row r="142" spans="1:8" ht="18.75">
      <c r="A142" s="141"/>
      <c r="B142" s="155"/>
      <c r="C142" s="27" t="s">
        <v>32</v>
      </c>
      <c r="D142" s="59">
        <v>0</v>
      </c>
      <c r="E142" s="59">
        <v>0</v>
      </c>
      <c r="F142" s="59">
        <v>0</v>
      </c>
      <c r="G142" s="58">
        <f t="shared" si="39"/>
        <v>0</v>
      </c>
      <c r="H142" s="22"/>
    </row>
    <row r="143" spans="1:8" ht="18.75">
      <c r="A143" s="141" t="s">
        <v>170</v>
      </c>
      <c r="B143" s="155" t="s">
        <v>231</v>
      </c>
      <c r="C143" s="27" t="s">
        <v>12</v>
      </c>
      <c r="D143" s="58">
        <f>D144+D145+D146+D147</f>
        <v>267.3</v>
      </c>
      <c r="E143" s="58">
        <f t="shared" ref="E143" si="56">E144+E145+E146+E147</f>
        <v>214</v>
      </c>
      <c r="F143" s="58">
        <f t="shared" ref="F143" si="57">F144+F145+F146+F147</f>
        <v>214</v>
      </c>
      <c r="G143" s="58">
        <f t="shared" si="39"/>
        <v>695.3</v>
      </c>
      <c r="H143" s="22"/>
    </row>
    <row r="144" spans="1:8" ht="31.5">
      <c r="A144" s="141"/>
      <c r="B144" s="155"/>
      <c r="C144" s="27" t="s">
        <v>29</v>
      </c>
      <c r="D144" s="59">
        <v>267.3</v>
      </c>
      <c r="E144" s="59">
        <v>214</v>
      </c>
      <c r="F144" s="59">
        <v>214</v>
      </c>
      <c r="G144" s="58">
        <f t="shared" si="39"/>
        <v>695.3</v>
      </c>
      <c r="H144" s="22"/>
    </row>
    <row r="145" spans="1:8" s="7" customFormat="1" ht="18.75">
      <c r="A145" s="141"/>
      <c r="B145" s="155"/>
      <c r="C145" s="27" t="s">
        <v>30</v>
      </c>
      <c r="D145" s="59">
        <v>0</v>
      </c>
      <c r="E145" s="59">
        <v>0</v>
      </c>
      <c r="F145" s="59">
        <v>0</v>
      </c>
      <c r="G145" s="58">
        <f t="shared" si="39"/>
        <v>0</v>
      </c>
      <c r="H145" s="22"/>
    </row>
    <row r="146" spans="1:8" s="7" customFormat="1" ht="18.75">
      <c r="A146" s="141"/>
      <c r="B146" s="155"/>
      <c r="C146" s="27" t="s">
        <v>31</v>
      </c>
      <c r="D146" s="59">
        <v>0</v>
      </c>
      <c r="E146" s="59">
        <v>0</v>
      </c>
      <c r="F146" s="59">
        <v>0</v>
      </c>
      <c r="G146" s="58">
        <f t="shared" si="39"/>
        <v>0</v>
      </c>
      <c r="H146" s="22"/>
    </row>
    <row r="147" spans="1:8" s="7" customFormat="1" ht="18.75">
      <c r="A147" s="141"/>
      <c r="B147" s="155"/>
      <c r="C147" s="27" t="s">
        <v>32</v>
      </c>
      <c r="D147" s="59">
        <v>0</v>
      </c>
      <c r="E147" s="59">
        <v>0</v>
      </c>
      <c r="F147" s="59">
        <v>0</v>
      </c>
      <c r="G147" s="58">
        <f t="shared" si="39"/>
        <v>0</v>
      </c>
      <c r="H147" s="22"/>
    </row>
    <row r="148" spans="1:8" ht="18.75">
      <c r="A148" s="141" t="s">
        <v>171</v>
      </c>
      <c r="B148" s="155" t="s">
        <v>490</v>
      </c>
      <c r="C148" s="27" t="s">
        <v>12</v>
      </c>
      <c r="D148" s="58">
        <f>D149+D150+D151+D152</f>
        <v>3083.8</v>
      </c>
      <c r="E148" s="58">
        <f t="shared" ref="E148:F148" si="58">E149+E150+E151+E152</f>
        <v>3040</v>
      </c>
      <c r="F148" s="58">
        <f t="shared" si="58"/>
        <v>3040</v>
      </c>
      <c r="G148" s="58">
        <f t="shared" si="39"/>
        <v>9163.7999999999993</v>
      </c>
      <c r="H148" s="22"/>
    </row>
    <row r="149" spans="1:8" ht="31.5">
      <c r="A149" s="141"/>
      <c r="B149" s="155"/>
      <c r="C149" s="27" t="s">
        <v>29</v>
      </c>
      <c r="D149" s="59">
        <v>0</v>
      </c>
      <c r="E149" s="59">
        <v>0</v>
      </c>
      <c r="F149" s="59">
        <v>0</v>
      </c>
      <c r="G149" s="58">
        <f t="shared" si="39"/>
        <v>0</v>
      </c>
      <c r="H149" s="22"/>
    </row>
    <row r="150" spans="1:8" s="7" customFormat="1" ht="18.75">
      <c r="A150" s="141"/>
      <c r="B150" s="155"/>
      <c r="C150" s="27" t="s">
        <v>30</v>
      </c>
      <c r="D150" s="59">
        <v>2960.4</v>
      </c>
      <c r="E150" s="59">
        <v>2918.4</v>
      </c>
      <c r="F150" s="59">
        <v>2918.4</v>
      </c>
      <c r="G150" s="58">
        <f t="shared" si="39"/>
        <v>8797.2000000000007</v>
      </c>
      <c r="H150" s="22"/>
    </row>
    <row r="151" spans="1:8" s="7" customFormat="1" ht="18.75">
      <c r="A151" s="141"/>
      <c r="B151" s="155"/>
      <c r="C151" s="27" t="s">
        <v>31</v>
      </c>
      <c r="D151" s="59">
        <v>123.4</v>
      </c>
      <c r="E151" s="59">
        <v>121.6</v>
      </c>
      <c r="F151" s="59">
        <v>121.6</v>
      </c>
      <c r="G151" s="58">
        <f t="shared" si="39"/>
        <v>366.6</v>
      </c>
      <c r="H151" s="22"/>
    </row>
    <row r="152" spans="1:8" s="7" customFormat="1" ht="18.75">
      <c r="A152" s="141"/>
      <c r="B152" s="155"/>
      <c r="C152" s="27" t="s">
        <v>32</v>
      </c>
      <c r="D152" s="59">
        <v>0</v>
      </c>
      <c r="E152" s="59">
        <v>0</v>
      </c>
      <c r="F152" s="59">
        <v>0</v>
      </c>
      <c r="G152" s="58">
        <f t="shared" si="39"/>
        <v>0</v>
      </c>
      <c r="H152" s="22"/>
    </row>
    <row r="153" spans="1:8" ht="16.5" customHeight="1">
      <c r="A153" s="141" t="s">
        <v>172</v>
      </c>
      <c r="B153" s="155" t="s">
        <v>234</v>
      </c>
      <c r="C153" s="27" t="s">
        <v>12</v>
      </c>
      <c r="D153" s="58">
        <f>D154+D155+D156+D157</f>
        <v>281</v>
      </c>
      <c r="E153" s="58">
        <f t="shared" ref="E153:F153" si="59">E154+E155+E156+E157</f>
        <v>286.5</v>
      </c>
      <c r="F153" s="58">
        <f t="shared" si="59"/>
        <v>0</v>
      </c>
      <c r="G153" s="58">
        <f t="shared" si="39"/>
        <v>567.5</v>
      </c>
      <c r="H153" s="22"/>
    </row>
    <row r="154" spans="1:8" ht="36" customHeight="1">
      <c r="A154" s="141"/>
      <c r="B154" s="155"/>
      <c r="C154" s="27" t="s">
        <v>29</v>
      </c>
      <c r="D154" s="59">
        <v>99.2</v>
      </c>
      <c r="E154" s="59">
        <v>99.2</v>
      </c>
      <c r="F154" s="59">
        <v>0</v>
      </c>
      <c r="G154" s="58">
        <f t="shared" si="39"/>
        <v>198.4</v>
      </c>
      <c r="H154" s="22"/>
    </row>
    <row r="155" spans="1:8" ht="18.75">
      <c r="A155" s="141"/>
      <c r="B155" s="155"/>
      <c r="C155" s="27" t="s">
        <v>30</v>
      </c>
      <c r="D155" s="59">
        <v>0</v>
      </c>
      <c r="E155" s="59">
        <v>0</v>
      </c>
      <c r="F155" s="59">
        <v>0</v>
      </c>
      <c r="G155" s="58">
        <f t="shared" si="39"/>
        <v>0</v>
      </c>
      <c r="H155" s="22"/>
    </row>
    <row r="156" spans="1:8" ht="14.25" customHeight="1">
      <c r="A156" s="141"/>
      <c r="B156" s="155"/>
      <c r="C156" s="27" t="s">
        <v>31</v>
      </c>
      <c r="D156" s="59">
        <v>181.8</v>
      </c>
      <c r="E156" s="59">
        <v>187.3</v>
      </c>
      <c r="F156" s="59">
        <v>0</v>
      </c>
      <c r="G156" s="58">
        <f t="shared" si="39"/>
        <v>369.1</v>
      </c>
      <c r="H156" s="22"/>
    </row>
    <row r="157" spans="1:8" ht="22.5" customHeight="1">
      <c r="A157" s="141"/>
      <c r="B157" s="155"/>
      <c r="C157" s="27" t="s">
        <v>32</v>
      </c>
      <c r="D157" s="59">
        <v>0</v>
      </c>
      <c r="E157" s="59">
        <v>0</v>
      </c>
      <c r="F157" s="59">
        <v>0</v>
      </c>
      <c r="G157" s="58">
        <f t="shared" si="39"/>
        <v>0</v>
      </c>
      <c r="H157" s="22"/>
    </row>
    <row r="158" spans="1:8" ht="15.75" customHeight="1">
      <c r="A158" s="141" t="s">
        <v>173</v>
      </c>
      <c r="B158" s="155" t="s">
        <v>258</v>
      </c>
      <c r="C158" s="27" t="s">
        <v>12</v>
      </c>
      <c r="D158" s="58">
        <f>D159+D160+D161+D162</f>
        <v>0</v>
      </c>
      <c r="E158" s="58">
        <f t="shared" ref="E158" si="60">E159+E160+E161+E162</f>
        <v>0</v>
      </c>
      <c r="F158" s="58">
        <f t="shared" ref="F158" si="61">F159+F160+F161+F162</f>
        <v>0</v>
      </c>
      <c r="G158" s="58">
        <f t="shared" si="39"/>
        <v>0</v>
      </c>
      <c r="H158" s="22"/>
    </row>
    <row r="159" spans="1:8" ht="31.5">
      <c r="A159" s="141"/>
      <c r="B159" s="155"/>
      <c r="C159" s="27" t="s">
        <v>29</v>
      </c>
      <c r="D159" s="59">
        <v>0</v>
      </c>
      <c r="E159" s="59">
        <v>0</v>
      </c>
      <c r="F159" s="59">
        <v>0</v>
      </c>
      <c r="G159" s="58">
        <f t="shared" si="39"/>
        <v>0</v>
      </c>
      <c r="H159" s="22"/>
    </row>
    <row r="160" spans="1:8" ht="18.75">
      <c r="A160" s="141"/>
      <c r="B160" s="155"/>
      <c r="C160" s="27" t="s">
        <v>30</v>
      </c>
      <c r="D160" s="59">
        <v>0</v>
      </c>
      <c r="E160" s="59">
        <v>0</v>
      </c>
      <c r="F160" s="59">
        <v>0</v>
      </c>
      <c r="G160" s="58">
        <f t="shared" si="39"/>
        <v>0</v>
      </c>
      <c r="H160" s="22"/>
    </row>
    <row r="161" spans="1:8" ht="18.75">
      <c r="A161" s="141"/>
      <c r="B161" s="155"/>
      <c r="C161" s="27" t="s">
        <v>31</v>
      </c>
      <c r="D161" s="59">
        <v>0</v>
      </c>
      <c r="E161" s="59">
        <v>0</v>
      </c>
      <c r="F161" s="59">
        <v>0</v>
      </c>
      <c r="G161" s="58">
        <f t="shared" si="39"/>
        <v>0</v>
      </c>
      <c r="H161" s="22"/>
    </row>
    <row r="162" spans="1:8" ht="18.75">
      <c r="A162" s="141"/>
      <c r="B162" s="155"/>
      <c r="C162" s="27" t="s">
        <v>32</v>
      </c>
      <c r="D162" s="59">
        <v>0</v>
      </c>
      <c r="E162" s="59">
        <v>0</v>
      </c>
      <c r="F162" s="59">
        <v>0</v>
      </c>
      <c r="G162" s="58">
        <f t="shared" ref="G162:G225" si="62">D162+E162+F162</f>
        <v>0</v>
      </c>
      <c r="H162" s="22"/>
    </row>
    <row r="163" spans="1:8" ht="15" customHeight="1">
      <c r="A163" s="141" t="s">
        <v>174</v>
      </c>
      <c r="B163" s="155" t="s">
        <v>330</v>
      </c>
      <c r="C163" s="27" t="s">
        <v>12</v>
      </c>
      <c r="D163" s="58">
        <f>D164+D165+D166+D167</f>
        <v>0</v>
      </c>
      <c r="E163" s="58">
        <f t="shared" ref="E163" si="63">E164+E165+E166+E167</f>
        <v>2313.6999999999998</v>
      </c>
      <c r="F163" s="58">
        <f t="shared" ref="F163" si="64">F164+F165+F166+F167</f>
        <v>0</v>
      </c>
      <c r="G163" s="58">
        <f t="shared" si="62"/>
        <v>2313.6999999999998</v>
      </c>
      <c r="H163" s="22"/>
    </row>
    <row r="164" spans="1:8" ht="36" customHeight="1">
      <c r="A164" s="141"/>
      <c r="B164" s="155"/>
      <c r="C164" s="27" t="s">
        <v>29</v>
      </c>
      <c r="D164" s="59">
        <v>0</v>
      </c>
      <c r="E164" s="59">
        <v>250</v>
      </c>
      <c r="F164" s="59">
        <v>0</v>
      </c>
      <c r="G164" s="58">
        <f t="shared" si="62"/>
        <v>250</v>
      </c>
      <c r="H164" s="22"/>
    </row>
    <row r="165" spans="1:8" ht="18.75">
      <c r="A165" s="141"/>
      <c r="B165" s="155"/>
      <c r="C165" s="27" t="s">
        <v>30</v>
      </c>
      <c r="D165" s="59">
        <v>0</v>
      </c>
      <c r="E165" s="59">
        <v>1981.2</v>
      </c>
      <c r="F165" s="59">
        <v>0</v>
      </c>
      <c r="G165" s="58">
        <f t="shared" si="62"/>
        <v>1981.2</v>
      </c>
      <c r="H165" s="22"/>
    </row>
    <row r="166" spans="1:8" ht="29.25" customHeight="1">
      <c r="A166" s="141"/>
      <c r="B166" s="155"/>
      <c r="C166" s="27" t="s">
        <v>31</v>
      </c>
      <c r="D166" s="59">
        <v>0</v>
      </c>
      <c r="E166" s="59">
        <v>82.5</v>
      </c>
      <c r="F166" s="59">
        <v>0</v>
      </c>
      <c r="G166" s="58">
        <f t="shared" si="62"/>
        <v>82.5</v>
      </c>
      <c r="H166" s="22"/>
    </row>
    <row r="167" spans="1:8" ht="27" customHeight="1">
      <c r="A167" s="141"/>
      <c r="B167" s="155"/>
      <c r="C167" s="27" t="s">
        <v>32</v>
      </c>
      <c r="D167" s="59">
        <v>0</v>
      </c>
      <c r="E167" s="59">
        <v>0</v>
      </c>
      <c r="F167" s="59">
        <v>0</v>
      </c>
      <c r="G167" s="58">
        <f t="shared" si="62"/>
        <v>0</v>
      </c>
      <c r="H167" s="22"/>
    </row>
    <row r="168" spans="1:8" ht="26.25" customHeight="1">
      <c r="A168" s="141" t="s">
        <v>175</v>
      </c>
      <c r="B168" s="155" t="s">
        <v>335</v>
      </c>
      <c r="C168" s="27" t="s">
        <v>12</v>
      </c>
      <c r="D168" s="58">
        <f>D169+D170+D171+D172</f>
        <v>1633.4</v>
      </c>
      <c r="E168" s="58">
        <f t="shared" ref="E168:F168" si="65">E169+E170+E171+E172</f>
        <v>0</v>
      </c>
      <c r="F168" s="58">
        <f t="shared" si="65"/>
        <v>0</v>
      </c>
      <c r="G168" s="58">
        <f t="shared" si="62"/>
        <v>1633.4</v>
      </c>
      <c r="H168" s="22"/>
    </row>
    <row r="169" spans="1:8" ht="36" customHeight="1">
      <c r="A169" s="141"/>
      <c r="B169" s="155"/>
      <c r="C169" s="27" t="s">
        <v>29</v>
      </c>
      <c r="D169" s="59">
        <v>0</v>
      </c>
      <c r="E169" s="59">
        <v>0</v>
      </c>
      <c r="F169" s="59">
        <v>0</v>
      </c>
      <c r="G169" s="58">
        <f t="shared" si="62"/>
        <v>0</v>
      </c>
      <c r="H169" s="22"/>
    </row>
    <row r="170" spans="1:8" ht="18.75">
      <c r="A170" s="141"/>
      <c r="B170" s="155"/>
      <c r="C170" s="27" t="s">
        <v>30</v>
      </c>
      <c r="D170" s="59">
        <v>0</v>
      </c>
      <c r="E170" s="59">
        <v>0</v>
      </c>
      <c r="F170" s="59">
        <v>0</v>
      </c>
      <c r="G170" s="58">
        <f t="shared" si="62"/>
        <v>0</v>
      </c>
      <c r="H170" s="22"/>
    </row>
    <row r="171" spans="1:8" ht="29.25" customHeight="1">
      <c r="A171" s="141"/>
      <c r="B171" s="155"/>
      <c r="C171" s="27" t="s">
        <v>31</v>
      </c>
      <c r="D171" s="59">
        <v>1633.4</v>
      </c>
      <c r="E171" s="59">
        <v>0</v>
      </c>
      <c r="F171" s="59">
        <v>0</v>
      </c>
      <c r="G171" s="58">
        <f t="shared" si="62"/>
        <v>1633.4</v>
      </c>
      <c r="H171" s="22"/>
    </row>
    <row r="172" spans="1:8" ht="34.5" customHeight="1">
      <c r="A172" s="141"/>
      <c r="B172" s="155"/>
      <c r="C172" s="27" t="s">
        <v>32</v>
      </c>
      <c r="D172" s="59">
        <v>0</v>
      </c>
      <c r="E172" s="59">
        <v>0</v>
      </c>
      <c r="F172" s="59">
        <v>0</v>
      </c>
      <c r="G172" s="58">
        <f t="shared" si="62"/>
        <v>0</v>
      </c>
      <c r="H172" s="22"/>
    </row>
    <row r="173" spans="1:8" s="52" customFormat="1" ht="18.75">
      <c r="A173" s="157" t="s">
        <v>191</v>
      </c>
      <c r="B173" s="156" t="s">
        <v>19</v>
      </c>
      <c r="C173" s="49" t="s">
        <v>12</v>
      </c>
      <c r="D173" s="57">
        <f t="shared" ref="D173:F173" si="66">D178+D183+D188+D193</f>
        <v>30407.600000000002</v>
      </c>
      <c r="E173" s="57">
        <f t="shared" si="66"/>
        <v>28997.200000000001</v>
      </c>
      <c r="F173" s="57">
        <f t="shared" si="66"/>
        <v>29055</v>
      </c>
      <c r="G173" s="57">
        <f t="shared" si="62"/>
        <v>88459.8</v>
      </c>
    </row>
    <row r="174" spans="1:8" s="52" customFormat="1" ht="31.5">
      <c r="A174" s="157"/>
      <c r="B174" s="156"/>
      <c r="C174" s="49" t="s">
        <v>29</v>
      </c>
      <c r="D174" s="57">
        <f t="shared" ref="D174:F174" si="67">D179+D184+D189+D194</f>
        <v>30407.600000000002</v>
      </c>
      <c r="E174" s="57">
        <f t="shared" si="67"/>
        <v>28997.200000000001</v>
      </c>
      <c r="F174" s="57">
        <f t="shared" si="67"/>
        <v>29055</v>
      </c>
      <c r="G174" s="57">
        <f t="shared" si="62"/>
        <v>88459.8</v>
      </c>
    </row>
    <row r="175" spans="1:8" s="52" customFormat="1" ht="18.75">
      <c r="A175" s="157"/>
      <c r="B175" s="156"/>
      <c r="C175" s="49" t="s">
        <v>30</v>
      </c>
      <c r="D175" s="57">
        <f t="shared" ref="D175:F175" si="68">D180+D185+D190+D195</f>
        <v>0</v>
      </c>
      <c r="E175" s="57">
        <f t="shared" si="68"/>
        <v>0</v>
      </c>
      <c r="F175" s="57">
        <f t="shared" si="68"/>
        <v>0</v>
      </c>
      <c r="G175" s="57">
        <f t="shared" si="62"/>
        <v>0</v>
      </c>
    </row>
    <row r="176" spans="1:8" s="52" customFormat="1" ht="18.75">
      <c r="A176" s="157"/>
      <c r="B176" s="156"/>
      <c r="C176" s="49" t="s">
        <v>31</v>
      </c>
      <c r="D176" s="57">
        <f t="shared" ref="D176:F176" si="69">D181+D186+D191+D196</f>
        <v>0</v>
      </c>
      <c r="E176" s="57">
        <f t="shared" si="69"/>
        <v>0</v>
      </c>
      <c r="F176" s="57">
        <f t="shared" si="69"/>
        <v>0</v>
      </c>
      <c r="G176" s="57">
        <f t="shared" si="62"/>
        <v>0</v>
      </c>
    </row>
    <row r="177" spans="1:7" s="52" customFormat="1" ht="18.75">
      <c r="A177" s="157"/>
      <c r="B177" s="156"/>
      <c r="C177" s="49" t="s">
        <v>32</v>
      </c>
      <c r="D177" s="57">
        <f>D182+D187+D192+D197</f>
        <v>0</v>
      </c>
      <c r="E177" s="57">
        <f t="shared" ref="E177:F177" si="70">E182+E187+E192+E197</f>
        <v>0</v>
      </c>
      <c r="F177" s="57">
        <f t="shared" si="70"/>
        <v>0</v>
      </c>
      <c r="G177" s="57">
        <f t="shared" si="62"/>
        <v>0</v>
      </c>
    </row>
    <row r="178" spans="1:7" ht="18.75">
      <c r="A178" s="141" t="s">
        <v>177</v>
      </c>
      <c r="B178" s="155" t="s">
        <v>220</v>
      </c>
      <c r="C178" s="27" t="s">
        <v>12</v>
      </c>
      <c r="D178" s="58">
        <f>D179+D180+D181+D182</f>
        <v>19475</v>
      </c>
      <c r="E178" s="58">
        <f t="shared" ref="E178" si="71">E179+E180+E181+E182</f>
        <v>28997.200000000001</v>
      </c>
      <c r="F178" s="58">
        <f t="shared" ref="F178" si="72">F179+F180+F181+F182</f>
        <v>29055</v>
      </c>
      <c r="G178" s="58">
        <f t="shared" si="62"/>
        <v>77527.199999999997</v>
      </c>
    </row>
    <row r="179" spans="1:7" s="7" customFormat="1" ht="31.5">
      <c r="A179" s="141"/>
      <c r="B179" s="155"/>
      <c r="C179" s="27" t="s">
        <v>29</v>
      </c>
      <c r="D179" s="59">
        <v>19475</v>
      </c>
      <c r="E179" s="59">
        <v>28997.200000000001</v>
      </c>
      <c r="F179" s="59">
        <v>29055</v>
      </c>
      <c r="G179" s="58">
        <f t="shared" si="62"/>
        <v>77527.199999999997</v>
      </c>
    </row>
    <row r="180" spans="1:7" s="7" customFormat="1" ht="18.75">
      <c r="A180" s="141"/>
      <c r="B180" s="155"/>
      <c r="C180" s="27" t="s">
        <v>30</v>
      </c>
      <c r="D180" s="59">
        <v>0</v>
      </c>
      <c r="E180" s="59">
        <v>0</v>
      </c>
      <c r="F180" s="59">
        <v>0</v>
      </c>
      <c r="G180" s="58">
        <f t="shared" si="62"/>
        <v>0</v>
      </c>
    </row>
    <row r="181" spans="1:7" s="7" customFormat="1" ht="18.75">
      <c r="A181" s="141"/>
      <c r="B181" s="155"/>
      <c r="C181" s="27" t="s">
        <v>31</v>
      </c>
      <c r="D181" s="59">
        <v>0</v>
      </c>
      <c r="E181" s="59">
        <v>0</v>
      </c>
      <c r="F181" s="59">
        <v>0</v>
      </c>
      <c r="G181" s="58">
        <f t="shared" si="62"/>
        <v>0</v>
      </c>
    </row>
    <row r="182" spans="1:7" s="7" customFormat="1" ht="18.75">
      <c r="A182" s="141"/>
      <c r="B182" s="155"/>
      <c r="C182" s="27" t="s">
        <v>32</v>
      </c>
      <c r="D182" s="59">
        <v>0</v>
      </c>
      <c r="E182" s="59">
        <v>0</v>
      </c>
      <c r="F182" s="59">
        <v>0</v>
      </c>
      <c r="G182" s="58">
        <f t="shared" si="62"/>
        <v>0</v>
      </c>
    </row>
    <row r="183" spans="1:7" s="7" customFormat="1" ht="18.75">
      <c r="A183" s="141" t="s">
        <v>178</v>
      </c>
      <c r="B183" s="155" t="s">
        <v>236</v>
      </c>
      <c r="C183" s="27" t="s">
        <v>12</v>
      </c>
      <c r="D183" s="58">
        <f>D184+D185+D186+D187</f>
        <v>330.9</v>
      </c>
      <c r="E183" s="58">
        <f t="shared" ref="E183" si="73">E184+E185+E186+E187</f>
        <v>0</v>
      </c>
      <c r="F183" s="58">
        <f t="shared" ref="F183" si="74">F184+F185+F186+F187</f>
        <v>0</v>
      </c>
      <c r="G183" s="58">
        <f t="shared" si="62"/>
        <v>330.9</v>
      </c>
    </row>
    <row r="184" spans="1:7" ht="31.5">
      <c r="A184" s="141"/>
      <c r="B184" s="155"/>
      <c r="C184" s="27" t="s">
        <v>29</v>
      </c>
      <c r="D184" s="59">
        <v>330.9</v>
      </c>
      <c r="E184" s="59">
        <v>0</v>
      </c>
      <c r="F184" s="59">
        <v>0</v>
      </c>
      <c r="G184" s="58">
        <f t="shared" si="62"/>
        <v>330.9</v>
      </c>
    </row>
    <row r="185" spans="1:7" ht="18.75">
      <c r="A185" s="141"/>
      <c r="B185" s="155"/>
      <c r="C185" s="27" t="s">
        <v>30</v>
      </c>
      <c r="D185" s="59">
        <v>0</v>
      </c>
      <c r="E185" s="59">
        <v>0</v>
      </c>
      <c r="F185" s="59">
        <v>0</v>
      </c>
      <c r="G185" s="58">
        <f t="shared" si="62"/>
        <v>0</v>
      </c>
    </row>
    <row r="186" spans="1:7" ht="18.75">
      <c r="A186" s="141"/>
      <c r="B186" s="155"/>
      <c r="C186" s="27" t="s">
        <v>31</v>
      </c>
      <c r="D186" s="59">
        <v>0</v>
      </c>
      <c r="E186" s="59">
        <v>0</v>
      </c>
      <c r="F186" s="59">
        <v>0</v>
      </c>
      <c r="G186" s="58">
        <f t="shared" si="62"/>
        <v>0</v>
      </c>
    </row>
    <row r="187" spans="1:7" ht="18.75">
      <c r="A187" s="141"/>
      <c r="B187" s="155"/>
      <c r="C187" s="27" t="s">
        <v>32</v>
      </c>
      <c r="D187" s="59">
        <v>0</v>
      </c>
      <c r="E187" s="59">
        <v>0</v>
      </c>
      <c r="F187" s="59">
        <v>0</v>
      </c>
      <c r="G187" s="58">
        <f t="shared" si="62"/>
        <v>0</v>
      </c>
    </row>
    <row r="188" spans="1:7" s="7" customFormat="1" ht="18.75">
      <c r="A188" s="141" t="s">
        <v>499</v>
      </c>
      <c r="B188" s="155" t="s">
        <v>501</v>
      </c>
      <c r="C188" s="27" t="s">
        <v>12</v>
      </c>
      <c r="D188" s="58">
        <f>D189+D190+D191+D192</f>
        <v>7892.9</v>
      </c>
      <c r="E188" s="58">
        <f t="shared" ref="E188:F188" si="75">E189+E190+E191+E192</f>
        <v>0</v>
      </c>
      <c r="F188" s="58">
        <f t="shared" si="75"/>
        <v>0</v>
      </c>
      <c r="G188" s="58">
        <f t="shared" ref="G188:G192" si="76">D188+E188+F188</f>
        <v>7892.9</v>
      </c>
    </row>
    <row r="189" spans="1:7" ht="31.5">
      <c r="A189" s="141"/>
      <c r="B189" s="155"/>
      <c r="C189" s="27" t="s">
        <v>29</v>
      </c>
      <c r="D189" s="59">
        <v>7892.9</v>
      </c>
      <c r="E189" s="59">
        <v>0</v>
      </c>
      <c r="F189" s="59">
        <v>0</v>
      </c>
      <c r="G189" s="58">
        <f t="shared" si="76"/>
        <v>7892.9</v>
      </c>
    </row>
    <row r="190" spans="1:7" ht="18.75">
      <c r="A190" s="141"/>
      <c r="B190" s="155"/>
      <c r="C190" s="27" t="s">
        <v>30</v>
      </c>
      <c r="D190" s="59">
        <v>0</v>
      </c>
      <c r="E190" s="59">
        <v>0</v>
      </c>
      <c r="F190" s="59">
        <v>0</v>
      </c>
      <c r="G190" s="58">
        <f t="shared" si="76"/>
        <v>0</v>
      </c>
    </row>
    <row r="191" spans="1:7" ht="18.75">
      <c r="A191" s="141"/>
      <c r="B191" s="155"/>
      <c r="C191" s="27" t="s">
        <v>31</v>
      </c>
      <c r="D191" s="59">
        <v>0</v>
      </c>
      <c r="E191" s="59">
        <v>0</v>
      </c>
      <c r="F191" s="59">
        <v>0</v>
      </c>
      <c r="G191" s="58">
        <f t="shared" si="76"/>
        <v>0</v>
      </c>
    </row>
    <row r="192" spans="1:7" ht="18.75">
      <c r="A192" s="141"/>
      <c r="B192" s="155"/>
      <c r="C192" s="27" t="s">
        <v>32</v>
      </c>
      <c r="D192" s="59">
        <v>0</v>
      </c>
      <c r="E192" s="59">
        <v>0</v>
      </c>
      <c r="F192" s="59">
        <v>0</v>
      </c>
      <c r="G192" s="58">
        <f t="shared" si="76"/>
        <v>0</v>
      </c>
    </row>
    <row r="193" spans="1:7" s="7" customFormat="1" ht="18.75">
      <c r="A193" s="141" t="s">
        <v>516</v>
      </c>
      <c r="B193" s="155" t="s">
        <v>502</v>
      </c>
      <c r="C193" s="27" t="s">
        <v>12</v>
      </c>
      <c r="D193" s="58">
        <f>D194+D195+D196+D197</f>
        <v>2708.8</v>
      </c>
      <c r="E193" s="58">
        <f t="shared" ref="E193:F193" si="77">E194+E195+E196+E197</f>
        <v>0</v>
      </c>
      <c r="F193" s="58">
        <f t="shared" si="77"/>
        <v>0</v>
      </c>
      <c r="G193" s="58">
        <f t="shared" ref="G193:G197" si="78">D193+E193+F193</f>
        <v>2708.8</v>
      </c>
    </row>
    <row r="194" spans="1:7" ht="31.5">
      <c r="A194" s="141"/>
      <c r="B194" s="155"/>
      <c r="C194" s="27" t="s">
        <v>29</v>
      </c>
      <c r="D194" s="59">
        <v>2708.8</v>
      </c>
      <c r="E194" s="59">
        <v>0</v>
      </c>
      <c r="F194" s="59">
        <v>0</v>
      </c>
      <c r="G194" s="58">
        <f t="shared" si="78"/>
        <v>2708.8</v>
      </c>
    </row>
    <row r="195" spans="1:7" ht="18.75">
      <c r="A195" s="141"/>
      <c r="B195" s="155"/>
      <c r="C195" s="27" t="s">
        <v>30</v>
      </c>
      <c r="D195" s="59">
        <v>0</v>
      </c>
      <c r="E195" s="59">
        <v>0</v>
      </c>
      <c r="F195" s="59">
        <v>0</v>
      </c>
      <c r="G195" s="58">
        <f t="shared" si="78"/>
        <v>0</v>
      </c>
    </row>
    <row r="196" spans="1:7" ht="18.75">
      <c r="A196" s="141"/>
      <c r="B196" s="155"/>
      <c r="C196" s="27" t="s">
        <v>31</v>
      </c>
      <c r="D196" s="59">
        <v>0</v>
      </c>
      <c r="E196" s="59">
        <v>0</v>
      </c>
      <c r="F196" s="59">
        <v>0</v>
      </c>
      <c r="G196" s="58">
        <f t="shared" si="78"/>
        <v>0</v>
      </c>
    </row>
    <row r="197" spans="1:7" ht="18.75">
      <c r="A197" s="141"/>
      <c r="B197" s="155"/>
      <c r="C197" s="27" t="s">
        <v>32</v>
      </c>
      <c r="D197" s="59">
        <v>0</v>
      </c>
      <c r="E197" s="59">
        <v>0</v>
      </c>
      <c r="F197" s="59">
        <v>0</v>
      </c>
      <c r="G197" s="58">
        <f t="shared" si="78"/>
        <v>0</v>
      </c>
    </row>
    <row r="198" spans="1:7" s="52" customFormat="1" ht="18.75">
      <c r="A198" s="157" t="s">
        <v>192</v>
      </c>
      <c r="B198" s="156" t="s">
        <v>21</v>
      </c>
      <c r="C198" s="49" t="s">
        <v>12</v>
      </c>
      <c r="D198" s="57">
        <f t="shared" ref="D198:D202" si="79">D203+D208+D213+D233+D218+D238+D223+D228+D243</f>
        <v>12932.5</v>
      </c>
      <c r="E198" s="57">
        <f t="shared" ref="E198:F202" si="80">E203+E208+E213+E233+E218+E238+E223+E228+E243</f>
        <v>12657.2</v>
      </c>
      <c r="F198" s="57">
        <f t="shared" si="80"/>
        <v>12657.2</v>
      </c>
      <c r="G198" s="57">
        <f t="shared" si="62"/>
        <v>38246.9</v>
      </c>
    </row>
    <row r="199" spans="1:7" s="52" customFormat="1" ht="31.5">
      <c r="A199" s="157"/>
      <c r="B199" s="156"/>
      <c r="C199" s="49" t="s">
        <v>29</v>
      </c>
      <c r="D199" s="57">
        <f t="shared" si="79"/>
        <v>7520</v>
      </c>
      <c r="E199" s="57">
        <f t="shared" si="80"/>
        <v>7244.7000000000007</v>
      </c>
      <c r="F199" s="57">
        <f t="shared" si="80"/>
        <v>7244.7000000000007</v>
      </c>
      <c r="G199" s="57">
        <f t="shared" si="62"/>
        <v>22009.4</v>
      </c>
    </row>
    <row r="200" spans="1:7" s="52" customFormat="1" ht="18.75">
      <c r="A200" s="157"/>
      <c r="B200" s="156"/>
      <c r="C200" s="49" t="s">
        <v>30</v>
      </c>
      <c r="D200" s="57">
        <f t="shared" si="79"/>
        <v>0</v>
      </c>
      <c r="E200" s="57">
        <f t="shared" si="80"/>
        <v>0</v>
      </c>
      <c r="F200" s="57">
        <f t="shared" si="80"/>
        <v>0</v>
      </c>
      <c r="G200" s="57">
        <f t="shared" si="62"/>
        <v>0</v>
      </c>
    </row>
    <row r="201" spans="1:7" s="52" customFormat="1" ht="18.75">
      <c r="A201" s="157"/>
      <c r="B201" s="156"/>
      <c r="C201" s="49" t="s">
        <v>31</v>
      </c>
      <c r="D201" s="57">
        <f t="shared" si="79"/>
        <v>5412.5</v>
      </c>
      <c r="E201" s="57">
        <f t="shared" si="80"/>
        <v>5412.5</v>
      </c>
      <c r="F201" s="57">
        <f t="shared" si="80"/>
        <v>5412.5</v>
      </c>
      <c r="G201" s="57">
        <f t="shared" si="62"/>
        <v>16237.5</v>
      </c>
    </row>
    <row r="202" spans="1:7" s="52" customFormat="1" ht="18.75">
      <c r="A202" s="157"/>
      <c r="B202" s="156"/>
      <c r="C202" s="49" t="s">
        <v>32</v>
      </c>
      <c r="D202" s="57">
        <f t="shared" si="79"/>
        <v>0</v>
      </c>
      <c r="E202" s="57">
        <f t="shared" si="80"/>
        <v>0</v>
      </c>
      <c r="F202" s="57">
        <f t="shared" si="80"/>
        <v>0</v>
      </c>
      <c r="G202" s="57">
        <f t="shared" si="62"/>
        <v>0</v>
      </c>
    </row>
    <row r="203" spans="1:7" s="7" customFormat="1" ht="18.75">
      <c r="A203" s="141" t="s">
        <v>179</v>
      </c>
      <c r="B203" s="155" t="s">
        <v>237</v>
      </c>
      <c r="C203" s="27" t="s">
        <v>12</v>
      </c>
      <c r="D203" s="58">
        <f>D204+D205+D206+D207</f>
        <v>3624</v>
      </c>
      <c r="E203" s="58">
        <f t="shared" ref="E203" si="81">E204+E205+E206+E207</f>
        <v>3624</v>
      </c>
      <c r="F203" s="58">
        <f t="shared" ref="F203" si="82">F204+F205+F206+F207</f>
        <v>3624</v>
      </c>
      <c r="G203" s="58">
        <f t="shared" si="62"/>
        <v>10872</v>
      </c>
    </row>
    <row r="204" spans="1:7" s="7" customFormat="1" ht="31.5">
      <c r="A204" s="141"/>
      <c r="B204" s="155"/>
      <c r="C204" s="27" t="s">
        <v>29</v>
      </c>
      <c r="D204" s="59">
        <v>738</v>
      </c>
      <c r="E204" s="59">
        <v>738</v>
      </c>
      <c r="F204" s="59">
        <v>738</v>
      </c>
      <c r="G204" s="58">
        <f t="shared" si="62"/>
        <v>2214</v>
      </c>
    </row>
    <row r="205" spans="1:7" s="7" customFormat="1" ht="18.75">
      <c r="A205" s="141"/>
      <c r="B205" s="155"/>
      <c r="C205" s="27" t="s">
        <v>30</v>
      </c>
      <c r="D205" s="59">
        <v>0</v>
      </c>
      <c r="E205" s="59">
        <v>0</v>
      </c>
      <c r="F205" s="59">
        <v>0</v>
      </c>
      <c r="G205" s="58">
        <f t="shared" si="62"/>
        <v>0</v>
      </c>
    </row>
    <row r="206" spans="1:7" ht="18.75">
      <c r="A206" s="141"/>
      <c r="B206" s="155"/>
      <c r="C206" s="27" t="s">
        <v>31</v>
      </c>
      <c r="D206" s="59">
        <v>2886</v>
      </c>
      <c r="E206" s="59">
        <v>2886</v>
      </c>
      <c r="F206" s="59">
        <v>2886</v>
      </c>
      <c r="G206" s="58">
        <f t="shared" si="62"/>
        <v>8658</v>
      </c>
    </row>
    <row r="207" spans="1:7" ht="18.75">
      <c r="A207" s="141"/>
      <c r="B207" s="155"/>
      <c r="C207" s="27" t="s">
        <v>32</v>
      </c>
      <c r="D207" s="59">
        <v>0</v>
      </c>
      <c r="E207" s="59">
        <v>0</v>
      </c>
      <c r="F207" s="59">
        <v>0</v>
      </c>
      <c r="G207" s="58">
        <f t="shared" si="62"/>
        <v>0</v>
      </c>
    </row>
    <row r="208" spans="1:7" ht="18.75">
      <c r="A208" s="141" t="s">
        <v>180</v>
      </c>
      <c r="B208" s="155" t="s">
        <v>238</v>
      </c>
      <c r="C208" s="27" t="s">
        <v>12</v>
      </c>
      <c r="D208" s="58">
        <f>D209+D210+D211+D212</f>
        <v>2192.6</v>
      </c>
      <c r="E208" s="58">
        <f t="shared" ref="E208" si="83">E209+E210+E211+E212</f>
        <v>2192.6</v>
      </c>
      <c r="F208" s="58">
        <f t="shared" ref="F208" si="84">F209+F210+F211+F212</f>
        <v>2192.6</v>
      </c>
      <c r="G208" s="58">
        <f t="shared" si="62"/>
        <v>6577.7999999999993</v>
      </c>
    </row>
    <row r="209" spans="1:7" ht="31.5">
      <c r="A209" s="141"/>
      <c r="B209" s="155"/>
      <c r="C209" s="27" t="s">
        <v>29</v>
      </c>
      <c r="D209" s="59">
        <v>0</v>
      </c>
      <c r="E209" s="59">
        <v>0</v>
      </c>
      <c r="F209" s="59">
        <v>0</v>
      </c>
      <c r="G209" s="58">
        <f t="shared" si="62"/>
        <v>0</v>
      </c>
    </row>
    <row r="210" spans="1:7" ht="18.75">
      <c r="A210" s="141"/>
      <c r="B210" s="155"/>
      <c r="C210" s="27" t="s">
        <v>30</v>
      </c>
      <c r="D210" s="59">
        <v>0</v>
      </c>
      <c r="E210" s="59">
        <v>0</v>
      </c>
      <c r="F210" s="59">
        <v>0</v>
      </c>
      <c r="G210" s="58">
        <f t="shared" si="62"/>
        <v>0</v>
      </c>
    </row>
    <row r="211" spans="1:7" s="7" customFormat="1" ht="18.75">
      <c r="A211" s="141"/>
      <c r="B211" s="155"/>
      <c r="C211" s="27" t="s">
        <v>31</v>
      </c>
      <c r="D211" s="59">
        <v>2192.6</v>
      </c>
      <c r="E211" s="59">
        <v>2192.6</v>
      </c>
      <c r="F211" s="59">
        <v>2192.6</v>
      </c>
      <c r="G211" s="58">
        <f t="shared" si="62"/>
        <v>6577.7999999999993</v>
      </c>
    </row>
    <row r="212" spans="1:7" s="7" customFormat="1" ht="18.75">
      <c r="A212" s="141"/>
      <c r="B212" s="155"/>
      <c r="C212" s="27" t="s">
        <v>32</v>
      </c>
      <c r="D212" s="59">
        <v>0</v>
      </c>
      <c r="E212" s="59">
        <v>0</v>
      </c>
      <c r="F212" s="59">
        <v>0</v>
      </c>
      <c r="G212" s="58">
        <f t="shared" si="62"/>
        <v>0</v>
      </c>
    </row>
    <row r="213" spans="1:7" s="7" customFormat="1" ht="18.75">
      <c r="A213" s="141" t="s">
        <v>181</v>
      </c>
      <c r="B213" s="155" t="s">
        <v>239</v>
      </c>
      <c r="C213" s="27" t="s">
        <v>12</v>
      </c>
      <c r="D213" s="58">
        <f>D214+D215+D216+D217</f>
        <v>49.9</v>
      </c>
      <c r="E213" s="58">
        <f t="shared" ref="E213" si="85">E214+E215+E216+E217</f>
        <v>49.9</v>
      </c>
      <c r="F213" s="58">
        <f t="shared" ref="F213" si="86">F214+F215+F216+F217</f>
        <v>49.9</v>
      </c>
      <c r="G213" s="58">
        <f t="shared" si="62"/>
        <v>149.69999999999999</v>
      </c>
    </row>
    <row r="214" spans="1:7" s="7" customFormat="1" ht="31.5">
      <c r="A214" s="141"/>
      <c r="B214" s="155"/>
      <c r="C214" s="27" t="s">
        <v>29</v>
      </c>
      <c r="D214" s="59">
        <v>0</v>
      </c>
      <c r="E214" s="59">
        <v>0</v>
      </c>
      <c r="F214" s="59">
        <v>0</v>
      </c>
      <c r="G214" s="58">
        <f t="shared" si="62"/>
        <v>0</v>
      </c>
    </row>
    <row r="215" spans="1:7" s="7" customFormat="1" ht="18.75">
      <c r="A215" s="141"/>
      <c r="B215" s="155"/>
      <c r="C215" s="27" t="s">
        <v>30</v>
      </c>
      <c r="D215" s="59">
        <v>0</v>
      </c>
      <c r="E215" s="59">
        <v>0</v>
      </c>
      <c r="F215" s="59">
        <v>0</v>
      </c>
      <c r="G215" s="58">
        <f t="shared" si="62"/>
        <v>0</v>
      </c>
    </row>
    <row r="216" spans="1:7" ht="18.75">
      <c r="A216" s="141"/>
      <c r="B216" s="155"/>
      <c r="C216" s="27" t="s">
        <v>31</v>
      </c>
      <c r="D216" s="59">
        <v>49.9</v>
      </c>
      <c r="E216" s="59">
        <v>49.9</v>
      </c>
      <c r="F216" s="59">
        <v>49.9</v>
      </c>
      <c r="G216" s="58">
        <f t="shared" si="62"/>
        <v>149.69999999999999</v>
      </c>
    </row>
    <row r="217" spans="1:7" ht="18.75">
      <c r="A217" s="141"/>
      <c r="B217" s="155"/>
      <c r="C217" s="27" t="s">
        <v>32</v>
      </c>
      <c r="D217" s="59">
        <v>0</v>
      </c>
      <c r="E217" s="59">
        <v>0</v>
      </c>
      <c r="F217" s="59">
        <v>0</v>
      </c>
      <c r="G217" s="58">
        <f t="shared" si="62"/>
        <v>0</v>
      </c>
    </row>
    <row r="218" spans="1:7" ht="18.75">
      <c r="A218" s="141" t="s">
        <v>182</v>
      </c>
      <c r="B218" s="155" t="s">
        <v>341</v>
      </c>
      <c r="C218" s="27" t="s">
        <v>12</v>
      </c>
      <c r="D218" s="58">
        <f>D219+D220+D221+D222</f>
        <v>3015.4</v>
      </c>
      <c r="E218" s="58">
        <f t="shared" ref="E218" si="87">E219+E220+E221+E222</f>
        <v>2821.1</v>
      </c>
      <c r="F218" s="58">
        <f t="shared" ref="F218" si="88">F219+F220+F221+F222</f>
        <v>2821.1</v>
      </c>
      <c r="G218" s="58">
        <f t="shared" si="62"/>
        <v>8657.6</v>
      </c>
    </row>
    <row r="219" spans="1:7" ht="31.5">
      <c r="A219" s="141"/>
      <c r="B219" s="155"/>
      <c r="C219" s="27" t="s">
        <v>29</v>
      </c>
      <c r="D219" s="59">
        <v>3015.4</v>
      </c>
      <c r="E219" s="59">
        <v>2821.1</v>
      </c>
      <c r="F219" s="59">
        <v>2821.1</v>
      </c>
      <c r="G219" s="58">
        <f t="shared" si="62"/>
        <v>8657.6</v>
      </c>
    </row>
    <row r="220" spans="1:7" ht="18.75">
      <c r="A220" s="141"/>
      <c r="B220" s="155"/>
      <c r="C220" s="27" t="s">
        <v>30</v>
      </c>
      <c r="D220" s="59">
        <v>0</v>
      </c>
      <c r="E220" s="59">
        <v>0</v>
      </c>
      <c r="F220" s="59">
        <v>0</v>
      </c>
      <c r="G220" s="58">
        <f t="shared" si="62"/>
        <v>0</v>
      </c>
    </row>
    <row r="221" spans="1:7" ht="18.75">
      <c r="A221" s="141"/>
      <c r="B221" s="155"/>
      <c r="C221" s="27" t="s">
        <v>31</v>
      </c>
      <c r="D221" s="59">
        <v>0</v>
      </c>
      <c r="E221" s="59">
        <v>0</v>
      </c>
      <c r="F221" s="59">
        <v>0</v>
      </c>
      <c r="G221" s="58">
        <f t="shared" si="62"/>
        <v>0</v>
      </c>
    </row>
    <row r="222" spans="1:7" ht="18.75">
      <c r="A222" s="141"/>
      <c r="B222" s="155"/>
      <c r="C222" s="27" t="s">
        <v>32</v>
      </c>
      <c r="D222" s="59">
        <v>0</v>
      </c>
      <c r="E222" s="59">
        <v>0</v>
      </c>
      <c r="F222" s="59">
        <v>0</v>
      </c>
      <c r="G222" s="58">
        <f t="shared" si="62"/>
        <v>0</v>
      </c>
    </row>
    <row r="223" spans="1:7" ht="18.75">
      <c r="A223" s="141" t="s">
        <v>183</v>
      </c>
      <c r="B223" s="155" t="s">
        <v>296</v>
      </c>
      <c r="C223" s="27" t="s">
        <v>12</v>
      </c>
      <c r="D223" s="58">
        <f>D224+D225+D226+D227</f>
        <v>771</v>
      </c>
      <c r="E223" s="58">
        <f t="shared" ref="E223:F223" si="89">E224+E225+E226+E227</f>
        <v>771</v>
      </c>
      <c r="F223" s="58">
        <f t="shared" si="89"/>
        <v>771</v>
      </c>
      <c r="G223" s="58">
        <f t="shared" si="62"/>
        <v>2313</v>
      </c>
    </row>
    <row r="224" spans="1:7" ht="31.5">
      <c r="A224" s="141"/>
      <c r="B224" s="155"/>
      <c r="C224" s="27" t="s">
        <v>29</v>
      </c>
      <c r="D224" s="59">
        <v>771</v>
      </c>
      <c r="E224" s="59">
        <v>771</v>
      </c>
      <c r="F224" s="59">
        <v>771</v>
      </c>
      <c r="G224" s="58">
        <f t="shared" si="62"/>
        <v>2313</v>
      </c>
    </row>
    <row r="225" spans="1:7" ht="18.75">
      <c r="A225" s="141"/>
      <c r="B225" s="155"/>
      <c r="C225" s="27" t="s">
        <v>30</v>
      </c>
      <c r="D225" s="59">
        <v>0</v>
      </c>
      <c r="E225" s="59">
        <v>0</v>
      </c>
      <c r="F225" s="59">
        <v>0</v>
      </c>
      <c r="G225" s="58">
        <f t="shared" si="62"/>
        <v>0</v>
      </c>
    </row>
    <row r="226" spans="1:7" ht="18.75">
      <c r="A226" s="141"/>
      <c r="B226" s="155"/>
      <c r="C226" s="27" t="s">
        <v>31</v>
      </c>
      <c r="D226" s="59">
        <v>0</v>
      </c>
      <c r="E226" s="59">
        <v>0</v>
      </c>
      <c r="F226" s="59">
        <v>0</v>
      </c>
      <c r="G226" s="58">
        <f t="shared" ref="G226:G299" si="90">D226+E226+F226</f>
        <v>0</v>
      </c>
    </row>
    <row r="227" spans="1:7" ht="18.75">
      <c r="A227" s="141"/>
      <c r="B227" s="155"/>
      <c r="C227" s="27" t="s">
        <v>32</v>
      </c>
      <c r="D227" s="59">
        <v>0</v>
      </c>
      <c r="E227" s="59">
        <v>0</v>
      </c>
      <c r="F227" s="59">
        <v>0</v>
      </c>
      <c r="G227" s="58">
        <f t="shared" si="90"/>
        <v>0</v>
      </c>
    </row>
    <row r="228" spans="1:7" ht="18.75">
      <c r="A228" s="141" t="s">
        <v>184</v>
      </c>
      <c r="B228" s="155" t="s">
        <v>238</v>
      </c>
      <c r="C228" s="27" t="s">
        <v>12</v>
      </c>
      <c r="D228" s="58">
        <f>D229+D230+D231+D232</f>
        <v>1934.5</v>
      </c>
      <c r="E228" s="58">
        <f t="shared" ref="E228:F228" si="91">E229+E230+E231+E232</f>
        <v>2050.6</v>
      </c>
      <c r="F228" s="58">
        <f t="shared" si="91"/>
        <v>2050.6</v>
      </c>
      <c r="G228" s="58">
        <f t="shared" si="90"/>
        <v>6035.7</v>
      </c>
    </row>
    <row r="229" spans="1:7" ht="31.5">
      <c r="A229" s="141"/>
      <c r="B229" s="155"/>
      <c r="C229" s="27" t="s">
        <v>29</v>
      </c>
      <c r="D229" s="59">
        <v>1934.5</v>
      </c>
      <c r="E229" s="59">
        <v>2050.6</v>
      </c>
      <c r="F229" s="59">
        <v>2050.6</v>
      </c>
      <c r="G229" s="58">
        <f t="shared" si="90"/>
        <v>6035.7</v>
      </c>
    </row>
    <row r="230" spans="1:7" ht="18.75">
      <c r="A230" s="141"/>
      <c r="B230" s="155"/>
      <c r="C230" s="27" t="s">
        <v>30</v>
      </c>
      <c r="D230" s="59">
        <v>0</v>
      </c>
      <c r="E230" s="59">
        <v>0</v>
      </c>
      <c r="F230" s="59">
        <v>0</v>
      </c>
      <c r="G230" s="58">
        <f t="shared" si="90"/>
        <v>0</v>
      </c>
    </row>
    <row r="231" spans="1:7" ht="18.75">
      <c r="A231" s="141"/>
      <c r="B231" s="155"/>
      <c r="C231" s="27" t="s">
        <v>31</v>
      </c>
      <c r="D231" s="59">
        <v>0</v>
      </c>
      <c r="E231" s="59">
        <v>0</v>
      </c>
      <c r="F231" s="59">
        <v>0</v>
      </c>
      <c r="G231" s="58">
        <f t="shared" si="90"/>
        <v>0</v>
      </c>
    </row>
    <row r="232" spans="1:7" ht="15" customHeight="1">
      <c r="A232" s="141"/>
      <c r="B232" s="155"/>
      <c r="C232" s="27" t="s">
        <v>32</v>
      </c>
      <c r="D232" s="59">
        <v>0</v>
      </c>
      <c r="E232" s="59">
        <v>0</v>
      </c>
      <c r="F232" s="59">
        <v>0</v>
      </c>
      <c r="G232" s="58">
        <f t="shared" si="90"/>
        <v>0</v>
      </c>
    </row>
    <row r="233" spans="1:7" ht="18.75">
      <c r="A233" s="141" t="s">
        <v>337</v>
      </c>
      <c r="B233" s="155" t="s">
        <v>296</v>
      </c>
      <c r="C233" s="27" t="s">
        <v>12</v>
      </c>
      <c r="D233" s="58">
        <f>D234+D235+D236+D237</f>
        <v>288</v>
      </c>
      <c r="E233" s="58">
        <f t="shared" ref="E233" si="92">E234+E235+E236+E237</f>
        <v>288</v>
      </c>
      <c r="F233" s="58">
        <f t="shared" ref="F233" si="93">F234+F235+F236+F237</f>
        <v>288</v>
      </c>
      <c r="G233" s="58">
        <f t="shared" ref="G233:G242" si="94">D233+E233+F233</f>
        <v>864</v>
      </c>
    </row>
    <row r="234" spans="1:7" ht="31.5">
      <c r="A234" s="141"/>
      <c r="B234" s="155"/>
      <c r="C234" s="27" t="s">
        <v>29</v>
      </c>
      <c r="D234" s="59">
        <v>4</v>
      </c>
      <c r="E234" s="59">
        <v>4</v>
      </c>
      <c r="F234" s="59">
        <v>4</v>
      </c>
      <c r="G234" s="58">
        <f t="shared" si="94"/>
        <v>12</v>
      </c>
    </row>
    <row r="235" spans="1:7" ht="18.75">
      <c r="A235" s="141"/>
      <c r="B235" s="155"/>
      <c r="C235" s="27" t="s">
        <v>30</v>
      </c>
      <c r="D235" s="59">
        <v>0</v>
      </c>
      <c r="E235" s="59">
        <v>0</v>
      </c>
      <c r="F235" s="59">
        <v>0</v>
      </c>
      <c r="G235" s="58">
        <f t="shared" si="94"/>
        <v>0</v>
      </c>
    </row>
    <row r="236" spans="1:7" ht="18.75">
      <c r="A236" s="141"/>
      <c r="B236" s="155"/>
      <c r="C236" s="27" t="s">
        <v>31</v>
      </c>
      <c r="D236" s="59">
        <v>284</v>
      </c>
      <c r="E236" s="59">
        <v>284</v>
      </c>
      <c r="F236" s="59">
        <v>284</v>
      </c>
      <c r="G236" s="58">
        <f t="shared" si="94"/>
        <v>852</v>
      </c>
    </row>
    <row r="237" spans="1:7" ht="18.75">
      <c r="A237" s="141"/>
      <c r="B237" s="155"/>
      <c r="C237" s="27" t="s">
        <v>32</v>
      </c>
      <c r="D237" s="59">
        <v>0</v>
      </c>
      <c r="E237" s="59">
        <v>0</v>
      </c>
      <c r="F237" s="59">
        <v>0</v>
      </c>
      <c r="G237" s="58">
        <f t="shared" si="94"/>
        <v>0</v>
      </c>
    </row>
    <row r="238" spans="1:7" ht="18.75">
      <c r="A238" s="141" t="s">
        <v>349</v>
      </c>
      <c r="B238" s="155" t="s">
        <v>240</v>
      </c>
      <c r="C238" s="27" t="s">
        <v>12</v>
      </c>
      <c r="D238" s="58">
        <f>D239+D240+D241+D242</f>
        <v>400</v>
      </c>
      <c r="E238" s="58">
        <f t="shared" ref="E238:F238" si="95">E239+E240+E241+E242</f>
        <v>400</v>
      </c>
      <c r="F238" s="58">
        <f t="shared" si="95"/>
        <v>400</v>
      </c>
      <c r="G238" s="58">
        <f t="shared" si="94"/>
        <v>1200</v>
      </c>
    </row>
    <row r="239" spans="1:7" ht="31.5">
      <c r="A239" s="141"/>
      <c r="B239" s="155"/>
      <c r="C239" s="27" t="s">
        <v>29</v>
      </c>
      <c r="D239" s="59">
        <v>400</v>
      </c>
      <c r="E239" s="59">
        <v>400</v>
      </c>
      <c r="F239" s="59">
        <v>400</v>
      </c>
      <c r="G239" s="58">
        <f t="shared" si="94"/>
        <v>1200</v>
      </c>
    </row>
    <row r="240" spans="1:7" ht="18.75">
      <c r="A240" s="141"/>
      <c r="B240" s="155"/>
      <c r="C240" s="27" t="s">
        <v>30</v>
      </c>
      <c r="D240" s="59">
        <v>0</v>
      </c>
      <c r="E240" s="59">
        <v>0</v>
      </c>
      <c r="F240" s="59">
        <v>0</v>
      </c>
      <c r="G240" s="58">
        <f t="shared" si="94"/>
        <v>0</v>
      </c>
    </row>
    <row r="241" spans="1:7" ht="18.75">
      <c r="A241" s="141"/>
      <c r="B241" s="155"/>
      <c r="C241" s="27" t="s">
        <v>31</v>
      </c>
      <c r="D241" s="59">
        <v>0</v>
      </c>
      <c r="E241" s="59">
        <v>0</v>
      </c>
      <c r="F241" s="59">
        <v>0</v>
      </c>
      <c r="G241" s="58">
        <f t="shared" si="94"/>
        <v>0</v>
      </c>
    </row>
    <row r="242" spans="1:7" ht="18.75">
      <c r="A242" s="141"/>
      <c r="B242" s="155"/>
      <c r="C242" s="27" t="s">
        <v>32</v>
      </c>
      <c r="D242" s="59">
        <v>0</v>
      </c>
      <c r="E242" s="59">
        <v>0</v>
      </c>
      <c r="F242" s="59">
        <v>0</v>
      </c>
      <c r="G242" s="58">
        <f t="shared" si="94"/>
        <v>0</v>
      </c>
    </row>
    <row r="243" spans="1:7" ht="18.75">
      <c r="A243" s="141" t="s">
        <v>351</v>
      </c>
      <c r="B243" s="155" t="s">
        <v>338</v>
      </c>
      <c r="C243" s="27" t="s">
        <v>12</v>
      </c>
      <c r="D243" s="58">
        <f>D244+D245+D246+D247</f>
        <v>657.1</v>
      </c>
      <c r="E243" s="58">
        <f t="shared" ref="E243:F243" si="96">E244+E245+E246+E247</f>
        <v>460</v>
      </c>
      <c r="F243" s="58">
        <f t="shared" si="96"/>
        <v>460</v>
      </c>
      <c r="G243" s="58">
        <f t="shared" si="90"/>
        <v>1577.1</v>
      </c>
    </row>
    <row r="244" spans="1:7" ht="31.5">
      <c r="A244" s="141"/>
      <c r="B244" s="155"/>
      <c r="C244" s="27" t="s">
        <v>29</v>
      </c>
      <c r="D244" s="59">
        <v>657.1</v>
      </c>
      <c r="E244" s="59">
        <v>460</v>
      </c>
      <c r="F244" s="59">
        <v>460</v>
      </c>
      <c r="G244" s="58">
        <f t="shared" si="90"/>
        <v>1577.1</v>
      </c>
    </row>
    <row r="245" spans="1:7" ht="18.75">
      <c r="A245" s="141"/>
      <c r="B245" s="155"/>
      <c r="C245" s="27" t="s">
        <v>30</v>
      </c>
      <c r="D245" s="59">
        <v>0</v>
      </c>
      <c r="E245" s="59">
        <v>0</v>
      </c>
      <c r="F245" s="59">
        <v>0</v>
      </c>
      <c r="G245" s="58">
        <f t="shared" si="90"/>
        <v>0</v>
      </c>
    </row>
    <row r="246" spans="1:7" ht="18.75">
      <c r="A246" s="141"/>
      <c r="B246" s="155"/>
      <c r="C246" s="27" t="s">
        <v>31</v>
      </c>
      <c r="D246" s="59">
        <v>0</v>
      </c>
      <c r="E246" s="59">
        <v>0</v>
      </c>
      <c r="F246" s="59">
        <v>0</v>
      </c>
      <c r="G246" s="58">
        <f t="shared" si="90"/>
        <v>0</v>
      </c>
    </row>
    <row r="247" spans="1:7" ht="18.75">
      <c r="A247" s="141"/>
      <c r="B247" s="155"/>
      <c r="C247" s="27" t="s">
        <v>32</v>
      </c>
      <c r="D247" s="59">
        <v>0</v>
      </c>
      <c r="E247" s="59">
        <v>0</v>
      </c>
      <c r="F247" s="59">
        <v>0</v>
      </c>
      <c r="G247" s="58">
        <f t="shared" si="90"/>
        <v>0</v>
      </c>
    </row>
    <row r="248" spans="1:7" s="52" customFormat="1" ht="18.75">
      <c r="A248" s="157" t="s">
        <v>193</v>
      </c>
      <c r="B248" s="156" t="s">
        <v>23</v>
      </c>
      <c r="C248" s="49" t="s">
        <v>12</v>
      </c>
      <c r="D248" s="57">
        <f t="shared" ref="D248:D251" si="97">D253+D258+D268+D263+D273</f>
        <v>42281.3</v>
      </c>
      <c r="E248" s="57">
        <f t="shared" ref="E248:F251" si="98">E253+E258+E268+E263+E273</f>
        <v>43007.6</v>
      </c>
      <c r="F248" s="57">
        <f t="shared" si="98"/>
        <v>43007.7</v>
      </c>
      <c r="G248" s="57">
        <f t="shared" si="90"/>
        <v>128296.59999999999</v>
      </c>
    </row>
    <row r="249" spans="1:7" s="52" customFormat="1" ht="31.5">
      <c r="A249" s="157"/>
      <c r="B249" s="156"/>
      <c r="C249" s="49" t="s">
        <v>29</v>
      </c>
      <c r="D249" s="57">
        <f t="shared" si="97"/>
        <v>29151.699999999997</v>
      </c>
      <c r="E249" s="57">
        <f t="shared" si="98"/>
        <v>29832.399999999998</v>
      </c>
      <c r="F249" s="57">
        <f t="shared" si="98"/>
        <v>29832.399999999998</v>
      </c>
      <c r="G249" s="57">
        <f t="shared" si="90"/>
        <v>88816.499999999985</v>
      </c>
    </row>
    <row r="250" spans="1:7" s="52" customFormat="1" ht="18.75">
      <c r="A250" s="157"/>
      <c r="B250" s="156"/>
      <c r="C250" s="49" t="s">
        <v>30</v>
      </c>
      <c r="D250" s="57">
        <f t="shared" si="97"/>
        <v>0</v>
      </c>
      <c r="E250" s="57">
        <f t="shared" si="98"/>
        <v>0</v>
      </c>
      <c r="F250" s="57">
        <f t="shared" si="98"/>
        <v>0</v>
      </c>
      <c r="G250" s="57">
        <f t="shared" si="90"/>
        <v>0</v>
      </c>
    </row>
    <row r="251" spans="1:7" s="52" customFormat="1" ht="18.75">
      <c r="A251" s="157"/>
      <c r="B251" s="156"/>
      <c r="C251" s="49" t="s">
        <v>31</v>
      </c>
      <c r="D251" s="57">
        <f t="shared" si="97"/>
        <v>13129.599999999999</v>
      </c>
      <c r="E251" s="57">
        <f t="shared" si="98"/>
        <v>13175.2</v>
      </c>
      <c r="F251" s="57">
        <f t="shared" si="98"/>
        <v>13175.300000000001</v>
      </c>
      <c r="G251" s="57">
        <f t="shared" si="90"/>
        <v>39480.1</v>
      </c>
    </row>
    <row r="252" spans="1:7" s="52" customFormat="1" ht="18.75">
      <c r="A252" s="157"/>
      <c r="B252" s="156"/>
      <c r="C252" s="49" t="s">
        <v>32</v>
      </c>
      <c r="D252" s="57">
        <f>D257+D262+D272+D267+D277</f>
        <v>0</v>
      </c>
      <c r="E252" s="57">
        <f t="shared" ref="E252:F252" si="99">E257+E262+E272+E267+E277</f>
        <v>0</v>
      </c>
      <c r="F252" s="57">
        <f t="shared" si="99"/>
        <v>0</v>
      </c>
      <c r="G252" s="57">
        <f t="shared" si="90"/>
        <v>0</v>
      </c>
    </row>
    <row r="253" spans="1:7" ht="18.75">
      <c r="A253" s="141" t="s">
        <v>185</v>
      </c>
      <c r="B253" s="155" t="s">
        <v>241</v>
      </c>
      <c r="C253" s="27" t="s">
        <v>12</v>
      </c>
      <c r="D253" s="58">
        <f>D254+D255+D256+D257</f>
        <v>2496.6</v>
      </c>
      <c r="E253" s="58">
        <f t="shared" ref="E253" si="100">E254+E255+E256+E257</f>
        <v>2381.1</v>
      </c>
      <c r="F253" s="58">
        <f t="shared" ref="F253" si="101">F254+F255+F256+F257</f>
        <v>2381.1</v>
      </c>
      <c r="G253" s="58">
        <f t="shared" si="90"/>
        <v>7258.7999999999993</v>
      </c>
    </row>
    <row r="254" spans="1:7" ht="31.5">
      <c r="A254" s="141"/>
      <c r="B254" s="155"/>
      <c r="C254" s="27" t="s">
        <v>29</v>
      </c>
      <c r="D254" s="59">
        <v>2496.6</v>
      </c>
      <c r="E254" s="59">
        <v>2381.1</v>
      </c>
      <c r="F254" s="59">
        <v>2381.1</v>
      </c>
      <c r="G254" s="58">
        <f t="shared" si="90"/>
        <v>7258.7999999999993</v>
      </c>
    </row>
    <row r="255" spans="1:7" ht="18.75">
      <c r="A255" s="141"/>
      <c r="B255" s="155"/>
      <c r="C255" s="27" t="s">
        <v>30</v>
      </c>
      <c r="D255" s="59">
        <v>0</v>
      </c>
      <c r="E255" s="59">
        <v>0</v>
      </c>
      <c r="F255" s="59">
        <v>0</v>
      </c>
      <c r="G255" s="58">
        <f t="shared" si="90"/>
        <v>0</v>
      </c>
    </row>
    <row r="256" spans="1:7" ht="18.75">
      <c r="A256" s="141"/>
      <c r="B256" s="155"/>
      <c r="C256" s="27" t="s">
        <v>31</v>
      </c>
      <c r="D256" s="59">
        <v>0</v>
      </c>
      <c r="E256" s="59">
        <v>0</v>
      </c>
      <c r="F256" s="59">
        <v>0</v>
      </c>
      <c r="G256" s="58">
        <f t="shared" si="90"/>
        <v>0</v>
      </c>
    </row>
    <row r="257" spans="1:7" ht="18.75">
      <c r="A257" s="141"/>
      <c r="B257" s="155"/>
      <c r="C257" s="27" t="s">
        <v>32</v>
      </c>
      <c r="D257" s="59">
        <v>0</v>
      </c>
      <c r="E257" s="59">
        <v>0</v>
      </c>
      <c r="F257" s="59">
        <v>0</v>
      </c>
      <c r="G257" s="58">
        <f t="shared" si="90"/>
        <v>0</v>
      </c>
    </row>
    <row r="258" spans="1:7" ht="18.75">
      <c r="A258" s="141" t="s">
        <v>186</v>
      </c>
      <c r="B258" s="155" t="s">
        <v>86</v>
      </c>
      <c r="C258" s="27" t="s">
        <v>12</v>
      </c>
      <c r="D258" s="58">
        <f>D259+D260+D261+D262</f>
        <v>26655.1</v>
      </c>
      <c r="E258" s="58">
        <f t="shared" ref="E258" si="102">E259+E260+E261+E262</f>
        <v>27451.3</v>
      </c>
      <c r="F258" s="58">
        <f t="shared" ref="F258" si="103">F259+F260+F261+F262</f>
        <v>27451.3</v>
      </c>
      <c r="G258" s="58">
        <f t="shared" si="90"/>
        <v>81557.7</v>
      </c>
    </row>
    <row r="259" spans="1:7" ht="31.5">
      <c r="A259" s="141"/>
      <c r="B259" s="155"/>
      <c r="C259" s="27" t="s">
        <v>29</v>
      </c>
      <c r="D259" s="59">
        <v>26655.1</v>
      </c>
      <c r="E259" s="59">
        <v>27451.3</v>
      </c>
      <c r="F259" s="59">
        <v>27451.3</v>
      </c>
      <c r="G259" s="58">
        <f t="shared" si="90"/>
        <v>81557.7</v>
      </c>
    </row>
    <row r="260" spans="1:7" ht="18.75">
      <c r="A260" s="141"/>
      <c r="B260" s="155"/>
      <c r="C260" s="27" t="s">
        <v>30</v>
      </c>
      <c r="D260" s="59">
        <v>0</v>
      </c>
      <c r="E260" s="59">
        <v>0</v>
      </c>
      <c r="F260" s="59">
        <v>0</v>
      </c>
      <c r="G260" s="58">
        <f t="shared" si="90"/>
        <v>0</v>
      </c>
    </row>
    <row r="261" spans="1:7" ht="18.75">
      <c r="A261" s="141"/>
      <c r="B261" s="155"/>
      <c r="C261" s="27" t="s">
        <v>31</v>
      </c>
      <c r="D261" s="59">
        <v>0</v>
      </c>
      <c r="E261" s="59">
        <v>0</v>
      </c>
      <c r="F261" s="59">
        <v>0</v>
      </c>
      <c r="G261" s="58">
        <f t="shared" si="90"/>
        <v>0</v>
      </c>
    </row>
    <row r="262" spans="1:7" ht="18.75">
      <c r="A262" s="141"/>
      <c r="B262" s="155"/>
      <c r="C262" s="27" t="s">
        <v>32</v>
      </c>
      <c r="D262" s="59">
        <v>0</v>
      </c>
      <c r="E262" s="59">
        <v>0</v>
      </c>
      <c r="F262" s="59">
        <v>0</v>
      </c>
      <c r="G262" s="58">
        <f t="shared" si="90"/>
        <v>0</v>
      </c>
    </row>
    <row r="263" spans="1:7" ht="18.75">
      <c r="A263" s="141" t="s">
        <v>187</v>
      </c>
      <c r="B263" s="155" t="s">
        <v>299</v>
      </c>
      <c r="C263" s="27" t="s">
        <v>12</v>
      </c>
      <c r="D263" s="58">
        <f>D264+D265+D266+D267</f>
        <v>9.8000000000000007</v>
      </c>
      <c r="E263" s="58">
        <f t="shared" ref="E263:F263" si="104">E264+E265+E266+E267</f>
        <v>9.9</v>
      </c>
      <c r="F263" s="58">
        <f t="shared" si="104"/>
        <v>10</v>
      </c>
      <c r="G263" s="58">
        <f t="shared" si="90"/>
        <v>29.700000000000003</v>
      </c>
    </row>
    <row r="264" spans="1:7" ht="31.5">
      <c r="A264" s="141"/>
      <c r="B264" s="155"/>
      <c r="C264" s="27" t="s">
        <v>29</v>
      </c>
      <c r="D264" s="59">
        <v>0</v>
      </c>
      <c r="E264" s="59">
        <v>0</v>
      </c>
      <c r="F264" s="59">
        <v>0</v>
      </c>
      <c r="G264" s="58">
        <f t="shared" si="90"/>
        <v>0</v>
      </c>
    </row>
    <row r="265" spans="1:7" ht="18.75">
      <c r="A265" s="141"/>
      <c r="B265" s="155"/>
      <c r="C265" s="27" t="s">
        <v>30</v>
      </c>
      <c r="D265" s="59">
        <v>0</v>
      </c>
      <c r="E265" s="59">
        <v>0</v>
      </c>
      <c r="F265" s="59">
        <v>0</v>
      </c>
      <c r="G265" s="58">
        <f t="shared" si="90"/>
        <v>0</v>
      </c>
    </row>
    <row r="266" spans="1:7" ht="18.75">
      <c r="A266" s="141"/>
      <c r="B266" s="155"/>
      <c r="C266" s="27" t="s">
        <v>31</v>
      </c>
      <c r="D266" s="59">
        <v>9.8000000000000007</v>
      </c>
      <c r="E266" s="59">
        <v>9.9</v>
      </c>
      <c r="F266" s="59">
        <v>10</v>
      </c>
      <c r="G266" s="58">
        <f t="shared" si="90"/>
        <v>29.700000000000003</v>
      </c>
    </row>
    <row r="267" spans="1:7" ht="23.25" customHeight="1">
      <c r="A267" s="141"/>
      <c r="B267" s="155"/>
      <c r="C267" s="27" t="s">
        <v>32</v>
      </c>
      <c r="D267" s="59">
        <v>0</v>
      </c>
      <c r="E267" s="59">
        <v>0</v>
      </c>
      <c r="F267" s="59">
        <v>0</v>
      </c>
      <c r="G267" s="58">
        <f t="shared" si="90"/>
        <v>0</v>
      </c>
    </row>
    <row r="268" spans="1:7" ht="18.75">
      <c r="A268" s="141" t="s">
        <v>188</v>
      </c>
      <c r="B268" s="155" t="s">
        <v>242</v>
      </c>
      <c r="C268" s="27" t="s">
        <v>12</v>
      </c>
      <c r="D268" s="58">
        <f>D269+D270+D271+D272</f>
        <v>13119.8</v>
      </c>
      <c r="E268" s="58">
        <f t="shared" ref="E268" si="105">E269+E270+E271+E272</f>
        <v>11795.7</v>
      </c>
      <c r="F268" s="58">
        <f t="shared" ref="F268" si="106">F269+F270+F271+F272</f>
        <v>11795.7</v>
      </c>
      <c r="G268" s="58">
        <f t="shared" si="90"/>
        <v>36711.199999999997</v>
      </c>
    </row>
    <row r="269" spans="1:7" ht="31.5">
      <c r="A269" s="141"/>
      <c r="B269" s="155"/>
      <c r="C269" s="27" t="s">
        <v>29</v>
      </c>
      <c r="D269" s="59">
        <v>0</v>
      </c>
      <c r="E269" s="59">
        <v>0</v>
      </c>
      <c r="F269" s="59">
        <v>0</v>
      </c>
      <c r="G269" s="58">
        <f t="shared" si="90"/>
        <v>0</v>
      </c>
    </row>
    <row r="270" spans="1:7" ht="18.75">
      <c r="A270" s="141"/>
      <c r="B270" s="155"/>
      <c r="C270" s="27" t="s">
        <v>30</v>
      </c>
      <c r="D270" s="59">
        <v>0</v>
      </c>
      <c r="E270" s="59">
        <v>0</v>
      </c>
      <c r="F270" s="59">
        <v>0</v>
      </c>
      <c r="G270" s="58">
        <f t="shared" si="90"/>
        <v>0</v>
      </c>
    </row>
    <row r="271" spans="1:7" ht="18.75">
      <c r="A271" s="141"/>
      <c r="B271" s="155"/>
      <c r="C271" s="27" t="s">
        <v>31</v>
      </c>
      <c r="D271" s="59">
        <v>13119.8</v>
      </c>
      <c r="E271" s="59">
        <v>11795.7</v>
      </c>
      <c r="F271" s="59">
        <v>11795.7</v>
      </c>
      <c r="G271" s="58">
        <f t="shared" si="90"/>
        <v>36711.199999999997</v>
      </c>
    </row>
    <row r="272" spans="1:7" s="7" customFormat="1" ht="18.75">
      <c r="A272" s="141"/>
      <c r="B272" s="155"/>
      <c r="C272" s="27" t="s">
        <v>32</v>
      </c>
      <c r="D272" s="59">
        <v>0</v>
      </c>
      <c r="E272" s="59">
        <v>0</v>
      </c>
      <c r="F272" s="59">
        <v>0</v>
      </c>
      <c r="G272" s="58">
        <f t="shared" si="90"/>
        <v>0</v>
      </c>
    </row>
    <row r="273" spans="1:7" ht="18.75">
      <c r="A273" s="141" t="s">
        <v>344</v>
      </c>
      <c r="B273" s="155" t="s">
        <v>345</v>
      </c>
      <c r="C273" s="27" t="s">
        <v>12</v>
      </c>
      <c r="D273" s="58">
        <f>D274+D275+D276+D277</f>
        <v>0</v>
      </c>
      <c r="E273" s="58">
        <f t="shared" ref="E273:F273" si="107">E274+E275+E276+E277</f>
        <v>1369.6</v>
      </c>
      <c r="F273" s="58">
        <f t="shared" si="107"/>
        <v>1369.6</v>
      </c>
      <c r="G273" s="58">
        <f t="shared" si="90"/>
        <v>2739.2</v>
      </c>
    </row>
    <row r="274" spans="1:7" ht="42.75" customHeight="1">
      <c r="A274" s="141"/>
      <c r="B274" s="155"/>
      <c r="C274" s="27" t="s">
        <v>29</v>
      </c>
      <c r="D274" s="59">
        <v>0</v>
      </c>
      <c r="E274" s="59">
        <v>0</v>
      </c>
      <c r="F274" s="59">
        <v>0</v>
      </c>
      <c r="G274" s="58">
        <f t="shared" si="90"/>
        <v>0</v>
      </c>
    </row>
    <row r="275" spans="1:7" ht="25.5" customHeight="1">
      <c r="A275" s="141"/>
      <c r="B275" s="155"/>
      <c r="C275" s="27" t="s">
        <v>30</v>
      </c>
      <c r="D275" s="59">
        <v>0</v>
      </c>
      <c r="E275" s="59">
        <v>0</v>
      </c>
      <c r="F275" s="59">
        <v>0</v>
      </c>
      <c r="G275" s="58">
        <f t="shared" si="90"/>
        <v>0</v>
      </c>
    </row>
    <row r="276" spans="1:7" ht="18.75">
      <c r="A276" s="141"/>
      <c r="B276" s="155"/>
      <c r="C276" s="27" t="s">
        <v>31</v>
      </c>
      <c r="D276" s="59">
        <v>0</v>
      </c>
      <c r="E276" s="59">
        <v>1369.6</v>
      </c>
      <c r="F276" s="59">
        <v>1369.6</v>
      </c>
      <c r="G276" s="58">
        <f t="shared" si="90"/>
        <v>2739.2</v>
      </c>
    </row>
    <row r="277" spans="1:7" s="7" customFormat="1" ht="25.5" customHeight="1">
      <c r="A277" s="141"/>
      <c r="B277" s="155"/>
      <c r="C277" s="27" t="s">
        <v>32</v>
      </c>
      <c r="D277" s="59">
        <v>0</v>
      </c>
      <c r="E277" s="59">
        <v>0</v>
      </c>
      <c r="F277" s="59">
        <v>0</v>
      </c>
      <c r="G277" s="58">
        <f t="shared" si="90"/>
        <v>0</v>
      </c>
    </row>
    <row r="278" spans="1:7" s="52" customFormat="1" ht="18.75">
      <c r="A278" s="157" t="s">
        <v>194</v>
      </c>
      <c r="B278" s="156" t="s">
        <v>243</v>
      </c>
      <c r="C278" s="49" t="s">
        <v>12</v>
      </c>
      <c r="D278" s="57">
        <f t="shared" ref="D278:D281" si="108">D283+D288+D293+D298+D303+D308</f>
        <v>32128.3</v>
      </c>
      <c r="E278" s="57">
        <f t="shared" ref="E278:F281" si="109">E283+E288+E293+E298+E303+E308</f>
        <v>1143.5999999999999</v>
      </c>
      <c r="F278" s="57">
        <f t="shared" si="109"/>
        <v>1219.9000000000001</v>
      </c>
      <c r="G278" s="57">
        <f t="shared" si="90"/>
        <v>34491.800000000003</v>
      </c>
    </row>
    <row r="279" spans="1:7" s="52" customFormat="1" ht="31.5">
      <c r="A279" s="157"/>
      <c r="B279" s="156"/>
      <c r="C279" s="49" t="s">
        <v>29</v>
      </c>
      <c r="D279" s="57">
        <f t="shared" si="108"/>
        <v>23722.5</v>
      </c>
      <c r="E279" s="57">
        <f t="shared" si="109"/>
        <v>110</v>
      </c>
      <c r="F279" s="57">
        <f t="shared" si="109"/>
        <v>110</v>
      </c>
      <c r="G279" s="57">
        <f t="shared" si="90"/>
        <v>23942.5</v>
      </c>
    </row>
    <row r="280" spans="1:7" s="52" customFormat="1" ht="18.75">
      <c r="A280" s="157"/>
      <c r="B280" s="156"/>
      <c r="C280" s="49" t="s">
        <v>30</v>
      </c>
      <c r="D280" s="57">
        <f t="shared" si="108"/>
        <v>0</v>
      </c>
      <c r="E280" s="57">
        <f t="shared" si="109"/>
        <v>0</v>
      </c>
      <c r="F280" s="57">
        <f t="shared" si="109"/>
        <v>0</v>
      </c>
      <c r="G280" s="57">
        <f t="shared" si="90"/>
        <v>0</v>
      </c>
    </row>
    <row r="281" spans="1:7" s="52" customFormat="1" ht="18.75">
      <c r="A281" s="157"/>
      <c r="B281" s="156"/>
      <c r="C281" s="49" t="s">
        <v>31</v>
      </c>
      <c r="D281" s="57">
        <f t="shared" si="108"/>
        <v>7900.5999999999995</v>
      </c>
      <c r="E281" s="57">
        <f t="shared" si="109"/>
        <v>1033.5999999999999</v>
      </c>
      <c r="F281" s="57">
        <f t="shared" si="109"/>
        <v>1109.9000000000001</v>
      </c>
      <c r="G281" s="57">
        <f t="shared" si="90"/>
        <v>10044.099999999999</v>
      </c>
    </row>
    <row r="282" spans="1:7" s="52" customFormat="1" ht="18.75">
      <c r="A282" s="157"/>
      <c r="B282" s="156"/>
      <c r="C282" s="49" t="s">
        <v>32</v>
      </c>
      <c r="D282" s="57">
        <f>D287+D292+D297+D302+D307+D312</f>
        <v>505.2</v>
      </c>
      <c r="E282" s="57">
        <f t="shared" ref="E282:F282" si="110">E287+E292+E297+E302+E307+E312</f>
        <v>0</v>
      </c>
      <c r="F282" s="57">
        <f t="shared" si="110"/>
        <v>0</v>
      </c>
      <c r="G282" s="57">
        <f t="shared" si="90"/>
        <v>505.2</v>
      </c>
    </row>
    <row r="283" spans="1:7" ht="18.75">
      <c r="A283" s="141" t="s">
        <v>189</v>
      </c>
      <c r="B283" s="155" t="s">
        <v>352</v>
      </c>
      <c r="C283" s="27" t="s">
        <v>12</v>
      </c>
      <c r="D283" s="58">
        <f>D284+D285+D286+D287</f>
        <v>23297.599999999999</v>
      </c>
      <c r="E283" s="58">
        <f t="shared" ref="E283" si="111">E284+E285+E286+E287</f>
        <v>0</v>
      </c>
      <c r="F283" s="58">
        <f t="shared" ref="F283" si="112">F284+F285+F286+F287</f>
        <v>0</v>
      </c>
      <c r="G283" s="58">
        <f t="shared" si="90"/>
        <v>23297.599999999999</v>
      </c>
    </row>
    <row r="284" spans="1:7" ht="31.5">
      <c r="A284" s="141"/>
      <c r="B284" s="155"/>
      <c r="C284" s="27" t="s">
        <v>29</v>
      </c>
      <c r="D284" s="59">
        <v>23297.599999999999</v>
      </c>
      <c r="E284" s="59">
        <v>0</v>
      </c>
      <c r="F284" s="59">
        <v>0</v>
      </c>
      <c r="G284" s="58">
        <f t="shared" si="90"/>
        <v>23297.599999999999</v>
      </c>
    </row>
    <row r="285" spans="1:7" ht="18.75">
      <c r="A285" s="141"/>
      <c r="B285" s="155"/>
      <c r="C285" s="27" t="s">
        <v>30</v>
      </c>
      <c r="D285" s="59">
        <v>0</v>
      </c>
      <c r="E285" s="59">
        <v>0</v>
      </c>
      <c r="F285" s="59">
        <v>0</v>
      </c>
      <c r="G285" s="58">
        <f t="shared" si="90"/>
        <v>0</v>
      </c>
    </row>
    <row r="286" spans="1:7" ht="18.75">
      <c r="A286" s="141"/>
      <c r="B286" s="155"/>
      <c r="C286" s="27" t="s">
        <v>31</v>
      </c>
      <c r="D286" s="59">
        <v>0</v>
      </c>
      <c r="E286" s="59">
        <v>0</v>
      </c>
      <c r="F286" s="59">
        <v>0</v>
      </c>
      <c r="G286" s="58">
        <f t="shared" si="90"/>
        <v>0</v>
      </c>
    </row>
    <row r="287" spans="1:7" ht="18.75">
      <c r="A287" s="141"/>
      <c r="B287" s="155"/>
      <c r="C287" s="27" t="s">
        <v>32</v>
      </c>
      <c r="D287" s="59">
        <v>0</v>
      </c>
      <c r="E287" s="59">
        <v>0</v>
      </c>
      <c r="F287" s="59">
        <v>0</v>
      </c>
      <c r="G287" s="58">
        <f t="shared" si="90"/>
        <v>0</v>
      </c>
    </row>
    <row r="288" spans="1:7" ht="18.75">
      <c r="A288" s="141" t="s">
        <v>196</v>
      </c>
      <c r="B288" s="155" t="s">
        <v>253</v>
      </c>
      <c r="C288" s="27" t="s">
        <v>12</v>
      </c>
      <c r="D288" s="58">
        <f>D289+D290+D291+D292</f>
        <v>1020.4</v>
      </c>
      <c r="E288" s="58">
        <f t="shared" ref="E288" si="113">E289+E290+E291+E292</f>
        <v>1143.5999999999999</v>
      </c>
      <c r="F288" s="58">
        <f t="shared" ref="F288" si="114">F289+F290+F291+F292</f>
        <v>1219.9000000000001</v>
      </c>
      <c r="G288" s="58">
        <f t="shared" si="90"/>
        <v>3383.9</v>
      </c>
    </row>
    <row r="289" spans="1:7" ht="31.5">
      <c r="A289" s="141"/>
      <c r="B289" s="155"/>
      <c r="C289" s="27" t="s">
        <v>29</v>
      </c>
      <c r="D289" s="59">
        <v>110</v>
      </c>
      <c r="E289" s="59">
        <v>110</v>
      </c>
      <c r="F289" s="59">
        <v>110</v>
      </c>
      <c r="G289" s="58">
        <f t="shared" si="90"/>
        <v>330</v>
      </c>
    </row>
    <row r="290" spans="1:7" ht="18.75">
      <c r="A290" s="141"/>
      <c r="B290" s="155"/>
      <c r="C290" s="27" t="s">
        <v>30</v>
      </c>
      <c r="D290" s="59">
        <v>0</v>
      </c>
      <c r="E290" s="59">
        <v>0</v>
      </c>
      <c r="F290" s="59">
        <v>0</v>
      </c>
      <c r="G290" s="58">
        <f t="shared" si="90"/>
        <v>0</v>
      </c>
    </row>
    <row r="291" spans="1:7" ht="18.75">
      <c r="A291" s="141"/>
      <c r="B291" s="155"/>
      <c r="C291" s="27" t="s">
        <v>31</v>
      </c>
      <c r="D291" s="59">
        <v>910.4</v>
      </c>
      <c r="E291" s="59">
        <v>1033.5999999999999</v>
      </c>
      <c r="F291" s="59">
        <v>1109.9000000000001</v>
      </c>
      <c r="G291" s="58">
        <f t="shared" si="90"/>
        <v>3053.9</v>
      </c>
    </row>
    <row r="292" spans="1:7" ht="18.75">
      <c r="A292" s="141"/>
      <c r="B292" s="155"/>
      <c r="C292" s="27" t="s">
        <v>32</v>
      </c>
      <c r="D292" s="59">
        <v>0</v>
      </c>
      <c r="E292" s="59">
        <v>0</v>
      </c>
      <c r="F292" s="59">
        <v>0</v>
      </c>
      <c r="G292" s="58">
        <f t="shared" si="90"/>
        <v>0</v>
      </c>
    </row>
    <row r="293" spans="1:7" ht="18.75">
      <c r="A293" s="141" t="s">
        <v>245</v>
      </c>
      <c r="B293" s="155" t="s">
        <v>254</v>
      </c>
      <c r="C293" s="27" t="s">
        <v>12</v>
      </c>
      <c r="D293" s="58">
        <f>D294+D295+D296+D297</f>
        <v>0</v>
      </c>
      <c r="E293" s="58">
        <f t="shared" ref="E293" si="115">E294+E295+E296+E297</f>
        <v>0</v>
      </c>
      <c r="F293" s="58">
        <f t="shared" ref="F293" si="116">F294+F295+F296+F297</f>
        <v>0</v>
      </c>
      <c r="G293" s="58">
        <f t="shared" si="90"/>
        <v>0</v>
      </c>
    </row>
    <row r="294" spans="1:7" ht="31.5">
      <c r="A294" s="141"/>
      <c r="B294" s="155"/>
      <c r="C294" s="27" t="s">
        <v>29</v>
      </c>
      <c r="D294" s="59">
        <v>0</v>
      </c>
      <c r="E294" s="59">
        <v>0</v>
      </c>
      <c r="F294" s="59">
        <v>0</v>
      </c>
      <c r="G294" s="58">
        <f t="shared" si="90"/>
        <v>0</v>
      </c>
    </row>
    <row r="295" spans="1:7" ht="18.75">
      <c r="A295" s="141"/>
      <c r="B295" s="155"/>
      <c r="C295" s="27" t="s">
        <v>30</v>
      </c>
      <c r="D295" s="59">
        <v>0</v>
      </c>
      <c r="E295" s="59">
        <v>0</v>
      </c>
      <c r="F295" s="59">
        <v>0</v>
      </c>
      <c r="G295" s="58">
        <f t="shared" si="90"/>
        <v>0</v>
      </c>
    </row>
    <row r="296" spans="1:7" ht="18.75">
      <c r="A296" s="141"/>
      <c r="B296" s="155"/>
      <c r="C296" s="27" t="s">
        <v>31</v>
      </c>
      <c r="D296" s="59">
        <v>0</v>
      </c>
      <c r="E296" s="59">
        <v>0</v>
      </c>
      <c r="F296" s="59">
        <v>0</v>
      </c>
      <c r="G296" s="58">
        <f t="shared" si="90"/>
        <v>0</v>
      </c>
    </row>
    <row r="297" spans="1:7" ht="18.75">
      <c r="A297" s="141"/>
      <c r="B297" s="155"/>
      <c r="C297" s="27" t="s">
        <v>32</v>
      </c>
      <c r="D297" s="59">
        <v>0</v>
      </c>
      <c r="E297" s="59">
        <v>0</v>
      </c>
      <c r="F297" s="59">
        <v>0</v>
      </c>
      <c r="G297" s="58">
        <f t="shared" si="90"/>
        <v>0</v>
      </c>
    </row>
    <row r="298" spans="1:7" ht="18.75">
      <c r="A298" s="141" t="s">
        <v>246</v>
      </c>
      <c r="B298" s="155" t="s">
        <v>255</v>
      </c>
      <c r="C298" s="27" t="s">
        <v>12</v>
      </c>
      <c r="D298" s="58">
        <f>D299+D300+D301+D302</f>
        <v>0</v>
      </c>
      <c r="E298" s="58">
        <f t="shared" ref="E298" si="117">E299+E300+E301+E302</f>
        <v>0</v>
      </c>
      <c r="F298" s="58">
        <f t="shared" ref="F298" si="118">F299+F300+F301+F302</f>
        <v>0</v>
      </c>
      <c r="G298" s="58">
        <f t="shared" si="90"/>
        <v>0</v>
      </c>
    </row>
    <row r="299" spans="1:7" ht="31.5">
      <c r="A299" s="141"/>
      <c r="B299" s="155"/>
      <c r="C299" s="27" t="s">
        <v>29</v>
      </c>
      <c r="D299" s="59">
        <v>0</v>
      </c>
      <c r="E299" s="59">
        <v>0</v>
      </c>
      <c r="F299" s="59">
        <v>0</v>
      </c>
      <c r="G299" s="58">
        <f t="shared" si="90"/>
        <v>0</v>
      </c>
    </row>
    <row r="300" spans="1:7" ht="18.75">
      <c r="A300" s="141"/>
      <c r="B300" s="155"/>
      <c r="C300" s="27" t="s">
        <v>30</v>
      </c>
      <c r="D300" s="59">
        <v>0</v>
      </c>
      <c r="E300" s="59">
        <v>0</v>
      </c>
      <c r="F300" s="59">
        <v>0</v>
      </c>
      <c r="G300" s="58">
        <f t="shared" ref="G300:G307" si="119">D300+E300+F300</f>
        <v>0</v>
      </c>
    </row>
    <row r="301" spans="1:7" ht="18.75">
      <c r="A301" s="141"/>
      <c r="B301" s="155"/>
      <c r="C301" s="27" t="s">
        <v>31</v>
      </c>
      <c r="D301" s="59">
        <v>0</v>
      </c>
      <c r="E301" s="59">
        <v>0</v>
      </c>
      <c r="F301" s="59">
        <v>0</v>
      </c>
      <c r="G301" s="58">
        <f t="shared" si="119"/>
        <v>0</v>
      </c>
    </row>
    <row r="302" spans="1:7" ht="18.75">
      <c r="A302" s="141"/>
      <c r="B302" s="155"/>
      <c r="C302" s="27" t="s">
        <v>32</v>
      </c>
      <c r="D302" s="59">
        <v>0</v>
      </c>
      <c r="E302" s="59">
        <v>0</v>
      </c>
      <c r="F302" s="59">
        <v>0</v>
      </c>
      <c r="G302" s="58">
        <f t="shared" si="119"/>
        <v>0</v>
      </c>
    </row>
    <row r="303" spans="1:7" ht="18.75">
      <c r="A303" s="141" t="s">
        <v>247</v>
      </c>
      <c r="B303" s="155" t="s">
        <v>291</v>
      </c>
      <c r="C303" s="27" t="s">
        <v>12</v>
      </c>
      <c r="D303" s="58">
        <f>D304+D305+D306+D307</f>
        <v>0</v>
      </c>
      <c r="E303" s="58">
        <f t="shared" ref="E303" si="120">E304+E305+E306+E307</f>
        <v>0</v>
      </c>
      <c r="F303" s="58">
        <f t="shared" ref="F303" si="121">F304+F305+F306+F307</f>
        <v>0</v>
      </c>
      <c r="G303" s="58">
        <f t="shared" si="119"/>
        <v>0</v>
      </c>
    </row>
    <row r="304" spans="1:7" ht="31.5">
      <c r="A304" s="141"/>
      <c r="B304" s="155"/>
      <c r="C304" s="27" t="s">
        <v>29</v>
      </c>
      <c r="D304" s="59">
        <v>0</v>
      </c>
      <c r="E304" s="59">
        <v>0</v>
      </c>
      <c r="F304" s="59">
        <v>0</v>
      </c>
      <c r="G304" s="58">
        <f t="shared" si="119"/>
        <v>0</v>
      </c>
    </row>
    <row r="305" spans="1:7" ht="18.75">
      <c r="A305" s="141"/>
      <c r="B305" s="155"/>
      <c r="C305" s="27" t="s">
        <v>30</v>
      </c>
      <c r="D305" s="59">
        <v>0</v>
      </c>
      <c r="E305" s="59">
        <v>0</v>
      </c>
      <c r="F305" s="59">
        <v>0</v>
      </c>
      <c r="G305" s="58">
        <f t="shared" si="119"/>
        <v>0</v>
      </c>
    </row>
    <row r="306" spans="1:7" ht="18.75">
      <c r="A306" s="141"/>
      <c r="B306" s="155"/>
      <c r="C306" s="27" t="s">
        <v>31</v>
      </c>
      <c r="D306" s="59">
        <v>0</v>
      </c>
      <c r="E306" s="59">
        <v>0</v>
      </c>
      <c r="F306" s="59">
        <v>0</v>
      </c>
      <c r="G306" s="58">
        <f t="shared" si="119"/>
        <v>0</v>
      </c>
    </row>
    <row r="307" spans="1:7" ht="18.75">
      <c r="A307" s="141"/>
      <c r="B307" s="155"/>
      <c r="C307" s="27" t="s">
        <v>32</v>
      </c>
      <c r="D307" s="59">
        <v>0</v>
      </c>
      <c r="E307" s="59">
        <v>0</v>
      </c>
      <c r="F307" s="59">
        <v>0</v>
      </c>
      <c r="G307" s="58">
        <f t="shared" si="119"/>
        <v>0</v>
      </c>
    </row>
    <row r="308" spans="1:7" ht="18.75">
      <c r="A308" s="141" t="s">
        <v>248</v>
      </c>
      <c r="B308" s="155" t="s">
        <v>420</v>
      </c>
      <c r="C308" s="27" t="s">
        <v>12</v>
      </c>
      <c r="D308" s="58">
        <f>D309+D310+D311+D312</f>
        <v>7810.2999999999993</v>
      </c>
      <c r="E308" s="58">
        <f t="shared" ref="E308:F308" si="122">E309+E310+E311+E312</f>
        <v>0</v>
      </c>
      <c r="F308" s="58">
        <f t="shared" si="122"/>
        <v>0</v>
      </c>
      <c r="G308" s="58">
        <f t="shared" ref="G308:G312" si="123">D308+E308+F308</f>
        <v>7810.2999999999993</v>
      </c>
    </row>
    <row r="309" spans="1:7" ht="31.5">
      <c r="A309" s="141"/>
      <c r="B309" s="155"/>
      <c r="C309" s="27" t="s">
        <v>29</v>
      </c>
      <c r="D309" s="59">
        <v>314.89999999999998</v>
      </c>
      <c r="E309" s="59">
        <v>0</v>
      </c>
      <c r="F309" s="59">
        <v>0</v>
      </c>
      <c r="G309" s="58">
        <f t="shared" si="123"/>
        <v>314.89999999999998</v>
      </c>
    </row>
    <row r="310" spans="1:7" ht="18.75">
      <c r="A310" s="141"/>
      <c r="B310" s="155"/>
      <c r="C310" s="27" t="s">
        <v>30</v>
      </c>
      <c r="D310" s="59">
        <v>0</v>
      </c>
      <c r="E310" s="59">
        <v>0</v>
      </c>
      <c r="F310" s="59">
        <v>0</v>
      </c>
      <c r="G310" s="58">
        <f t="shared" si="123"/>
        <v>0</v>
      </c>
    </row>
    <row r="311" spans="1:7" ht="18.75">
      <c r="A311" s="141"/>
      <c r="B311" s="155"/>
      <c r="C311" s="27" t="s">
        <v>31</v>
      </c>
      <c r="D311" s="59">
        <v>6990.2</v>
      </c>
      <c r="E311" s="59">
        <v>0</v>
      </c>
      <c r="F311" s="59">
        <v>0</v>
      </c>
      <c r="G311" s="58">
        <f t="shared" si="123"/>
        <v>6990.2</v>
      </c>
    </row>
    <row r="312" spans="1:7" ht="18.75">
      <c r="A312" s="141"/>
      <c r="B312" s="155"/>
      <c r="C312" s="27" t="s">
        <v>32</v>
      </c>
      <c r="D312" s="59">
        <v>505.2</v>
      </c>
      <c r="E312" s="59">
        <v>0</v>
      </c>
      <c r="F312" s="59">
        <v>0</v>
      </c>
      <c r="G312" s="58">
        <f t="shared" si="123"/>
        <v>505.2</v>
      </c>
    </row>
    <row r="313" spans="1:7">
      <c r="A313" s="55"/>
      <c r="B313" s="33"/>
      <c r="C313" s="34"/>
      <c r="D313" s="22"/>
      <c r="E313" s="22"/>
      <c r="F313" s="22"/>
      <c r="G313" s="22"/>
    </row>
    <row r="314" spans="1:7">
      <c r="A314" s="55"/>
      <c r="B314" s="33"/>
      <c r="C314" s="34"/>
      <c r="D314" s="22"/>
      <c r="E314" s="22"/>
      <c r="F314" s="22"/>
      <c r="G314" s="22"/>
    </row>
    <row r="315" spans="1:7">
      <c r="A315" s="55"/>
      <c r="B315" s="33"/>
      <c r="C315" s="34"/>
      <c r="D315" s="22"/>
      <c r="E315" s="22"/>
      <c r="F315" s="22"/>
      <c r="G315" s="22"/>
    </row>
    <row r="316" spans="1:7">
      <c r="A316" s="55"/>
      <c r="B316" s="33"/>
      <c r="C316" s="34"/>
      <c r="D316" s="22"/>
      <c r="E316" s="22"/>
      <c r="F316" s="22"/>
      <c r="G316" s="22"/>
    </row>
    <row r="317" spans="1:7">
      <c r="A317" s="55"/>
      <c r="B317" s="33"/>
      <c r="C317" s="34"/>
      <c r="D317" s="22"/>
      <c r="E317" s="22"/>
      <c r="F317" s="22"/>
      <c r="G317" s="22"/>
    </row>
    <row r="318" spans="1:7">
      <c r="A318" s="55"/>
      <c r="B318" s="33"/>
      <c r="C318" s="34"/>
      <c r="D318" s="22"/>
      <c r="E318" s="22"/>
      <c r="F318" s="22"/>
      <c r="G318" s="22"/>
    </row>
    <row r="319" spans="1:7">
      <c r="A319" s="55"/>
      <c r="B319" s="33"/>
      <c r="C319" s="34"/>
      <c r="D319" s="22"/>
      <c r="E319" s="22"/>
      <c r="F319" s="22"/>
      <c r="G319" s="22"/>
    </row>
    <row r="320" spans="1:7">
      <c r="A320" s="55"/>
      <c r="B320" s="33"/>
      <c r="C320" s="34"/>
      <c r="D320" s="22"/>
      <c r="E320" s="22"/>
      <c r="F320" s="22"/>
      <c r="G320" s="22"/>
    </row>
    <row r="321" spans="1:7">
      <c r="A321" s="55"/>
      <c r="B321" s="33"/>
      <c r="C321" s="34"/>
      <c r="D321" s="22"/>
      <c r="E321" s="22"/>
      <c r="F321" s="22"/>
      <c r="G321" s="22"/>
    </row>
    <row r="322" spans="1:7">
      <c r="A322" s="55"/>
      <c r="B322" s="33"/>
      <c r="C322" s="34"/>
      <c r="D322" s="22"/>
      <c r="E322" s="22"/>
      <c r="F322" s="22"/>
      <c r="G322" s="22"/>
    </row>
    <row r="323" spans="1:7">
      <c r="A323" s="55"/>
      <c r="B323" s="33"/>
      <c r="C323" s="34"/>
      <c r="D323" s="22"/>
      <c r="E323" s="22"/>
      <c r="F323" s="22"/>
      <c r="G323" s="22"/>
    </row>
    <row r="324" spans="1:7">
      <c r="A324" s="55"/>
      <c r="B324" s="33"/>
      <c r="C324" s="34"/>
      <c r="D324" s="22"/>
      <c r="E324" s="22"/>
      <c r="F324" s="22"/>
      <c r="G324" s="22"/>
    </row>
    <row r="325" spans="1:7">
      <c r="A325" s="55"/>
      <c r="B325" s="33"/>
      <c r="C325" s="34"/>
      <c r="D325" s="22"/>
      <c r="E325" s="22"/>
      <c r="F325" s="22"/>
      <c r="G325" s="22"/>
    </row>
    <row r="326" spans="1:7">
      <c r="A326" s="55"/>
      <c r="B326" s="33"/>
      <c r="C326" s="34"/>
      <c r="D326" s="22"/>
      <c r="E326" s="22"/>
      <c r="F326" s="22"/>
      <c r="G326" s="22"/>
    </row>
    <row r="327" spans="1:7">
      <c r="A327" s="55"/>
      <c r="B327" s="33"/>
      <c r="C327" s="34"/>
      <c r="D327" s="22"/>
      <c r="E327" s="22"/>
      <c r="F327" s="22"/>
      <c r="G327" s="22"/>
    </row>
    <row r="328" spans="1:7">
      <c r="A328" s="55"/>
      <c r="B328" s="33"/>
      <c r="C328" s="34"/>
      <c r="D328" s="22"/>
      <c r="E328" s="22"/>
      <c r="F328" s="22"/>
      <c r="G328" s="22"/>
    </row>
    <row r="329" spans="1:7">
      <c r="A329" s="55"/>
      <c r="B329" s="33"/>
      <c r="C329" s="34"/>
      <c r="D329" s="22"/>
      <c r="E329" s="22"/>
      <c r="F329" s="22"/>
      <c r="G329" s="22"/>
    </row>
    <row r="330" spans="1:7">
      <c r="A330" s="55"/>
      <c r="B330" s="33"/>
      <c r="C330" s="34"/>
      <c r="D330" s="22"/>
      <c r="E330" s="22"/>
      <c r="F330" s="22"/>
      <c r="G330" s="22"/>
    </row>
    <row r="331" spans="1:7">
      <c r="A331" s="55"/>
      <c r="B331" s="33"/>
      <c r="C331" s="34"/>
      <c r="D331" s="22"/>
      <c r="E331" s="22"/>
      <c r="F331" s="22"/>
      <c r="G331" s="22"/>
    </row>
    <row r="332" spans="1:7">
      <c r="A332" s="55"/>
      <c r="B332" s="33"/>
      <c r="C332" s="34"/>
      <c r="D332" s="22"/>
      <c r="E332" s="22"/>
      <c r="F332" s="22"/>
      <c r="G332" s="22"/>
    </row>
    <row r="333" spans="1:7">
      <c r="A333" s="55"/>
      <c r="B333" s="33"/>
      <c r="C333" s="34"/>
      <c r="D333" s="22"/>
      <c r="E333" s="22"/>
      <c r="F333" s="22"/>
      <c r="G333" s="22"/>
    </row>
    <row r="334" spans="1:7">
      <c r="A334" s="55"/>
      <c r="B334" s="33"/>
      <c r="C334" s="34"/>
      <c r="D334" s="22"/>
      <c r="E334" s="22"/>
      <c r="F334" s="22"/>
      <c r="G334" s="22"/>
    </row>
    <row r="335" spans="1:7">
      <c r="A335" s="55"/>
      <c r="B335" s="33"/>
      <c r="C335" s="34"/>
      <c r="D335" s="22"/>
      <c r="E335" s="22"/>
      <c r="F335" s="22"/>
      <c r="G335" s="22"/>
    </row>
    <row r="336" spans="1:7">
      <c r="A336" s="55"/>
      <c r="B336" s="33"/>
      <c r="C336" s="34"/>
      <c r="D336" s="22"/>
      <c r="E336" s="22"/>
      <c r="F336" s="22"/>
      <c r="G336" s="22"/>
    </row>
    <row r="337" spans="1:7">
      <c r="A337" s="55"/>
      <c r="B337" s="33"/>
      <c r="C337" s="34"/>
      <c r="D337" s="22"/>
      <c r="E337" s="22"/>
      <c r="F337" s="22"/>
      <c r="G337" s="22"/>
    </row>
    <row r="338" spans="1:7">
      <c r="A338" s="55"/>
      <c r="B338" s="33"/>
      <c r="C338" s="34"/>
      <c r="D338" s="22"/>
      <c r="E338" s="22"/>
      <c r="F338" s="22"/>
      <c r="G338" s="22"/>
    </row>
    <row r="339" spans="1:7">
      <c r="A339" s="55"/>
      <c r="B339" s="33"/>
      <c r="C339" s="34"/>
      <c r="D339" s="22"/>
      <c r="E339" s="22"/>
      <c r="F339" s="22"/>
      <c r="G339" s="22"/>
    </row>
    <row r="340" spans="1:7">
      <c r="A340" s="55"/>
      <c r="B340" s="33"/>
      <c r="C340" s="34"/>
      <c r="D340" s="22"/>
      <c r="E340" s="22"/>
      <c r="F340" s="22"/>
      <c r="G340" s="22"/>
    </row>
    <row r="341" spans="1:7">
      <c r="A341" s="55"/>
      <c r="B341" s="33"/>
      <c r="C341" s="34"/>
      <c r="D341" s="22"/>
      <c r="E341" s="22"/>
      <c r="F341" s="22"/>
      <c r="G341" s="22"/>
    </row>
    <row r="342" spans="1:7">
      <c r="A342" s="55"/>
      <c r="B342" s="33"/>
      <c r="C342" s="34"/>
      <c r="D342" s="22"/>
      <c r="E342" s="22"/>
      <c r="F342" s="22"/>
      <c r="G342" s="22"/>
    </row>
    <row r="343" spans="1:7">
      <c r="A343" s="55"/>
      <c r="B343" s="33"/>
      <c r="C343" s="34"/>
      <c r="D343" s="22"/>
      <c r="E343" s="22"/>
      <c r="F343" s="22"/>
      <c r="G343" s="22"/>
    </row>
    <row r="344" spans="1:7">
      <c r="A344" s="55"/>
      <c r="B344" s="33"/>
      <c r="C344" s="34"/>
      <c r="D344" s="22"/>
      <c r="E344" s="22"/>
      <c r="F344" s="22"/>
      <c r="G344" s="22"/>
    </row>
    <row r="345" spans="1:7">
      <c r="A345" s="55"/>
      <c r="B345" s="33"/>
      <c r="C345" s="34"/>
      <c r="D345" s="22"/>
      <c r="E345" s="22"/>
      <c r="F345" s="22"/>
      <c r="G345" s="22"/>
    </row>
    <row r="346" spans="1:7">
      <c r="A346" s="55"/>
      <c r="B346" s="33"/>
      <c r="C346" s="34"/>
      <c r="D346" s="22"/>
      <c r="E346" s="22"/>
      <c r="F346" s="22"/>
      <c r="G346" s="22"/>
    </row>
    <row r="347" spans="1:7">
      <c r="A347" s="55"/>
      <c r="B347" s="33"/>
      <c r="C347" s="34"/>
      <c r="D347" s="22"/>
      <c r="E347" s="22"/>
      <c r="F347" s="22"/>
      <c r="G347" s="22"/>
    </row>
    <row r="348" spans="1:7">
      <c r="A348" s="55"/>
      <c r="B348" s="33"/>
      <c r="C348" s="34"/>
      <c r="D348" s="22"/>
      <c r="E348" s="22"/>
      <c r="F348" s="22"/>
      <c r="G348" s="22"/>
    </row>
    <row r="349" spans="1:7">
      <c r="A349" s="55"/>
      <c r="B349" s="33"/>
      <c r="C349" s="34"/>
      <c r="D349" s="22"/>
      <c r="E349" s="22"/>
      <c r="F349" s="22"/>
      <c r="G349" s="22"/>
    </row>
    <row r="350" spans="1:7">
      <c r="A350" s="55"/>
      <c r="B350" s="33"/>
      <c r="C350" s="34"/>
      <c r="D350" s="22"/>
      <c r="E350" s="22"/>
      <c r="F350" s="22"/>
      <c r="G350" s="22"/>
    </row>
    <row r="351" spans="1:7">
      <c r="A351" s="55"/>
      <c r="B351" s="33"/>
      <c r="C351" s="34"/>
      <c r="D351" s="22"/>
      <c r="E351" s="22"/>
      <c r="F351" s="22"/>
      <c r="G351" s="22"/>
    </row>
    <row r="352" spans="1:7">
      <c r="A352" s="55"/>
      <c r="B352" s="33"/>
      <c r="C352" s="34"/>
      <c r="D352" s="22"/>
      <c r="E352" s="22"/>
      <c r="F352" s="22"/>
      <c r="G352" s="22"/>
    </row>
    <row r="353" spans="1:7">
      <c r="A353" s="55"/>
      <c r="B353" s="33"/>
      <c r="C353" s="34"/>
      <c r="D353" s="22"/>
      <c r="E353" s="22"/>
      <c r="F353" s="22"/>
      <c r="G353" s="22"/>
    </row>
    <row r="354" spans="1:7">
      <c r="A354" s="55"/>
      <c r="B354" s="33"/>
      <c r="C354" s="34"/>
      <c r="D354" s="22"/>
      <c r="E354" s="22"/>
      <c r="F354" s="22"/>
      <c r="G354" s="22"/>
    </row>
    <row r="355" spans="1:7">
      <c r="A355" s="55"/>
      <c r="B355" s="33"/>
      <c r="C355" s="34"/>
      <c r="D355" s="22"/>
      <c r="E355" s="22"/>
      <c r="F355" s="22"/>
      <c r="G355" s="22"/>
    </row>
    <row r="356" spans="1:7">
      <c r="A356" s="55"/>
      <c r="B356" s="33"/>
      <c r="C356" s="34"/>
      <c r="D356" s="22"/>
      <c r="E356" s="22"/>
      <c r="F356" s="22"/>
      <c r="G356" s="22"/>
    </row>
    <row r="357" spans="1:7">
      <c r="A357" s="55"/>
      <c r="B357" s="33"/>
      <c r="C357" s="34"/>
      <c r="D357" s="22"/>
      <c r="E357" s="22"/>
      <c r="F357" s="22"/>
      <c r="G357" s="22"/>
    </row>
    <row r="358" spans="1:7">
      <c r="A358" s="55"/>
      <c r="B358" s="33"/>
      <c r="C358" s="34"/>
      <c r="D358" s="22"/>
      <c r="E358" s="22"/>
      <c r="F358" s="22"/>
      <c r="G358" s="22"/>
    </row>
    <row r="359" spans="1:7">
      <c r="A359" s="55"/>
      <c r="B359" s="33"/>
      <c r="C359" s="34"/>
      <c r="D359" s="22"/>
      <c r="E359" s="22"/>
      <c r="F359" s="22"/>
      <c r="G359" s="22"/>
    </row>
    <row r="360" spans="1:7">
      <c r="A360" s="55"/>
      <c r="B360" s="33"/>
      <c r="C360" s="34"/>
      <c r="D360" s="22"/>
      <c r="E360" s="22"/>
      <c r="F360" s="22"/>
      <c r="G360" s="22"/>
    </row>
    <row r="361" spans="1:7">
      <c r="A361" s="55"/>
      <c r="B361" s="33"/>
      <c r="C361" s="34"/>
      <c r="D361" s="22"/>
      <c r="E361" s="22"/>
      <c r="F361" s="22"/>
      <c r="G361" s="22"/>
    </row>
    <row r="362" spans="1:7">
      <c r="A362" s="55"/>
      <c r="B362" s="33"/>
      <c r="C362" s="34"/>
      <c r="D362" s="22"/>
      <c r="E362" s="22"/>
      <c r="F362" s="22"/>
      <c r="G362" s="22"/>
    </row>
    <row r="363" spans="1:7">
      <c r="A363" s="55"/>
      <c r="B363" s="33"/>
      <c r="C363" s="34"/>
      <c r="D363" s="22"/>
      <c r="E363" s="22"/>
      <c r="F363" s="22"/>
      <c r="G363" s="22"/>
    </row>
    <row r="364" spans="1:7">
      <c r="A364" s="55"/>
      <c r="B364" s="33"/>
      <c r="C364" s="34"/>
      <c r="D364" s="22"/>
      <c r="E364" s="22"/>
      <c r="F364" s="22"/>
      <c r="G364" s="22"/>
    </row>
    <row r="365" spans="1:7">
      <c r="A365" s="55"/>
      <c r="B365" s="33"/>
      <c r="C365" s="34"/>
      <c r="D365" s="22"/>
      <c r="E365" s="22"/>
      <c r="F365" s="22"/>
      <c r="G365" s="22"/>
    </row>
    <row r="366" spans="1:7">
      <c r="A366" s="55"/>
      <c r="B366" s="33"/>
      <c r="C366" s="34"/>
      <c r="D366" s="22"/>
      <c r="E366" s="22"/>
      <c r="F366" s="22"/>
      <c r="G366" s="22"/>
    </row>
    <row r="367" spans="1:7">
      <c r="A367" s="55"/>
      <c r="B367" s="33"/>
      <c r="C367" s="34"/>
      <c r="D367" s="22"/>
      <c r="E367" s="22"/>
      <c r="F367" s="22"/>
      <c r="G367" s="22"/>
    </row>
    <row r="368" spans="1:7">
      <c r="A368" s="55"/>
      <c r="B368" s="33"/>
      <c r="C368" s="34"/>
      <c r="D368" s="22"/>
      <c r="E368" s="22"/>
      <c r="F368" s="22"/>
      <c r="G368" s="22"/>
    </row>
    <row r="369" spans="1:7">
      <c r="A369" s="55"/>
      <c r="B369" s="33"/>
      <c r="C369" s="34"/>
      <c r="D369" s="22"/>
      <c r="E369" s="22"/>
      <c r="F369" s="22"/>
      <c r="G369" s="22"/>
    </row>
    <row r="370" spans="1:7">
      <c r="A370" s="55"/>
      <c r="B370" s="33"/>
      <c r="C370" s="34"/>
      <c r="D370" s="22"/>
      <c r="E370" s="22"/>
      <c r="F370" s="22"/>
      <c r="G370" s="22"/>
    </row>
    <row r="371" spans="1:7">
      <c r="A371" s="55"/>
      <c r="B371" s="33"/>
      <c r="C371" s="34"/>
      <c r="D371" s="22"/>
      <c r="E371" s="22"/>
      <c r="F371" s="22"/>
      <c r="G371" s="22"/>
    </row>
    <row r="372" spans="1:7">
      <c r="A372" s="55"/>
      <c r="B372" s="33"/>
      <c r="C372" s="34"/>
      <c r="D372" s="22"/>
      <c r="E372" s="22"/>
      <c r="F372" s="22"/>
      <c r="G372" s="22"/>
    </row>
    <row r="373" spans="1:7">
      <c r="A373" s="55"/>
      <c r="B373" s="33"/>
      <c r="C373" s="34"/>
      <c r="D373" s="22"/>
      <c r="E373" s="22"/>
      <c r="F373" s="22"/>
      <c r="G373" s="22"/>
    </row>
    <row r="374" spans="1:7">
      <c r="A374" s="55"/>
      <c r="B374" s="33"/>
      <c r="C374" s="34"/>
      <c r="D374" s="22"/>
      <c r="E374" s="22"/>
      <c r="F374" s="22"/>
      <c r="G374" s="22"/>
    </row>
    <row r="375" spans="1:7">
      <c r="A375" s="55"/>
      <c r="B375" s="33"/>
      <c r="C375" s="34"/>
      <c r="D375" s="22"/>
      <c r="E375" s="22"/>
      <c r="F375" s="22"/>
      <c r="G375" s="22"/>
    </row>
    <row r="376" spans="1:7">
      <c r="A376" s="55"/>
      <c r="B376" s="35"/>
      <c r="C376" s="16"/>
    </row>
    <row r="377" spans="1:7">
      <c r="A377" s="55"/>
      <c r="B377" s="35"/>
      <c r="C377" s="16"/>
    </row>
    <row r="378" spans="1:7">
      <c r="A378" s="55"/>
      <c r="B378" s="35"/>
      <c r="C378" s="16"/>
    </row>
    <row r="379" spans="1:7">
      <c r="A379" s="55"/>
      <c r="B379" s="35"/>
      <c r="C379" s="16"/>
    </row>
    <row r="380" spans="1:7">
      <c r="A380" s="55"/>
      <c r="B380" s="35"/>
      <c r="C380" s="16"/>
    </row>
    <row r="381" spans="1:7">
      <c r="A381" s="55"/>
      <c r="B381" s="35"/>
      <c r="C381" s="16"/>
    </row>
    <row r="382" spans="1:7">
      <c r="A382" s="55"/>
      <c r="B382" s="35"/>
      <c r="C382" s="16"/>
    </row>
    <row r="383" spans="1:7">
      <c r="A383" s="55"/>
      <c r="B383" s="35"/>
      <c r="C383" s="16"/>
    </row>
    <row r="384" spans="1:7">
      <c r="A384" s="55"/>
      <c r="B384" s="35"/>
      <c r="C384" s="16"/>
    </row>
    <row r="385" spans="1:3">
      <c r="A385" s="55"/>
      <c r="B385" s="35"/>
      <c r="C385" s="16"/>
    </row>
    <row r="386" spans="1:3">
      <c r="A386" s="55"/>
      <c r="B386" s="35"/>
      <c r="C386" s="16"/>
    </row>
    <row r="387" spans="1:3">
      <c r="A387" s="55"/>
      <c r="B387" s="35"/>
      <c r="C387" s="16"/>
    </row>
    <row r="388" spans="1:3">
      <c r="A388" s="55"/>
      <c r="B388" s="35"/>
      <c r="C388" s="16"/>
    </row>
    <row r="389" spans="1:3">
      <c r="A389" s="55"/>
      <c r="B389" s="35"/>
      <c r="C389" s="16"/>
    </row>
    <row r="390" spans="1:3">
      <c r="A390" s="55"/>
      <c r="B390" s="35"/>
      <c r="C390" s="16"/>
    </row>
    <row r="391" spans="1:3">
      <c r="A391" s="55"/>
      <c r="B391" s="35"/>
      <c r="C391" s="16"/>
    </row>
    <row r="392" spans="1:3">
      <c r="A392" s="55"/>
      <c r="B392" s="35"/>
      <c r="C392" s="16"/>
    </row>
    <row r="393" spans="1:3">
      <c r="A393" s="55"/>
      <c r="B393" s="35"/>
      <c r="C393" s="16"/>
    </row>
    <row r="394" spans="1:3">
      <c r="A394" s="55"/>
      <c r="B394" s="35"/>
      <c r="C394" s="16"/>
    </row>
    <row r="395" spans="1:3">
      <c r="A395" s="55"/>
      <c r="B395" s="35"/>
      <c r="C395" s="16"/>
    </row>
    <row r="396" spans="1:3">
      <c r="A396" s="55"/>
      <c r="B396" s="35"/>
      <c r="C396" s="16"/>
    </row>
    <row r="397" spans="1:3">
      <c r="A397" s="55"/>
      <c r="B397" s="35"/>
      <c r="C397" s="16"/>
    </row>
    <row r="398" spans="1:3">
      <c r="A398" s="55"/>
      <c r="B398" s="35"/>
      <c r="C398" s="16"/>
    </row>
    <row r="399" spans="1:3">
      <c r="A399" s="55"/>
      <c r="B399" s="35"/>
      <c r="C399" s="16"/>
    </row>
    <row r="400" spans="1:3">
      <c r="A400" s="55"/>
      <c r="B400" s="35"/>
      <c r="C400" s="16"/>
    </row>
    <row r="401" spans="1:3">
      <c r="A401" s="55"/>
      <c r="B401" s="35"/>
      <c r="C401" s="16"/>
    </row>
    <row r="402" spans="1:3">
      <c r="A402" s="55"/>
      <c r="B402" s="35"/>
      <c r="C402" s="16"/>
    </row>
    <row r="403" spans="1:3">
      <c r="A403" s="55"/>
      <c r="B403" s="35"/>
      <c r="C403" s="16"/>
    </row>
    <row r="404" spans="1:3">
      <c r="A404" s="55"/>
      <c r="B404" s="35"/>
      <c r="C404" s="16"/>
    </row>
    <row r="405" spans="1:3">
      <c r="A405" s="55"/>
      <c r="B405" s="35"/>
      <c r="C405" s="16"/>
    </row>
    <row r="406" spans="1:3">
      <c r="A406" s="55"/>
      <c r="B406" s="35"/>
      <c r="C406" s="16"/>
    </row>
    <row r="407" spans="1:3">
      <c r="A407" s="55"/>
      <c r="B407" s="35"/>
      <c r="C407" s="16"/>
    </row>
    <row r="408" spans="1:3">
      <c r="A408" s="55"/>
      <c r="B408" s="35"/>
      <c r="C408" s="16"/>
    </row>
    <row r="409" spans="1:3">
      <c r="A409" s="55"/>
      <c r="B409" s="35"/>
      <c r="C409" s="16"/>
    </row>
    <row r="410" spans="1:3">
      <c r="A410" s="55"/>
      <c r="B410" s="35"/>
      <c r="C410" s="16"/>
    </row>
    <row r="411" spans="1:3">
      <c r="A411" s="55"/>
      <c r="B411" s="35"/>
      <c r="C411" s="16"/>
    </row>
    <row r="412" spans="1:3">
      <c r="A412" s="55"/>
      <c r="B412" s="35"/>
      <c r="C412" s="16"/>
    </row>
    <row r="413" spans="1:3">
      <c r="A413" s="55"/>
      <c r="B413" s="35"/>
      <c r="C413" s="16"/>
    </row>
    <row r="414" spans="1:3">
      <c r="A414" s="55"/>
      <c r="B414" s="35"/>
      <c r="C414" s="16"/>
    </row>
    <row r="415" spans="1:3">
      <c r="A415" s="55"/>
      <c r="B415" s="35"/>
      <c r="C415" s="16"/>
    </row>
    <row r="416" spans="1:3">
      <c r="A416" s="55"/>
      <c r="B416" s="35"/>
      <c r="C416" s="16"/>
    </row>
    <row r="417" spans="1:3">
      <c r="A417" s="55"/>
      <c r="B417" s="35"/>
      <c r="C417" s="16"/>
    </row>
  </sheetData>
  <autoFilter ref="A7:H312"/>
  <mergeCells count="127">
    <mergeCell ref="A303:A307"/>
    <mergeCell ref="A278:A282"/>
    <mergeCell ref="A283:A287"/>
    <mergeCell ref="A288:A292"/>
    <mergeCell ref="A293:A297"/>
    <mergeCell ref="A298:A302"/>
    <mergeCell ref="B283:B287"/>
    <mergeCell ref="B288:B292"/>
    <mergeCell ref="B293:B297"/>
    <mergeCell ref="B298:B302"/>
    <mergeCell ref="B303:B307"/>
    <mergeCell ref="B258:B262"/>
    <mergeCell ref="A238:A242"/>
    <mergeCell ref="A183:A187"/>
    <mergeCell ref="B183:B187"/>
    <mergeCell ref="B223:B227"/>
    <mergeCell ref="A258:A262"/>
    <mergeCell ref="A138:A142"/>
    <mergeCell ref="A218:A222"/>
    <mergeCell ref="A248:A252"/>
    <mergeCell ref="A253:A257"/>
    <mergeCell ref="A198:A202"/>
    <mergeCell ref="A203:A207"/>
    <mergeCell ref="A208:A212"/>
    <mergeCell ref="A213:A217"/>
    <mergeCell ref="A233:A237"/>
    <mergeCell ref="A153:A157"/>
    <mergeCell ref="A223:A227"/>
    <mergeCell ref="A228:A232"/>
    <mergeCell ref="A243:A247"/>
    <mergeCell ref="A163:A167"/>
    <mergeCell ref="A143:A147"/>
    <mergeCell ref="A188:A192"/>
    <mergeCell ref="B188:B192"/>
    <mergeCell ref="A193:A197"/>
    <mergeCell ref="D5:G5"/>
    <mergeCell ref="B108:B112"/>
    <mergeCell ref="B2:F2"/>
    <mergeCell ref="B163:B167"/>
    <mergeCell ref="B88:B92"/>
    <mergeCell ref="B63:B67"/>
    <mergeCell ref="B98:B102"/>
    <mergeCell ref="C5:C6"/>
    <mergeCell ref="B8:B12"/>
    <mergeCell ref="B13:B17"/>
    <mergeCell ref="B33:B37"/>
    <mergeCell ref="B133:B137"/>
    <mergeCell ref="B23:B27"/>
    <mergeCell ref="B43:B47"/>
    <mergeCell ref="B38:B42"/>
    <mergeCell ref="B5:B6"/>
    <mergeCell ref="B18:B22"/>
    <mergeCell ref="B123:B127"/>
    <mergeCell ref="B153:B157"/>
    <mergeCell ref="B143:B147"/>
    <mergeCell ref="B128:B132"/>
    <mergeCell ref="B113:B117"/>
    <mergeCell ref="B28:B32"/>
    <mergeCell ref="B58:B62"/>
    <mergeCell ref="B53:B57"/>
    <mergeCell ref="B83:B87"/>
    <mergeCell ref="B193:B197"/>
    <mergeCell ref="A5:A6"/>
    <mergeCell ref="A8:A12"/>
    <mergeCell ref="A13:A17"/>
    <mergeCell ref="A23:A27"/>
    <mergeCell ref="A43:A47"/>
    <mergeCell ref="A58:A62"/>
    <mergeCell ref="A68:A72"/>
    <mergeCell ref="A88:A92"/>
    <mergeCell ref="A63:A67"/>
    <mergeCell ref="A38:A42"/>
    <mergeCell ref="A33:A37"/>
    <mergeCell ref="A18:A22"/>
    <mergeCell ref="A48:A52"/>
    <mergeCell ref="A28:A32"/>
    <mergeCell ref="A53:A57"/>
    <mergeCell ref="A83:A87"/>
    <mergeCell ref="A73:A77"/>
    <mergeCell ref="A268:A272"/>
    <mergeCell ref="A263:A267"/>
    <mergeCell ref="B253:B257"/>
    <mergeCell ref="B68:B72"/>
    <mergeCell ref="B48:B52"/>
    <mergeCell ref="B173:B177"/>
    <mergeCell ref="B158:B162"/>
    <mergeCell ref="A168:A172"/>
    <mergeCell ref="A173:A177"/>
    <mergeCell ref="A178:A182"/>
    <mergeCell ref="B228:B232"/>
    <mergeCell ref="A118:A122"/>
    <mergeCell ref="A158:A162"/>
    <mergeCell ref="A93:A97"/>
    <mergeCell ref="B148:B152"/>
    <mergeCell ref="A128:A132"/>
    <mergeCell ref="A133:A137"/>
    <mergeCell ref="A148:A152"/>
    <mergeCell ref="A98:A102"/>
    <mergeCell ref="A123:A127"/>
    <mergeCell ref="A113:A117"/>
    <mergeCell ref="A108:A112"/>
    <mergeCell ref="A103:A107"/>
    <mergeCell ref="B103:B107"/>
    <mergeCell ref="B73:B77"/>
    <mergeCell ref="A78:A82"/>
    <mergeCell ref="B78:B82"/>
    <mergeCell ref="A308:A312"/>
    <mergeCell ref="B308:B312"/>
    <mergeCell ref="B138:B142"/>
    <mergeCell ref="B278:B282"/>
    <mergeCell ref="B233:B237"/>
    <mergeCell ref="B178:B182"/>
    <mergeCell ref="B93:B97"/>
    <mergeCell ref="B268:B272"/>
    <mergeCell ref="B118:B122"/>
    <mergeCell ref="B168:B172"/>
    <mergeCell ref="B218:B222"/>
    <mergeCell ref="B248:B252"/>
    <mergeCell ref="B238:B242"/>
    <mergeCell ref="B263:B267"/>
    <mergeCell ref="B198:B202"/>
    <mergeCell ref="B203:B207"/>
    <mergeCell ref="B208:B212"/>
    <mergeCell ref="B213:B217"/>
    <mergeCell ref="B243:B247"/>
    <mergeCell ref="A273:A277"/>
    <mergeCell ref="B273:B277"/>
  </mergeCells>
  <phoneticPr fontId="18" type="noConversion"/>
  <pageMargins left="0.23622047244094491" right="0.23622047244094491" top="0.74803149606299213" bottom="0.74803149606299213" header="0.31496062992125984" footer="0.31496062992125984"/>
  <pageSetup paperSize="9" scale="69" fitToHeight="40" orientation="landscape" blackAndWhite="1" r:id="rId1"/>
  <headerFooter differentFirst="1"/>
  <rowBreaks count="8" manualBreakCount="8">
    <brk id="32" max="6" man="1"/>
    <brk id="57" max="6" man="1"/>
    <brk id="82" max="6" man="1"/>
    <brk id="107" max="6" man="1"/>
    <brk id="132" max="6" man="1"/>
    <brk id="187" max="6" man="1"/>
    <brk id="272" max="6" man="1"/>
    <brk id="297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7</vt:i4>
      </vt:variant>
    </vt:vector>
  </HeadingPairs>
  <TitlesOfParts>
    <vt:vector size="13" baseType="lpstr">
      <vt:lpstr>Таблица 1</vt:lpstr>
      <vt:lpstr>Таблица 2</vt:lpstr>
      <vt:lpstr>Лист1</vt:lpstr>
      <vt:lpstr>Таблица 3</vt:lpstr>
      <vt:lpstr>Таблица 4</vt:lpstr>
      <vt:lpstr>Таблица 5</vt:lpstr>
      <vt:lpstr>'Таблица 1'!Заголовки_для_печати</vt:lpstr>
      <vt:lpstr>'Таблица 2'!Заголовки_для_печати</vt:lpstr>
      <vt:lpstr>'Таблица 4'!Заголовки_для_печати</vt:lpstr>
      <vt:lpstr>'Таблица 5'!Заголовки_для_печати</vt:lpstr>
      <vt:lpstr>'Таблица 1'!Область_печати</vt:lpstr>
      <vt:lpstr>'Таблица 4'!Область_печати</vt:lpstr>
      <vt:lpstr>'Таблица 5'!Область_печати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12-12-18</dc:creator>
  <cp:lastModifiedBy>Alena</cp:lastModifiedBy>
  <cp:lastPrinted>2024-01-23T04:51:08Z</cp:lastPrinted>
  <dcterms:created xsi:type="dcterms:W3CDTF">2019-05-03T13:14:27Z</dcterms:created>
  <dcterms:modified xsi:type="dcterms:W3CDTF">2024-01-23T04:51:51Z</dcterms:modified>
</cp:coreProperties>
</file>