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180" windowHeight="9270" tabRatio="601" activeTab="8"/>
  </bookViews>
  <sheets>
    <sheet name="прил 1" sheetId="39" r:id="rId1"/>
    <sheet name="прил 2" sheetId="47" r:id="rId2"/>
    <sheet name="прил 3" sheetId="1" r:id="rId3"/>
    <sheet name="прил 4" sheetId="52" r:id="rId4"/>
    <sheet name="прил 5" sheetId="49" r:id="rId5"/>
    <sheet name="прил 6,7" sheetId="18" r:id="rId6"/>
    <sheet name="прил 8" sheetId="42" r:id="rId7"/>
    <sheet name="прил 9-14" sheetId="3" r:id="rId8"/>
    <sheet name="прил 15" sheetId="50" r:id="rId9"/>
  </sheets>
  <definedNames>
    <definedName name="_xlnm.Print_Titles" localSheetId="2">'прил 3'!#REF!</definedName>
  </definedNames>
  <calcPr calcId="145621"/>
</workbook>
</file>

<file path=xl/calcChain.xml><?xml version="1.0" encoding="utf-8"?>
<calcChain xmlns="http://schemas.openxmlformats.org/spreadsheetml/2006/main">
  <c r="I216" i="1" l="1"/>
  <c r="H216" i="1"/>
  <c r="G216" i="1"/>
  <c r="H598" i="47" l="1"/>
  <c r="H597" i="47" s="1"/>
  <c r="G598" i="47"/>
  <c r="G597" i="47" s="1"/>
  <c r="F598" i="47"/>
  <c r="F597" i="47" s="1"/>
  <c r="H595" i="47"/>
  <c r="H594" i="47" s="1"/>
  <c r="G595" i="47"/>
  <c r="G594" i="47" s="1"/>
  <c r="F595" i="47"/>
  <c r="F594" i="47" s="1"/>
  <c r="H592" i="47"/>
  <c r="G592" i="47"/>
  <c r="F592" i="47"/>
  <c r="H590" i="47"/>
  <c r="G590" i="47"/>
  <c r="F590" i="47"/>
  <c r="H587" i="47"/>
  <c r="G587" i="47"/>
  <c r="F587" i="47"/>
  <c r="H585" i="47"/>
  <c r="G585" i="47"/>
  <c r="F585" i="47"/>
  <c r="H583" i="47"/>
  <c r="G583" i="47"/>
  <c r="F583" i="47"/>
  <c r="H581" i="47"/>
  <c r="G581" i="47"/>
  <c r="F581" i="47"/>
  <c r="H579" i="47"/>
  <c r="G579" i="47"/>
  <c r="F579" i="47"/>
  <c r="H576" i="47"/>
  <c r="G576" i="47"/>
  <c r="F576" i="47"/>
  <c r="H569" i="47"/>
  <c r="G569" i="47"/>
  <c r="F569" i="47"/>
  <c r="H567" i="47"/>
  <c r="H566" i="47" s="1"/>
  <c r="G567" i="47"/>
  <c r="F567" i="47"/>
  <c r="F566" i="47" s="1"/>
  <c r="G566" i="47"/>
  <c r="H563" i="47"/>
  <c r="G563" i="47"/>
  <c r="F563" i="47"/>
  <c r="H561" i="47"/>
  <c r="G561" i="47"/>
  <c r="F561" i="47"/>
  <c r="H559" i="47"/>
  <c r="G559" i="47"/>
  <c r="F559" i="47"/>
  <c r="F556" i="47"/>
  <c r="F554" i="47"/>
  <c r="F552" i="47"/>
  <c r="F551" i="47" s="1"/>
  <c r="H548" i="47"/>
  <c r="G548" i="47"/>
  <c r="F548" i="47"/>
  <c r="H546" i="47"/>
  <c r="G546" i="47"/>
  <c r="F546" i="47"/>
  <c r="H544" i="47"/>
  <c r="G544" i="47"/>
  <c r="F544" i="47"/>
  <c r="H542" i="47"/>
  <c r="G542" i="47"/>
  <c r="F542" i="47"/>
  <c r="H538" i="47"/>
  <c r="H537" i="47" s="1"/>
  <c r="H536" i="47" s="1"/>
  <c r="G538" i="47"/>
  <c r="G537" i="47" s="1"/>
  <c r="G536" i="47" s="1"/>
  <c r="F538" i="47"/>
  <c r="F537" i="47" s="1"/>
  <c r="F536" i="47" s="1"/>
  <c r="H534" i="47"/>
  <c r="H533" i="47" s="1"/>
  <c r="H532" i="47" s="1"/>
  <c r="G534" i="47"/>
  <c r="G533" i="47" s="1"/>
  <c r="G532" i="47" s="1"/>
  <c r="F534" i="47"/>
  <c r="F533" i="47" s="1"/>
  <c r="F532" i="47" s="1"/>
  <c r="H530" i="47"/>
  <c r="H529" i="47" s="1"/>
  <c r="H528" i="47" s="1"/>
  <c r="G530" i="47"/>
  <c r="G529" i="47" s="1"/>
  <c r="G528" i="47" s="1"/>
  <c r="F530" i="47"/>
  <c r="F529" i="47" s="1"/>
  <c r="F528" i="47" s="1"/>
  <c r="F526" i="47"/>
  <c r="F525" i="47" s="1"/>
  <c r="F524" i="47" s="1"/>
  <c r="H522" i="47"/>
  <c r="H521" i="47" s="1"/>
  <c r="H520" i="47" s="1"/>
  <c r="G522" i="47"/>
  <c r="G521" i="47" s="1"/>
  <c r="G520" i="47" s="1"/>
  <c r="F522" i="47"/>
  <c r="F521" i="47" s="1"/>
  <c r="F520" i="47" s="1"/>
  <c r="G518" i="47"/>
  <c r="G517" i="47" s="1"/>
  <c r="G516" i="47" s="1"/>
  <c r="F518" i="47"/>
  <c r="F517" i="47" s="1"/>
  <c r="F516" i="47" s="1"/>
  <c r="H517" i="47"/>
  <c r="H516" i="47" s="1"/>
  <c r="F514" i="47"/>
  <c r="F513" i="47" s="1"/>
  <c r="F512" i="47" s="1"/>
  <c r="F510" i="47"/>
  <c r="F508" i="47"/>
  <c r="F507" i="47" s="1"/>
  <c r="F506" i="47" s="1"/>
  <c r="H504" i="47"/>
  <c r="H503" i="47" s="1"/>
  <c r="H502" i="47" s="1"/>
  <c r="G504" i="47"/>
  <c r="G503" i="47" s="1"/>
  <c r="G502" i="47" s="1"/>
  <c r="F504" i="47"/>
  <c r="F503" i="47" s="1"/>
  <c r="F502" i="47" s="1"/>
  <c r="H498" i="47"/>
  <c r="G498" i="47"/>
  <c r="F498" i="47"/>
  <c r="H496" i="47"/>
  <c r="G496" i="47"/>
  <c r="F496" i="47"/>
  <c r="H494" i="47"/>
  <c r="G494" i="47"/>
  <c r="F494" i="47"/>
  <c r="H490" i="47"/>
  <c r="H489" i="47" s="1"/>
  <c r="G490" i="47"/>
  <c r="G489" i="47" s="1"/>
  <c r="F490" i="47"/>
  <c r="F489" i="47" s="1"/>
  <c r="F486" i="47"/>
  <c r="F485" i="47" s="1"/>
  <c r="F484" i="47" s="1"/>
  <c r="H482" i="47"/>
  <c r="G482" i="47"/>
  <c r="F482" i="47"/>
  <c r="H480" i="47"/>
  <c r="G480" i="47"/>
  <c r="F480" i="47"/>
  <c r="F477" i="47" s="1"/>
  <c r="H478" i="47"/>
  <c r="G478" i="47"/>
  <c r="F478" i="47"/>
  <c r="H474" i="47"/>
  <c r="H473" i="47" s="1"/>
  <c r="G474" i="47"/>
  <c r="G473" i="47" s="1"/>
  <c r="F474" i="47"/>
  <c r="F473" i="47" s="1"/>
  <c r="H471" i="47"/>
  <c r="H470" i="47" s="1"/>
  <c r="G471" i="47"/>
  <c r="G470" i="47" s="1"/>
  <c r="F471" i="47"/>
  <c r="F470" i="47" s="1"/>
  <c r="F467" i="47"/>
  <c r="F466" i="47" s="1"/>
  <c r="H464" i="47"/>
  <c r="H463" i="47" s="1"/>
  <c r="G464" i="47"/>
  <c r="G463" i="47" s="1"/>
  <c r="F464" i="47"/>
  <c r="F463" i="47" s="1"/>
  <c r="F460" i="47"/>
  <c r="F459" i="47"/>
  <c r="F458" i="47" s="1"/>
  <c r="F456" i="47"/>
  <c r="F455" i="47" s="1"/>
  <c r="F453" i="47"/>
  <c r="F452" i="47" s="1"/>
  <c r="H450" i="47"/>
  <c r="G450" i="47"/>
  <c r="F450" i="47"/>
  <c r="H448" i="47"/>
  <c r="G448" i="47"/>
  <c r="F448" i="47"/>
  <c r="H444" i="47"/>
  <c r="H443" i="47" s="1"/>
  <c r="G444" i="47"/>
  <c r="G443" i="47" s="1"/>
  <c r="F444" i="47"/>
  <c r="F443" i="47" s="1"/>
  <c r="H441" i="47"/>
  <c r="G441" i="47"/>
  <c r="F441" i="47"/>
  <c r="H439" i="47"/>
  <c r="G439" i="47"/>
  <c r="F439" i="47"/>
  <c r="F435" i="47"/>
  <c r="F434" i="47"/>
  <c r="H432" i="47"/>
  <c r="H431" i="47" s="1"/>
  <c r="H430" i="47" s="1"/>
  <c r="G432" i="47"/>
  <c r="G431" i="47" s="1"/>
  <c r="G430" i="47" s="1"/>
  <c r="F432" i="47"/>
  <c r="F431" i="47" s="1"/>
  <c r="H427" i="47"/>
  <c r="G427" i="47"/>
  <c r="F427" i="47"/>
  <c r="H425" i="47"/>
  <c r="G425" i="47"/>
  <c r="F425" i="47"/>
  <c r="H421" i="47"/>
  <c r="G421" i="47"/>
  <c r="F421" i="47"/>
  <c r="H419" i="47"/>
  <c r="G419" i="47"/>
  <c r="F419" i="47"/>
  <c r="H415" i="47"/>
  <c r="H414" i="47" s="1"/>
  <c r="G415" i="47"/>
  <c r="G414" i="47" s="1"/>
  <c r="F415" i="47"/>
  <c r="F414" i="47" s="1"/>
  <c r="H411" i="47"/>
  <c r="H410" i="47" s="1"/>
  <c r="G411" i="47"/>
  <c r="G410" i="47" s="1"/>
  <c r="F411" i="47"/>
  <c r="F410" i="47" s="1"/>
  <c r="H407" i="47"/>
  <c r="H406" i="47" s="1"/>
  <c r="G407" i="47"/>
  <c r="G406" i="47" s="1"/>
  <c r="G402" i="47" s="1"/>
  <c r="F407" i="47"/>
  <c r="F406" i="47" s="1"/>
  <c r="F404" i="47"/>
  <c r="F403" i="47" s="1"/>
  <c r="H400" i="47"/>
  <c r="G400" i="47"/>
  <c r="F400" i="47"/>
  <c r="H399" i="47"/>
  <c r="H398" i="47" s="1"/>
  <c r="G399" i="47"/>
  <c r="G398" i="47" s="1"/>
  <c r="F399" i="47"/>
  <c r="F398" i="47" s="1"/>
  <c r="H394" i="47"/>
  <c r="H393" i="47" s="1"/>
  <c r="H392" i="47" s="1"/>
  <c r="G394" i="47"/>
  <c r="G393" i="47" s="1"/>
  <c r="G392" i="47" s="1"/>
  <c r="F394" i="47"/>
  <c r="F393" i="47" s="1"/>
  <c r="F392" i="47" s="1"/>
  <c r="H389" i="47"/>
  <c r="H388" i="47" s="1"/>
  <c r="G389" i="47"/>
  <c r="G388" i="47" s="1"/>
  <c r="F389" i="47"/>
  <c r="F388" i="47" s="1"/>
  <c r="H385" i="47"/>
  <c r="H384" i="47" s="1"/>
  <c r="H383" i="47" s="1"/>
  <c r="G385" i="47"/>
  <c r="G384" i="47" s="1"/>
  <c r="G383" i="47" s="1"/>
  <c r="F385" i="47"/>
  <c r="F384" i="47" s="1"/>
  <c r="F383" i="47" s="1"/>
  <c r="H380" i="47"/>
  <c r="H379" i="47" s="1"/>
  <c r="H378" i="47" s="1"/>
  <c r="G380" i="47"/>
  <c r="G379" i="47" s="1"/>
  <c r="G378" i="47" s="1"/>
  <c r="F380" i="47"/>
  <c r="F379" i="47" s="1"/>
  <c r="F378" i="47" s="1"/>
  <c r="H376" i="47"/>
  <c r="G376" i="47"/>
  <c r="F376" i="47"/>
  <c r="H374" i="47"/>
  <c r="G374" i="47"/>
  <c r="F374" i="47"/>
  <c r="H370" i="47"/>
  <c r="H369" i="47" s="1"/>
  <c r="H368" i="47" s="1"/>
  <c r="G370" i="47"/>
  <c r="G369" i="47" s="1"/>
  <c r="G368" i="47" s="1"/>
  <c r="F370" i="47"/>
  <c r="F369" i="47" s="1"/>
  <c r="F368" i="47" s="1"/>
  <c r="H365" i="47"/>
  <c r="H364" i="47" s="1"/>
  <c r="G365" i="47"/>
  <c r="G364" i="47" s="1"/>
  <c r="F365" i="47"/>
  <c r="F364" i="47" s="1"/>
  <c r="H362" i="47"/>
  <c r="H361" i="47" s="1"/>
  <c r="G362" i="47"/>
  <c r="G361" i="47" s="1"/>
  <c r="F362" i="47"/>
  <c r="F361" i="47" s="1"/>
  <c r="H358" i="47"/>
  <c r="G358" i="47"/>
  <c r="F358" i="47"/>
  <c r="H356" i="47"/>
  <c r="G356" i="47"/>
  <c r="F356" i="47"/>
  <c r="H354" i="47"/>
  <c r="G354" i="47"/>
  <c r="F354" i="47"/>
  <c r="H352" i="47"/>
  <c r="G352" i="47"/>
  <c r="F352" i="47"/>
  <c r="H350" i="47"/>
  <c r="G350" i="47"/>
  <c r="F350" i="47"/>
  <c r="H348" i="47"/>
  <c r="G348" i="47"/>
  <c r="F348" i="47"/>
  <c r="H346" i="47"/>
  <c r="G346" i="47"/>
  <c r="F346" i="47"/>
  <c r="H342" i="47"/>
  <c r="G342" i="47"/>
  <c r="F342" i="47"/>
  <c r="H336" i="47"/>
  <c r="H335" i="47" s="1"/>
  <c r="H334" i="47" s="1"/>
  <c r="G336" i="47"/>
  <c r="G335" i="47" s="1"/>
  <c r="G334" i="47" s="1"/>
  <c r="F336" i="47"/>
  <c r="F335" i="47" s="1"/>
  <c r="F334" i="47" s="1"/>
  <c r="H329" i="47"/>
  <c r="H328" i="47" s="1"/>
  <c r="G329" i="47"/>
  <c r="G328" i="47" s="1"/>
  <c r="F329" i="47"/>
  <c r="F328" i="47" s="1"/>
  <c r="H326" i="47"/>
  <c r="H325" i="47" s="1"/>
  <c r="G326" i="47"/>
  <c r="G325" i="47" s="1"/>
  <c r="F326" i="47"/>
  <c r="F325" i="47"/>
  <c r="F322" i="47"/>
  <c r="F320" i="47"/>
  <c r="F319" i="47" s="1"/>
  <c r="F317" i="47"/>
  <c r="F315" i="47"/>
  <c r="H311" i="47"/>
  <c r="H310" i="47" s="1"/>
  <c r="G311" i="47"/>
  <c r="G310" i="47" s="1"/>
  <c r="F311" i="47"/>
  <c r="F310" i="47" s="1"/>
  <c r="H309" i="47"/>
  <c r="H307" i="47"/>
  <c r="H306" i="47" s="1"/>
  <c r="H305" i="47" s="1"/>
  <c r="G307" i="47"/>
  <c r="G306" i="47" s="1"/>
  <c r="G305" i="47" s="1"/>
  <c r="F307" i="47"/>
  <c r="F306" i="47" s="1"/>
  <c r="F305" i="47" s="1"/>
  <c r="H303" i="47"/>
  <c r="G303" i="47"/>
  <c r="F303" i="47"/>
  <c r="H301" i="47"/>
  <c r="G301" i="47"/>
  <c r="F301" i="47"/>
  <c r="H298" i="47"/>
  <c r="H297" i="47" s="1"/>
  <c r="G298" i="47"/>
  <c r="F298" i="47"/>
  <c r="F297" i="47" s="1"/>
  <c r="G297" i="47"/>
  <c r="F294" i="47"/>
  <c r="F292" i="47"/>
  <c r="H288" i="47"/>
  <c r="H287" i="47" s="1"/>
  <c r="G288" i="47"/>
  <c r="G287" i="47" s="1"/>
  <c r="G286" i="47" s="1"/>
  <c r="F288" i="47"/>
  <c r="F287" i="47" s="1"/>
  <c r="H283" i="47"/>
  <c r="H282" i="47" s="1"/>
  <c r="H281" i="47" s="1"/>
  <c r="G283" i="47"/>
  <c r="G282" i="47" s="1"/>
  <c r="G281" i="47" s="1"/>
  <c r="F283" i="47"/>
  <c r="F282" i="47" s="1"/>
  <c r="F281" i="47" s="1"/>
  <c r="H279" i="47"/>
  <c r="H278" i="47" s="1"/>
  <c r="G279" i="47"/>
  <c r="G278" i="47" s="1"/>
  <c r="F279" i="47"/>
  <c r="F278" i="47" s="1"/>
  <c r="H274" i="47"/>
  <c r="G274" i="47"/>
  <c r="F274" i="47"/>
  <c r="H272" i="47"/>
  <c r="G272" i="47"/>
  <c r="F272" i="47"/>
  <c r="H268" i="47"/>
  <c r="G268" i="47"/>
  <c r="F268" i="47"/>
  <c r="F265" i="47" s="1"/>
  <c r="F264" i="47" s="1"/>
  <c r="H266" i="47"/>
  <c r="G266" i="47"/>
  <c r="H261" i="47"/>
  <c r="H260" i="47" s="1"/>
  <c r="G261" i="47"/>
  <c r="G260" i="47" s="1"/>
  <c r="F261" i="47"/>
  <c r="F260" i="47" s="1"/>
  <c r="H258" i="47"/>
  <c r="H257" i="47" s="1"/>
  <c r="G258" i="47"/>
  <c r="G257" i="47" s="1"/>
  <c r="F258" i="47"/>
  <c r="F257" i="47" s="1"/>
  <c r="H255" i="47"/>
  <c r="H254" i="47" s="1"/>
  <c r="G255" i="47"/>
  <c r="G254" i="47" s="1"/>
  <c r="F255" i="47"/>
  <c r="F254" i="47" s="1"/>
  <c r="H251" i="47"/>
  <c r="G251" i="47"/>
  <c r="F251" i="47"/>
  <c r="H248" i="47"/>
  <c r="G248" i="47"/>
  <c r="F248" i="47"/>
  <c r="H245" i="47"/>
  <c r="G245" i="47"/>
  <c r="F245" i="47"/>
  <c r="H243" i="47"/>
  <c r="G243" i="47"/>
  <c r="F243" i="47"/>
  <c r="H240" i="47"/>
  <c r="G240" i="47"/>
  <c r="F240" i="47"/>
  <c r="H237" i="47"/>
  <c r="G237" i="47"/>
  <c r="F237" i="47"/>
  <c r="H234" i="47"/>
  <c r="G234" i="47"/>
  <c r="F234" i="47"/>
  <c r="H231" i="47"/>
  <c r="G231" i="47"/>
  <c r="F231" i="47"/>
  <c r="H228" i="47"/>
  <c r="G228" i="47"/>
  <c r="F228" i="47"/>
  <c r="H225" i="47"/>
  <c r="G225" i="47"/>
  <c r="F225" i="47"/>
  <c r="H222" i="47"/>
  <c r="G222" i="47"/>
  <c r="F222" i="47"/>
  <c r="H219" i="47"/>
  <c r="G219" i="47"/>
  <c r="F219" i="47"/>
  <c r="H215" i="47"/>
  <c r="G215" i="47"/>
  <c r="F215" i="47"/>
  <c r="H212" i="47"/>
  <c r="G212" i="47"/>
  <c r="F212" i="47"/>
  <c r="H210" i="47"/>
  <c r="G210" i="47"/>
  <c r="F210" i="47"/>
  <c r="H207" i="47"/>
  <c r="G207" i="47"/>
  <c r="F207" i="47"/>
  <c r="H202" i="47"/>
  <c r="H201" i="47" s="1"/>
  <c r="G202" i="47"/>
  <c r="G201" i="47" s="1"/>
  <c r="F202" i="47"/>
  <c r="F201" i="47" s="1"/>
  <c r="H198" i="47"/>
  <c r="H197" i="47" s="1"/>
  <c r="G198" i="47"/>
  <c r="G197" i="47" s="1"/>
  <c r="F198" i="47"/>
  <c r="F197" i="47" s="1"/>
  <c r="H195" i="47"/>
  <c r="G195" i="47"/>
  <c r="F195" i="47"/>
  <c r="H193" i="47"/>
  <c r="G193" i="47"/>
  <c r="F193" i="47"/>
  <c r="H189" i="47"/>
  <c r="G189" i="47"/>
  <c r="F189" i="47"/>
  <c r="H186" i="47"/>
  <c r="G186" i="47"/>
  <c r="F186" i="47"/>
  <c r="H183" i="47"/>
  <c r="G183" i="47"/>
  <c r="F183" i="47"/>
  <c r="H179" i="47"/>
  <c r="G179" i="47"/>
  <c r="F179" i="47"/>
  <c r="H176" i="47"/>
  <c r="G176" i="47"/>
  <c r="F176" i="47"/>
  <c r="H171" i="47"/>
  <c r="G171" i="47"/>
  <c r="F171" i="47"/>
  <c r="H169" i="47"/>
  <c r="G169" i="47"/>
  <c r="F169" i="47"/>
  <c r="F167" i="47"/>
  <c r="F165" i="47"/>
  <c r="F163" i="47"/>
  <c r="H157" i="47"/>
  <c r="H156" i="47" s="1"/>
  <c r="G157" i="47"/>
  <c r="G156" i="47" s="1"/>
  <c r="F157" i="47"/>
  <c r="F156" i="47" s="1"/>
  <c r="H154" i="47"/>
  <c r="H153" i="47" s="1"/>
  <c r="G154" i="47"/>
  <c r="G153" i="47" s="1"/>
  <c r="F154" i="47"/>
  <c r="F153" i="47" s="1"/>
  <c r="H151" i="47"/>
  <c r="H150" i="47" s="1"/>
  <c r="G151" i="47"/>
  <c r="G150" i="47" s="1"/>
  <c r="F151" i="47"/>
  <c r="F150" i="47" s="1"/>
  <c r="H148" i="47"/>
  <c r="H147" i="47" s="1"/>
  <c r="G148" i="47"/>
  <c r="F148" i="47"/>
  <c r="F147" i="47" s="1"/>
  <c r="G147" i="47"/>
  <c r="H144" i="47"/>
  <c r="G144" i="47"/>
  <c r="F144" i="47"/>
  <c r="H142" i="47"/>
  <c r="G142" i="47"/>
  <c r="F142" i="47"/>
  <c r="H140" i="47"/>
  <c r="G140" i="47"/>
  <c r="F140" i="47"/>
  <c r="H138" i="47"/>
  <c r="G138" i="47"/>
  <c r="F138" i="47"/>
  <c r="H135" i="47"/>
  <c r="G135" i="47"/>
  <c r="F135" i="47"/>
  <c r="H133" i="47"/>
  <c r="G133" i="47"/>
  <c r="F133" i="47"/>
  <c r="H131" i="47"/>
  <c r="G131" i="47"/>
  <c r="F131" i="47"/>
  <c r="H129" i="47"/>
  <c r="G129" i="47"/>
  <c r="F129" i="47"/>
  <c r="H125" i="47"/>
  <c r="H124" i="47" s="1"/>
  <c r="H123" i="47" s="1"/>
  <c r="G125" i="47"/>
  <c r="G124" i="47" s="1"/>
  <c r="G123" i="47" s="1"/>
  <c r="F125" i="47"/>
  <c r="F124" i="47" s="1"/>
  <c r="F123" i="47" s="1"/>
  <c r="H121" i="47"/>
  <c r="G121" i="47"/>
  <c r="G120" i="47" s="1"/>
  <c r="F121" i="47"/>
  <c r="F120" i="47" s="1"/>
  <c r="H120" i="47"/>
  <c r="F118" i="47"/>
  <c r="F116" i="47"/>
  <c r="F113" i="47"/>
  <c r="F112" i="47" s="1"/>
  <c r="H110" i="47"/>
  <c r="G110" i="47"/>
  <c r="F110" i="47"/>
  <c r="H108" i="47"/>
  <c r="G108" i="47"/>
  <c r="F108" i="47"/>
  <c r="H106" i="47"/>
  <c r="G106" i="47"/>
  <c r="F106" i="47"/>
  <c r="H104" i="47"/>
  <c r="G104" i="47"/>
  <c r="F104" i="47"/>
  <c r="H102" i="47"/>
  <c r="G102" i="47"/>
  <c r="F102" i="47"/>
  <c r="H100" i="47"/>
  <c r="G100" i="47"/>
  <c r="F100" i="47"/>
  <c r="H98" i="47"/>
  <c r="G98" i="47"/>
  <c r="F98" i="47"/>
  <c r="H96" i="47"/>
  <c r="G96" i="47"/>
  <c r="F96" i="47"/>
  <c r="H94" i="47"/>
  <c r="G94" i="47"/>
  <c r="F94" i="47"/>
  <c r="H91" i="47"/>
  <c r="G91" i="47"/>
  <c r="F91" i="47"/>
  <c r="H89" i="47"/>
  <c r="G89" i="47"/>
  <c r="F89" i="47"/>
  <c r="H87" i="47"/>
  <c r="G87" i="47"/>
  <c r="F87" i="47"/>
  <c r="H83" i="47"/>
  <c r="H80" i="47" s="1"/>
  <c r="G83" i="47"/>
  <c r="F83" i="47"/>
  <c r="F81" i="47"/>
  <c r="H78" i="47"/>
  <c r="G78" i="47"/>
  <c r="F78" i="47"/>
  <c r="H76" i="47"/>
  <c r="G76" i="47"/>
  <c r="F76" i="47"/>
  <c r="H74" i="47"/>
  <c r="G74" i="47"/>
  <c r="F74" i="47"/>
  <c r="H72" i="47"/>
  <c r="G72" i="47"/>
  <c r="F72" i="47"/>
  <c r="H69" i="47"/>
  <c r="H68" i="47" s="1"/>
  <c r="G69" i="47"/>
  <c r="G68" i="47" s="1"/>
  <c r="F69" i="47"/>
  <c r="F68" i="47" s="1"/>
  <c r="H64" i="47"/>
  <c r="H63" i="47" s="1"/>
  <c r="H62" i="47" s="1"/>
  <c r="G64" i="47"/>
  <c r="G63" i="47" s="1"/>
  <c r="G62" i="47" s="1"/>
  <c r="F64" i="47"/>
  <c r="F63" i="47" s="1"/>
  <c r="F62" i="47" s="1"/>
  <c r="H60" i="47"/>
  <c r="G60" i="47"/>
  <c r="F60" i="47"/>
  <c r="H58" i="47"/>
  <c r="G58" i="47"/>
  <c r="F58" i="47"/>
  <c r="H54" i="47"/>
  <c r="H53" i="47" s="1"/>
  <c r="H52" i="47" s="1"/>
  <c r="G54" i="47"/>
  <c r="G53" i="47" s="1"/>
  <c r="G52" i="47" s="1"/>
  <c r="F54" i="47"/>
  <c r="F53" i="47" s="1"/>
  <c r="F52" i="47" s="1"/>
  <c r="H50" i="47"/>
  <c r="H48" i="47" s="1"/>
  <c r="G50" i="47"/>
  <c r="G48" i="47" s="1"/>
  <c r="F50" i="47"/>
  <c r="F49" i="47" s="1"/>
  <c r="H49" i="47"/>
  <c r="H46" i="47"/>
  <c r="H45" i="47" s="1"/>
  <c r="H44" i="47" s="1"/>
  <c r="G46" i="47"/>
  <c r="G45" i="47" s="1"/>
  <c r="G44" i="47" s="1"/>
  <c r="F46" i="47"/>
  <c r="F45" i="47" s="1"/>
  <c r="F44" i="47" s="1"/>
  <c r="H42" i="47"/>
  <c r="H41" i="47" s="1"/>
  <c r="G42" i="47"/>
  <c r="G40" i="47" s="1"/>
  <c r="F42" i="47"/>
  <c r="F41" i="47" s="1"/>
  <c r="H37" i="47"/>
  <c r="H36" i="47" s="1"/>
  <c r="H35" i="47" s="1"/>
  <c r="G37" i="47"/>
  <c r="G36" i="47" s="1"/>
  <c r="G35" i="47" s="1"/>
  <c r="F37" i="47"/>
  <c r="F36" i="47" s="1"/>
  <c r="F35" i="47" s="1"/>
  <c r="H32" i="47"/>
  <c r="H31" i="47" s="1"/>
  <c r="H30" i="47" s="1"/>
  <c r="H29" i="47" s="1"/>
  <c r="G32" i="47"/>
  <c r="G31" i="47" s="1"/>
  <c r="G30" i="47" s="1"/>
  <c r="G29" i="47" s="1"/>
  <c r="F32" i="47"/>
  <c r="F31" i="47" s="1"/>
  <c r="F30" i="47" s="1"/>
  <c r="F29" i="47" s="1"/>
  <c r="H27" i="47"/>
  <c r="H26" i="47" s="1"/>
  <c r="G27" i="47"/>
  <c r="G26" i="47" s="1"/>
  <c r="F27" i="47"/>
  <c r="F26" i="47" s="1"/>
  <c r="H22" i="47"/>
  <c r="H21" i="47" s="1"/>
  <c r="G22" i="47"/>
  <c r="G21" i="47" s="1"/>
  <c r="G20" i="47" s="1"/>
  <c r="F22" i="47"/>
  <c r="F21" i="47" s="1"/>
  <c r="H16" i="47"/>
  <c r="H15" i="47" s="1"/>
  <c r="H14" i="47" s="1"/>
  <c r="H13" i="47" s="1"/>
  <c r="G16" i="47"/>
  <c r="G15" i="47" s="1"/>
  <c r="G14" i="47" s="1"/>
  <c r="G13" i="47" s="1"/>
  <c r="F16" i="47"/>
  <c r="F15" i="47" s="1"/>
  <c r="F14" i="47" s="1"/>
  <c r="F13" i="47" s="1"/>
  <c r="H409" i="47" l="1"/>
  <c r="F418" i="47"/>
  <c r="F417" i="47" s="1"/>
  <c r="H424" i="47"/>
  <c r="H423" i="47" s="1"/>
  <c r="H128" i="47"/>
  <c r="G128" i="47"/>
  <c r="H418" i="47"/>
  <c r="H417" i="47" s="1"/>
  <c r="G424" i="47"/>
  <c r="G423" i="47" s="1"/>
  <c r="F447" i="47"/>
  <c r="F48" i="47"/>
  <c r="F373" i="47"/>
  <c r="F372" i="47" s="1"/>
  <c r="F367" i="47" s="1"/>
  <c r="H57" i="47"/>
  <c r="H56" i="47" s="1"/>
  <c r="F71" i="47"/>
  <c r="G265" i="47"/>
  <c r="G264" i="47" s="1"/>
  <c r="H265" i="47"/>
  <c r="H264" i="47" s="1"/>
  <c r="H387" i="47"/>
  <c r="F438" i="47"/>
  <c r="G447" i="47"/>
  <c r="G477" i="47"/>
  <c r="G469" i="47" s="1"/>
  <c r="H382" i="47"/>
  <c r="F40" i="47"/>
  <c r="H438" i="47"/>
  <c r="H437" i="47" s="1"/>
  <c r="G360" i="47"/>
  <c r="H71" i="47"/>
  <c r="H67" i="47" s="1"/>
  <c r="F115" i="47"/>
  <c r="F175" i="47"/>
  <c r="F271" i="47"/>
  <c r="F270" i="47" s="1"/>
  <c r="H300" i="47"/>
  <c r="H296" i="47" s="1"/>
  <c r="G387" i="47"/>
  <c r="G409" i="47"/>
  <c r="H477" i="47"/>
  <c r="H469" i="47" s="1"/>
  <c r="G57" i="47"/>
  <c r="G56" i="47" s="1"/>
  <c r="G39" i="47" s="1"/>
  <c r="F182" i="47"/>
  <c r="G182" i="47"/>
  <c r="H182" i="47"/>
  <c r="F218" i="47"/>
  <c r="F541" i="47"/>
  <c r="G541" i="47"/>
  <c r="H24" i="47"/>
  <c r="H25" i="47"/>
  <c r="G41" i="47"/>
  <c r="F162" i="47"/>
  <c r="F161" i="47" s="1"/>
  <c r="G49" i="47"/>
  <c r="G93" i="47"/>
  <c r="H93" i="47"/>
  <c r="G192" i="47"/>
  <c r="G271" i="47"/>
  <c r="F291" i="47"/>
  <c r="F290" i="47" s="1"/>
  <c r="F286" i="47" s="1"/>
  <c r="G373" i="47"/>
  <c r="G372" i="47" s="1"/>
  <c r="G367" i="47" s="1"/>
  <c r="G418" i="47"/>
  <c r="G417" i="47" s="1"/>
  <c r="F430" i="47"/>
  <c r="H447" i="47"/>
  <c r="H446" i="47" s="1"/>
  <c r="H429" i="47" s="1"/>
  <c r="G493" i="47"/>
  <c r="G488" i="47" s="1"/>
  <c r="G71" i="47"/>
  <c r="G86" i="47"/>
  <c r="H86" i="47"/>
  <c r="F128" i="47"/>
  <c r="G137" i="47"/>
  <c r="G127" i="47" s="1"/>
  <c r="G175" i="47"/>
  <c r="H192" i="47"/>
  <c r="F300" i="47"/>
  <c r="F296" i="47" s="1"/>
  <c r="G341" i="47"/>
  <c r="G340" i="47" s="1"/>
  <c r="G333" i="47" s="1"/>
  <c r="F424" i="47"/>
  <c r="F423" i="47" s="1"/>
  <c r="F493" i="47"/>
  <c r="F488" i="47" s="1"/>
  <c r="G80" i="47"/>
  <c r="H558" i="47"/>
  <c r="H550" i="47" s="1"/>
  <c r="G25" i="47"/>
  <c r="G24" i="47"/>
  <c r="G146" i="47"/>
  <c r="F25" i="47"/>
  <c r="F24" i="47"/>
  <c r="G446" i="47"/>
  <c r="F80" i="47"/>
  <c r="F67" i="47" s="1"/>
  <c r="F86" i="47"/>
  <c r="F93" i="47"/>
  <c r="G162" i="47"/>
  <c r="G161" i="47" s="1"/>
  <c r="H162" i="47"/>
  <c r="H161" i="47" s="1"/>
  <c r="H175" i="47"/>
  <c r="H206" i="47"/>
  <c r="G218" i="47"/>
  <c r="H218" i="47"/>
  <c r="G270" i="47"/>
  <c r="H271" i="47"/>
  <c r="H270" i="47" s="1"/>
  <c r="G309" i="47"/>
  <c r="H324" i="47"/>
  <c r="F341" i="47"/>
  <c r="F340" i="47" s="1"/>
  <c r="F402" i="47"/>
  <c r="F462" i="47"/>
  <c r="H462" i="47"/>
  <c r="H40" i="47"/>
  <c r="H137" i="47"/>
  <c r="F137" i="47"/>
  <c r="F314" i="47"/>
  <c r="F313" i="47" s="1"/>
  <c r="G324" i="47"/>
  <c r="H341" i="47"/>
  <c r="H340" i="47" s="1"/>
  <c r="F360" i="47"/>
  <c r="H373" i="47"/>
  <c r="H372" i="47" s="1"/>
  <c r="H367" i="47" s="1"/>
  <c r="G382" i="47"/>
  <c r="H493" i="47"/>
  <c r="H488" i="47" s="1"/>
  <c r="H541" i="47"/>
  <c r="F558" i="47"/>
  <c r="F550" i="47" s="1"/>
  <c r="G558" i="47"/>
  <c r="G550" i="47" s="1"/>
  <c r="G540" i="47" s="1"/>
  <c r="H127" i="47"/>
  <c r="H402" i="47"/>
  <c r="H391" i="47" s="1"/>
  <c r="F446" i="47"/>
  <c r="F57" i="47"/>
  <c r="F56" i="47" s="1"/>
  <c r="F192" i="47"/>
  <c r="F206" i="47"/>
  <c r="G206" i="47"/>
  <c r="G300" i="47"/>
  <c r="G296" i="47" s="1"/>
  <c r="H360" i="47"/>
  <c r="F391" i="47"/>
  <c r="F409" i="47"/>
  <c r="G438" i="47"/>
  <c r="G437" i="47" s="1"/>
  <c r="F19" i="47"/>
  <c r="F12" i="47" s="1"/>
  <c r="F20" i="47"/>
  <c r="H146" i="47"/>
  <c r="H286" i="47"/>
  <c r="F324" i="47"/>
  <c r="H20" i="47"/>
  <c r="H19" i="47"/>
  <c r="H12" i="47" s="1"/>
  <c r="F146" i="47"/>
  <c r="G391" i="47"/>
  <c r="F437" i="47"/>
  <c r="G462" i="47"/>
  <c r="F469" i="47"/>
  <c r="F309" i="47"/>
  <c r="G19" i="47"/>
  <c r="F387" i="47"/>
  <c r="F382" i="47" s="1"/>
  <c r="G429" i="47" l="1"/>
  <c r="G174" i="47"/>
  <c r="G205" i="47"/>
  <c r="H39" i="47"/>
  <c r="F429" i="47"/>
  <c r="F540" i="47"/>
  <c r="H333" i="47"/>
  <c r="F39" i="47"/>
  <c r="H85" i="47"/>
  <c r="G85" i="47"/>
  <c r="H285" i="47"/>
  <c r="F174" i="47"/>
  <c r="H174" i="47"/>
  <c r="G173" i="47"/>
  <c r="G12" i="47"/>
  <c r="F205" i="47"/>
  <c r="F173" i="47" s="1"/>
  <c r="F127" i="47"/>
  <c r="H540" i="47"/>
  <c r="F333" i="47"/>
  <c r="H205" i="47"/>
  <c r="H173" i="47" s="1"/>
  <c r="G67" i="47"/>
  <c r="H66" i="47"/>
  <c r="F85" i="47"/>
  <c r="G285" i="47"/>
  <c r="F285" i="47"/>
  <c r="G66" i="47" l="1"/>
  <c r="G34" i="47" s="1"/>
  <c r="G11" i="47" s="1"/>
  <c r="G10" i="47" s="1"/>
  <c r="G600" i="47" s="1"/>
  <c r="G602" i="47" s="1"/>
  <c r="F66" i="47"/>
  <c r="F34" i="47" s="1"/>
  <c r="F11" i="47" s="1"/>
  <c r="F10" i="47" s="1"/>
  <c r="F600" i="47" s="1"/>
  <c r="F602" i="47" s="1"/>
  <c r="H34" i="47"/>
  <c r="H11" i="47" s="1"/>
  <c r="H10" i="47" s="1"/>
  <c r="H600" i="47" s="1"/>
  <c r="H602" i="47" s="1"/>
  <c r="I212" i="1"/>
  <c r="H212" i="1"/>
  <c r="I214" i="1"/>
  <c r="H214" i="1"/>
  <c r="G214" i="1"/>
  <c r="G212" i="1"/>
  <c r="B208" i="50" l="1"/>
  <c r="D208" i="50"/>
  <c r="C208" i="50"/>
  <c r="D185" i="50" l="1"/>
  <c r="C185" i="50"/>
  <c r="B185" i="50"/>
  <c r="D158" i="50"/>
  <c r="C158" i="50"/>
  <c r="B158" i="50"/>
  <c r="D130" i="50"/>
  <c r="C130" i="50"/>
  <c r="B130" i="50"/>
  <c r="D103" i="50"/>
  <c r="C103" i="50"/>
  <c r="B103" i="50"/>
  <c r="D75" i="50"/>
  <c r="C75" i="50"/>
  <c r="B75" i="50"/>
  <c r="D49" i="50"/>
  <c r="C49" i="50"/>
  <c r="B49" i="50"/>
  <c r="D23" i="50"/>
  <c r="C23" i="50"/>
  <c r="B23" i="50"/>
  <c r="I629" i="1" l="1"/>
  <c r="I628" i="1" s="1"/>
  <c r="I627" i="1" s="1"/>
  <c r="H629" i="1"/>
  <c r="H628" i="1" s="1"/>
  <c r="H627" i="1" s="1"/>
  <c r="G629" i="1"/>
  <c r="G628" i="1" s="1"/>
  <c r="G627" i="1" s="1"/>
  <c r="G656" i="1" l="1"/>
  <c r="G655" i="1" s="1"/>
  <c r="I554" i="1" l="1"/>
  <c r="H554" i="1"/>
  <c r="G554" i="1"/>
  <c r="I548" i="1"/>
  <c r="H548" i="1"/>
  <c r="G548" i="1"/>
  <c r="I539" i="1"/>
  <c r="I538" i="1" s="1"/>
  <c r="H539" i="1"/>
  <c r="H538" i="1" s="1"/>
  <c r="G539" i="1"/>
  <c r="G538" i="1" s="1"/>
  <c r="I534" i="1"/>
  <c r="I533" i="1" s="1"/>
  <c r="I532" i="1" s="1"/>
  <c r="I531" i="1" s="1"/>
  <c r="H534" i="1"/>
  <c r="H533" i="1" s="1"/>
  <c r="H532" i="1" s="1"/>
  <c r="H531" i="1" s="1"/>
  <c r="G534" i="1"/>
  <c r="G533" i="1" s="1"/>
  <c r="G532" i="1" s="1"/>
  <c r="G531" i="1" s="1"/>
  <c r="I474" i="1" l="1"/>
  <c r="H474" i="1"/>
  <c r="G474" i="1"/>
  <c r="I424" i="1" l="1"/>
  <c r="H424" i="1"/>
  <c r="G424" i="1"/>
  <c r="I421" i="1"/>
  <c r="H421" i="1"/>
  <c r="G421" i="1"/>
  <c r="I411" i="1"/>
  <c r="H411" i="1"/>
  <c r="G411" i="1"/>
  <c r="G196" i="1" l="1"/>
  <c r="G198" i="1"/>
  <c r="I731" i="1" l="1"/>
  <c r="I730" i="1" s="1"/>
  <c r="I729" i="1" s="1"/>
  <c r="I728" i="1" s="1"/>
  <c r="I727" i="1" s="1"/>
  <c r="I726" i="1" s="1"/>
  <c r="H731" i="1"/>
  <c r="H730" i="1" s="1"/>
  <c r="H729" i="1" s="1"/>
  <c r="H728" i="1" s="1"/>
  <c r="H727" i="1" s="1"/>
  <c r="H726" i="1" s="1"/>
  <c r="G731" i="1"/>
  <c r="G730" i="1" s="1"/>
  <c r="G729" i="1" s="1"/>
  <c r="G728" i="1" s="1"/>
  <c r="G727" i="1" s="1"/>
  <c r="G726" i="1" s="1"/>
  <c r="I724" i="1"/>
  <c r="H724" i="1"/>
  <c r="G724" i="1"/>
  <c r="I722" i="1"/>
  <c r="H722" i="1"/>
  <c r="G722" i="1"/>
  <c r="I718" i="1"/>
  <c r="I717" i="1" s="1"/>
  <c r="I716" i="1" s="1"/>
  <c r="H718" i="1"/>
  <c r="H717" i="1" s="1"/>
  <c r="H716" i="1" s="1"/>
  <c r="G718" i="1"/>
  <c r="G717" i="1" s="1"/>
  <c r="G716" i="1" s="1"/>
  <c r="I711" i="1"/>
  <c r="I710" i="1" s="1"/>
  <c r="H711" i="1"/>
  <c r="H710" i="1" s="1"/>
  <c r="G711" i="1"/>
  <c r="G710" i="1" s="1"/>
  <c r="I708" i="1"/>
  <c r="I707" i="1" s="1"/>
  <c r="H708" i="1"/>
  <c r="H707" i="1" s="1"/>
  <c r="G708" i="1"/>
  <c r="G707" i="1" s="1"/>
  <c r="I704" i="1"/>
  <c r="H704" i="1"/>
  <c r="G704" i="1"/>
  <c r="I702" i="1"/>
  <c r="H702" i="1"/>
  <c r="G702" i="1"/>
  <c r="I700" i="1"/>
  <c r="H700" i="1"/>
  <c r="G700" i="1"/>
  <c r="I698" i="1"/>
  <c r="H698" i="1"/>
  <c r="G698" i="1"/>
  <c r="I696" i="1"/>
  <c r="H696" i="1"/>
  <c r="G696" i="1"/>
  <c r="I694" i="1"/>
  <c r="H694" i="1"/>
  <c r="G694" i="1"/>
  <c r="I692" i="1"/>
  <c r="H692" i="1"/>
  <c r="G692" i="1"/>
  <c r="I688" i="1"/>
  <c r="H688" i="1"/>
  <c r="G688" i="1"/>
  <c r="I682" i="1"/>
  <c r="I681" i="1" s="1"/>
  <c r="I680" i="1" s="1"/>
  <c r="H682" i="1"/>
  <c r="H681" i="1" s="1"/>
  <c r="H680" i="1" s="1"/>
  <c r="G682" i="1"/>
  <c r="G681" i="1" s="1"/>
  <c r="G680" i="1" s="1"/>
  <c r="I675" i="1"/>
  <c r="H675" i="1"/>
  <c r="H673" i="1" s="1"/>
  <c r="G675" i="1"/>
  <c r="G673" i="1" s="1"/>
  <c r="G668" i="1"/>
  <c r="G667" i="1" s="1"/>
  <c r="G666" i="1" s="1"/>
  <c r="G665" i="1" s="1"/>
  <c r="I663" i="1"/>
  <c r="I662" i="1" s="1"/>
  <c r="I661" i="1" s="1"/>
  <c r="I660" i="1" s="1"/>
  <c r="I659" i="1" s="1"/>
  <c r="H663" i="1"/>
  <c r="H662" i="1" s="1"/>
  <c r="H661" i="1" s="1"/>
  <c r="H660" i="1" s="1"/>
  <c r="H659" i="1" s="1"/>
  <c r="G663" i="1"/>
  <c r="G662" i="1" s="1"/>
  <c r="G661" i="1" s="1"/>
  <c r="G660" i="1" s="1"/>
  <c r="G659" i="1" s="1"/>
  <c r="G653" i="1"/>
  <c r="G652" i="1" s="1"/>
  <c r="I650" i="1"/>
  <c r="I649" i="1" s="1"/>
  <c r="H650" i="1"/>
  <c r="H649" i="1" s="1"/>
  <c r="H648" i="1" s="1"/>
  <c r="G650" i="1"/>
  <c r="G649" i="1" s="1"/>
  <c r="I643" i="1"/>
  <c r="I642" i="1" s="1"/>
  <c r="I641" i="1" s="1"/>
  <c r="H643" i="1"/>
  <c r="H642" i="1" s="1"/>
  <c r="H641" i="1" s="1"/>
  <c r="G643" i="1"/>
  <c r="G642" i="1" s="1"/>
  <c r="G641" i="1" s="1"/>
  <c r="I639" i="1"/>
  <c r="I638" i="1" s="1"/>
  <c r="I637" i="1" s="1"/>
  <c r="H639" i="1"/>
  <c r="H638" i="1" s="1"/>
  <c r="H637" i="1" s="1"/>
  <c r="G639" i="1"/>
  <c r="G638" i="1" s="1"/>
  <c r="G637" i="1" s="1"/>
  <c r="G635" i="1"/>
  <c r="G634" i="1" s="1"/>
  <c r="G633" i="1" s="1"/>
  <c r="G625" i="1"/>
  <c r="G624" i="1" s="1"/>
  <c r="G623" i="1" s="1"/>
  <c r="G621" i="1"/>
  <c r="G620" i="1" s="1"/>
  <c r="G619" i="1" s="1"/>
  <c r="I617" i="1"/>
  <c r="I616" i="1" s="1"/>
  <c r="I615" i="1" s="1"/>
  <c r="I614" i="1" s="1"/>
  <c r="I613" i="1" s="1"/>
  <c r="H617" i="1"/>
  <c r="H616" i="1" s="1"/>
  <c r="H615" i="1" s="1"/>
  <c r="H614" i="1" s="1"/>
  <c r="G617" i="1"/>
  <c r="G616" i="1" s="1"/>
  <c r="G615" i="1" s="1"/>
  <c r="G614" i="1" s="1"/>
  <c r="I611" i="1"/>
  <c r="H611" i="1"/>
  <c r="G611" i="1"/>
  <c r="I609" i="1"/>
  <c r="H609" i="1"/>
  <c r="G609" i="1"/>
  <c r="I605" i="1"/>
  <c r="I604" i="1" s="1"/>
  <c r="I603" i="1" s="1"/>
  <c r="H605" i="1"/>
  <c r="H604" i="1" s="1"/>
  <c r="H603" i="1" s="1"/>
  <c r="G605" i="1"/>
  <c r="G604" i="1" s="1"/>
  <c r="G603" i="1" s="1"/>
  <c r="I600" i="1"/>
  <c r="I599" i="1" s="1"/>
  <c r="I598" i="1" s="1"/>
  <c r="H600" i="1"/>
  <c r="H599" i="1" s="1"/>
  <c r="H598" i="1" s="1"/>
  <c r="G600" i="1"/>
  <c r="G599" i="1" s="1"/>
  <c r="G598" i="1" s="1"/>
  <c r="G595" i="1"/>
  <c r="I588" i="1"/>
  <c r="I587" i="1" s="1"/>
  <c r="I586" i="1" s="1"/>
  <c r="I585" i="1" s="1"/>
  <c r="H588" i="1"/>
  <c r="H587" i="1" s="1"/>
  <c r="H586" i="1" s="1"/>
  <c r="H585" i="1" s="1"/>
  <c r="G588" i="1"/>
  <c r="G587" i="1" s="1"/>
  <c r="G586" i="1" s="1"/>
  <c r="G585" i="1" s="1"/>
  <c r="I583" i="1"/>
  <c r="I582" i="1" s="1"/>
  <c r="I581" i="1" s="1"/>
  <c r="I580" i="1" s="1"/>
  <c r="H583" i="1"/>
  <c r="H582" i="1" s="1"/>
  <c r="H581" i="1" s="1"/>
  <c r="H580" i="1" s="1"/>
  <c r="G583" i="1"/>
  <c r="G582" i="1" s="1"/>
  <c r="G581" i="1" s="1"/>
  <c r="G580" i="1" s="1"/>
  <c r="I578" i="1"/>
  <c r="I577" i="1" s="1"/>
  <c r="H578" i="1"/>
  <c r="G578" i="1"/>
  <c r="G576" i="1" s="1"/>
  <c r="I574" i="1"/>
  <c r="I573" i="1" s="1"/>
  <c r="I572" i="1" s="1"/>
  <c r="H574" i="1"/>
  <c r="H573" i="1" s="1"/>
  <c r="H572" i="1" s="1"/>
  <c r="G574" i="1"/>
  <c r="G573" i="1" s="1"/>
  <c r="G572" i="1" s="1"/>
  <c r="I570" i="1"/>
  <c r="H570" i="1"/>
  <c r="G570" i="1"/>
  <c r="I568" i="1"/>
  <c r="I567" i="1" s="1"/>
  <c r="I566" i="1" s="1"/>
  <c r="H568" i="1"/>
  <c r="H567" i="1" s="1"/>
  <c r="H566" i="1" s="1"/>
  <c r="G568" i="1"/>
  <c r="G567" i="1" s="1"/>
  <c r="G566" i="1" s="1"/>
  <c r="H564" i="1"/>
  <c r="H563" i="1" s="1"/>
  <c r="H562" i="1" s="1"/>
  <c r="G564" i="1"/>
  <c r="G563" i="1" s="1"/>
  <c r="G562" i="1" s="1"/>
  <c r="I558" i="1"/>
  <c r="I557" i="1" s="1"/>
  <c r="H558" i="1"/>
  <c r="H557" i="1" s="1"/>
  <c r="G558" i="1"/>
  <c r="G557" i="1" s="1"/>
  <c r="I553" i="1"/>
  <c r="H553" i="1"/>
  <c r="I546" i="1"/>
  <c r="I545" i="1" s="1"/>
  <c r="H546" i="1"/>
  <c r="H545" i="1" s="1"/>
  <c r="G546" i="1"/>
  <c r="G545" i="1" s="1"/>
  <c r="I542" i="1"/>
  <c r="I541" i="1" s="1"/>
  <c r="H542" i="1"/>
  <c r="H541" i="1" s="1"/>
  <c r="G542" i="1"/>
  <c r="G541" i="1" s="1"/>
  <c r="I528" i="1"/>
  <c r="I527" i="1" s="1"/>
  <c r="H528" i="1"/>
  <c r="H527" i="1" s="1"/>
  <c r="G528" i="1"/>
  <c r="G527" i="1" s="1"/>
  <c r="I525" i="1"/>
  <c r="H525" i="1"/>
  <c r="G525" i="1"/>
  <c r="I523" i="1"/>
  <c r="H523" i="1"/>
  <c r="G523" i="1"/>
  <c r="I521" i="1"/>
  <c r="H521" i="1"/>
  <c r="G521" i="1"/>
  <c r="I519" i="1"/>
  <c r="H519" i="1"/>
  <c r="G519" i="1"/>
  <c r="I514" i="1"/>
  <c r="I513" i="1" s="1"/>
  <c r="I512" i="1" s="1"/>
  <c r="H514" i="1"/>
  <c r="H513" i="1" s="1"/>
  <c r="H512" i="1" s="1"/>
  <c r="G514" i="1"/>
  <c r="G513" i="1" s="1"/>
  <c r="G512" i="1" s="1"/>
  <c r="I510" i="1"/>
  <c r="I509" i="1" s="1"/>
  <c r="I508" i="1" s="1"/>
  <c r="H510" i="1"/>
  <c r="H509" i="1" s="1"/>
  <c r="H508" i="1" s="1"/>
  <c r="G510" i="1"/>
  <c r="G509" i="1" s="1"/>
  <c r="G508" i="1" s="1"/>
  <c r="G506" i="1"/>
  <c r="G504" i="1"/>
  <c r="I500" i="1"/>
  <c r="I499" i="1" s="1"/>
  <c r="I498" i="1" s="1"/>
  <c r="H500" i="1"/>
  <c r="H499" i="1" s="1"/>
  <c r="H498" i="1" s="1"/>
  <c r="G500" i="1"/>
  <c r="G499" i="1" s="1"/>
  <c r="G498" i="1" s="1"/>
  <c r="I496" i="1"/>
  <c r="H496" i="1"/>
  <c r="G496" i="1"/>
  <c r="I494" i="1"/>
  <c r="H494" i="1"/>
  <c r="G494" i="1"/>
  <c r="I490" i="1"/>
  <c r="H490" i="1"/>
  <c r="G490" i="1"/>
  <c r="I488" i="1"/>
  <c r="H488" i="1"/>
  <c r="G488" i="1"/>
  <c r="I484" i="1"/>
  <c r="I483" i="1" s="1"/>
  <c r="I482" i="1" s="1"/>
  <c r="I481" i="1" s="1"/>
  <c r="H484" i="1"/>
  <c r="H483" i="1" s="1"/>
  <c r="H482" i="1" s="1"/>
  <c r="H481" i="1" s="1"/>
  <c r="G484" i="1"/>
  <c r="G483" i="1" s="1"/>
  <c r="G482" i="1" s="1"/>
  <c r="G481" i="1" s="1"/>
  <c r="I479" i="1"/>
  <c r="I478" i="1" s="1"/>
  <c r="I477" i="1" s="1"/>
  <c r="H479" i="1"/>
  <c r="H478" i="1" s="1"/>
  <c r="H477" i="1" s="1"/>
  <c r="G479" i="1"/>
  <c r="G478" i="1" s="1"/>
  <c r="G477" i="1" s="1"/>
  <c r="I473" i="1"/>
  <c r="I472" i="1" s="1"/>
  <c r="I471" i="1" s="1"/>
  <c r="H473" i="1"/>
  <c r="H472" i="1" s="1"/>
  <c r="H471" i="1" s="1"/>
  <c r="G473" i="1"/>
  <c r="G472" i="1" s="1"/>
  <c r="G471" i="1" s="1"/>
  <c r="G468" i="1"/>
  <c r="G466" i="1" s="1"/>
  <c r="G465" i="1" s="1"/>
  <c r="G464" i="1" s="1"/>
  <c r="I462" i="1"/>
  <c r="I461" i="1" s="1"/>
  <c r="I460" i="1" s="1"/>
  <c r="I459" i="1" s="1"/>
  <c r="H462" i="1"/>
  <c r="H461" i="1" s="1"/>
  <c r="H460" i="1" s="1"/>
  <c r="H459" i="1" s="1"/>
  <c r="G462" i="1"/>
  <c r="G461" i="1" s="1"/>
  <c r="G460" i="1" s="1"/>
  <c r="G459" i="1" s="1"/>
  <c r="I455" i="1"/>
  <c r="I454" i="1" s="1"/>
  <c r="I453" i="1" s="1"/>
  <c r="I452" i="1" s="1"/>
  <c r="H455" i="1"/>
  <c r="H454" i="1" s="1"/>
  <c r="H453" i="1" s="1"/>
  <c r="H452" i="1" s="1"/>
  <c r="G455" i="1"/>
  <c r="G454" i="1" s="1"/>
  <c r="G453" i="1" s="1"/>
  <c r="G452" i="1" s="1"/>
  <c r="I450" i="1"/>
  <c r="I447" i="1" s="1"/>
  <c r="H450" i="1"/>
  <c r="H447" i="1" s="1"/>
  <c r="G450" i="1"/>
  <c r="I449" i="1"/>
  <c r="I448" i="1" s="1"/>
  <c r="H449" i="1"/>
  <c r="H448" i="1" s="1"/>
  <c r="G449" i="1"/>
  <c r="G448" i="1" s="1"/>
  <c r="G447" i="1"/>
  <c r="I443" i="1"/>
  <c r="I442" i="1" s="1"/>
  <c r="I441" i="1" s="1"/>
  <c r="H443" i="1"/>
  <c r="H442" i="1" s="1"/>
  <c r="H441" i="1" s="1"/>
  <c r="G443" i="1"/>
  <c r="G442" i="1" s="1"/>
  <c r="G441" i="1" s="1"/>
  <c r="I439" i="1"/>
  <c r="H439" i="1"/>
  <c r="G439" i="1"/>
  <c r="I435" i="1"/>
  <c r="H435" i="1"/>
  <c r="G435" i="1"/>
  <c r="I431" i="1"/>
  <c r="H431" i="1"/>
  <c r="G431" i="1"/>
  <c r="I429" i="1"/>
  <c r="H429" i="1"/>
  <c r="I419" i="1"/>
  <c r="H419" i="1"/>
  <c r="G419" i="1"/>
  <c r="I416" i="1"/>
  <c r="H416" i="1"/>
  <c r="G416" i="1"/>
  <c r="I408" i="1"/>
  <c r="I407" i="1" s="1"/>
  <c r="I406" i="1" s="1"/>
  <c r="H408" i="1"/>
  <c r="G408" i="1"/>
  <c r="I401" i="1"/>
  <c r="I400" i="1" s="1"/>
  <c r="H401" i="1"/>
  <c r="H400" i="1" s="1"/>
  <c r="G401" i="1"/>
  <c r="G400" i="1" s="1"/>
  <c r="I397" i="1"/>
  <c r="I396" i="1" s="1"/>
  <c r="H397" i="1"/>
  <c r="H396" i="1" s="1"/>
  <c r="G397" i="1"/>
  <c r="G396" i="1" s="1"/>
  <c r="I394" i="1"/>
  <c r="H394" i="1"/>
  <c r="G394" i="1"/>
  <c r="I392" i="1"/>
  <c r="H392" i="1"/>
  <c r="G392" i="1"/>
  <c r="I388" i="1"/>
  <c r="H388" i="1"/>
  <c r="G388" i="1"/>
  <c r="I385" i="1"/>
  <c r="H385" i="1"/>
  <c r="G385" i="1"/>
  <c r="I382" i="1"/>
  <c r="H382" i="1"/>
  <c r="G382" i="1"/>
  <c r="I375" i="1"/>
  <c r="I374" i="1" s="1"/>
  <c r="H375" i="1"/>
  <c r="H374" i="1" s="1"/>
  <c r="G375" i="1"/>
  <c r="G374" i="1" s="1"/>
  <c r="I372" i="1"/>
  <c r="I371" i="1" s="1"/>
  <c r="H372" i="1"/>
  <c r="H371" i="1" s="1"/>
  <c r="G372" i="1"/>
  <c r="G371" i="1" s="1"/>
  <c r="I369" i="1"/>
  <c r="I368" i="1" s="1"/>
  <c r="H369" i="1"/>
  <c r="H368" i="1" s="1"/>
  <c r="G369" i="1"/>
  <c r="G368" i="1" s="1"/>
  <c r="I365" i="1"/>
  <c r="H365" i="1"/>
  <c r="G365" i="1"/>
  <c r="I362" i="1"/>
  <c r="H362" i="1"/>
  <c r="G362" i="1"/>
  <c r="I359" i="1"/>
  <c r="H359" i="1"/>
  <c r="G359" i="1"/>
  <c r="I357" i="1"/>
  <c r="H357" i="1"/>
  <c r="G357" i="1"/>
  <c r="I354" i="1"/>
  <c r="H354" i="1"/>
  <c r="G354" i="1"/>
  <c r="I351" i="1"/>
  <c r="H351" i="1"/>
  <c r="G351" i="1"/>
  <c r="I348" i="1"/>
  <c r="H348" i="1"/>
  <c r="G348" i="1"/>
  <c r="I345" i="1"/>
  <c r="H345" i="1"/>
  <c r="G345" i="1"/>
  <c r="I342" i="1"/>
  <c r="H342" i="1"/>
  <c r="G342" i="1"/>
  <c r="I339" i="1"/>
  <c r="H339" i="1"/>
  <c r="G339" i="1"/>
  <c r="I336" i="1"/>
  <c r="H336" i="1"/>
  <c r="G336" i="1"/>
  <c r="I333" i="1"/>
  <c r="H333" i="1"/>
  <c r="G333" i="1"/>
  <c r="I327" i="1"/>
  <c r="I326" i="1" s="1"/>
  <c r="I325" i="1" s="1"/>
  <c r="I323" i="1" s="1"/>
  <c r="H327" i="1"/>
  <c r="H326" i="1" s="1"/>
  <c r="H325" i="1" s="1"/>
  <c r="H324" i="1" s="1"/>
  <c r="G327" i="1"/>
  <c r="G326" i="1" s="1"/>
  <c r="G325" i="1" s="1"/>
  <c r="I317" i="1"/>
  <c r="I316" i="1" s="1"/>
  <c r="H317" i="1"/>
  <c r="H316" i="1" s="1"/>
  <c r="G317" i="1"/>
  <c r="G316" i="1" s="1"/>
  <c r="I314" i="1"/>
  <c r="I313" i="1" s="1"/>
  <c r="H314" i="1"/>
  <c r="H313" i="1" s="1"/>
  <c r="G314" i="1"/>
  <c r="G313" i="1" s="1"/>
  <c r="G308" i="1"/>
  <c r="G306" i="1"/>
  <c r="G303" i="1"/>
  <c r="G301" i="1"/>
  <c r="I297" i="1"/>
  <c r="H297" i="1"/>
  <c r="G297" i="1"/>
  <c r="I295" i="1"/>
  <c r="H295" i="1"/>
  <c r="G295" i="1"/>
  <c r="I292" i="1"/>
  <c r="I291" i="1" s="1"/>
  <c r="H292" i="1"/>
  <c r="H291" i="1" s="1"/>
  <c r="G292" i="1"/>
  <c r="G291" i="1" s="1"/>
  <c r="G288" i="1"/>
  <c r="G286" i="1"/>
  <c r="I282" i="1"/>
  <c r="I281" i="1" s="1"/>
  <c r="H282" i="1"/>
  <c r="H281" i="1" s="1"/>
  <c r="G282" i="1"/>
  <c r="G281" i="1" s="1"/>
  <c r="G275" i="1"/>
  <c r="G274" i="1" s="1"/>
  <c r="I272" i="1"/>
  <c r="I271" i="1" s="1"/>
  <c r="H272" i="1"/>
  <c r="H271" i="1" s="1"/>
  <c r="G272" i="1"/>
  <c r="G271" i="1" s="1"/>
  <c r="I267" i="1"/>
  <c r="I266" i="1" s="1"/>
  <c r="H267" i="1"/>
  <c r="H265" i="1" s="1"/>
  <c r="G267" i="1"/>
  <c r="I263" i="1"/>
  <c r="I262" i="1" s="1"/>
  <c r="I261" i="1" s="1"/>
  <c r="H263" i="1"/>
  <c r="H262" i="1" s="1"/>
  <c r="H261" i="1" s="1"/>
  <c r="G263" i="1"/>
  <c r="G262" i="1" s="1"/>
  <c r="G261" i="1" s="1"/>
  <c r="I255" i="1"/>
  <c r="I254" i="1" s="1"/>
  <c r="I253" i="1" s="1"/>
  <c r="H255" i="1"/>
  <c r="H254" i="1" s="1"/>
  <c r="H253" i="1" s="1"/>
  <c r="G255" i="1"/>
  <c r="G254" i="1" s="1"/>
  <c r="G253" i="1" s="1"/>
  <c r="I251" i="1"/>
  <c r="H251" i="1"/>
  <c r="G251" i="1"/>
  <c r="I249" i="1"/>
  <c r="H249" i="1"/>
  <c r="G249" i="1"/>
  <c r="I246" i="1"/>
  <c r="I245" i="1" s="1"/>
  <c r="H246" i="1"/>
  <c r="H245" i="1" s="1"/>
  <c r="G246" i="1"/>
  <c r="G245" i="1" s="1"/>
  <c r="I237" i="1"/>
  <c r="I236" i="1" s="1"/>
  <c r="H237" i="1"/>
  <c r="H236" i="1" s="1"/>
  <c r="G237" i="1"/>
  <c r="G236" i="1" s="1"/>
  <c r="I234" i="1"/>
  <c r="I233" i="1" s="1"/>
  <c r="H234" i="1"/>
  <c r="H233" i="1" s="1"/>
  <c r="G234" i="1"/>
  <c r="G233" i="1" s="1"/>
  <c r="I231" i="1"/>
  <c r="I230" i="1" s="1"/>
  <c r="H231" i="1"/>
  <c r="H230" i="1" s="1"/>
  <c r="G231" i="1"/>
  <c r="G230" i="1" s="1"/>
  <c r="I227" i="1"/>
  <c r="H227" i="1"/>
  <c r="G227" i="1"/>
  <c r="I225" i="1"/>
  <c r="H225" i="1"/>
  <c r="G225" i="1"/>
  <c r="I223" i="1"/>
  <c r="H223" i="1"/>
  <c r="G223" i="1"/>
  <c r="I221" i="1"/>
  <c r="H221" i="1"/>
  <c r="G221" i="1"/>
  <c r="I218" i="1"/>
  <c r="I211" i="1" s="1"/>
  <c r="H218" i="1"/>
  <c r="H211" i="1" s="1"/>
  <c r="G218" i="1"/>
  <c r="G211" i="1" s="1"/>
  <c r="I206" i="1"/>
  <c r="I205" i="1" s="1"/>
  <c r="I204" i="1" s="1"/>
  <c r="I203" i="1" s="1"/>
  <c r="I202" i="1" s="1"/>
  <c r="H206" i="1"/>
  <c r="H205" i="1" s="1"/>
  <c r="H204" i="1" s="1"/>
  <c r="H203" i="1" s="1"/>
  <c r="H202" i="1" s="1"/>
  <c r="G206" i="1"/>
  <c r="G205" i="1" s="1"/>
  <c r="G204" i="1" s="1"/>
  <c r="G203" i="1" s="1"/>
  <c r="G202" i="1" s="1"/>
  <c r="I200" i="1"/>
  <c r="H200" i="1"/>
  <c r="G200" i="1"/>
  <c r="G194" i="1"/>
  <c r="I190" i="1"/>
  <c r="I189" i="1" s="1"/>
  <c r="H190" i="1"/>
  <c r="H189" i="1" s="1"/>
  <c r="G190" i="1"/>
  <c r="G189" i="1" s="1"/>
  <c r="G187" i="1"/>
  <c r="G185" i="1"/>
  <c r="G182" i="1"/>
  <c r="G181" i="1" s="1"/>
  <c r="I179" i="1"/>
  <c r="H179" i="1"/>
  <c r="G179" i="1"/>
  <c r="I177" i="1"/>
  <c r="H177" i="1"/>
  <c r="G177" i="1"/>
  <c r="I175" i="1"/>
  <c r="H175" i="1"/>
  <c r="G175" i="1"/>
  <c r="I173" i="1"/>
  <c r="H173" i="1"/>
  <c r="G173" i="1"/>
  <c r="I171" i="1"/>
  <c r="H171" i="1"/>
  <c r="G171" i="1"/>
  <c r="I169" i="1"/>
  <c r="H169" i="1"/>
  <c r="G169" i="1"/>
  <c r="I167" i="1"/>
  <c r="H167" i="1"/>
  <c r="G167" i="1"/>
  <c r="I165" i="1"/>
  <c r="H165" i="1"/>
  <c r="G165" i="1"/>
  <c r="I163" i="1"/>
  <c r="H163" i="1"/>
  <c r="G163" i="1"/>
  <c r="I160" i="1"/>
  <c r="H160" i="1"/>
  <c r="G160" i="1"/>
  <c r="I158" i="1"/>
  <c r="H158" i="1"/>
  <c r="G158" i="1"/>
  <c r="I156" i="1"/>
  <c r="H156" i="1"/>
  <c r="G156" i="1"/>
  <c r="I150" i="1"/>
  <c r="I149" i="1" s="1"/>
  <c r="I148" i="1" s="1"/>
  <c r="H150" i="1"/>
  <c r="H149" i="1" s="1"/>
  <c r="H148" i="1" s="1"/>
  <c r="G150" i="1"/>
  <c r="G149" i="1" s="1"/>
  <c r="G148" i="1" s="1"/>
  <c r="I146" i="1"/>
  <c r="H146" i="1"/>
  <c r="G146" i="1"/>
  <c r="G144" i="1"/>
  <c r="I141" i="1"/>
  <c r="H141" i="1"/>
  <c r="G141" i="1"/>
  <c r="I139" i="1"/>
  <c r="H139" i="1"/>
  <c r="G139" i="1"/>
  <c r="I131" i="1"/>
  <c r="H131" i="1"/>
  <c r="G131" i="1"/>
  <c r="I128" i="1"/>
  <c r="I127" i="1" s="1"/>
  <c r="H128" i="1"/>
  <c r="H127" i="1" s="1"/>
  <c r="G128" i="1"/>
  <c r="G127" i="1" s="1"/>
  <c r="G121" i="1"/>
  <c r="G120" i="1" s="1"/>
  <c r="G119" i="1" s="1"/>
  <c r="G118" i="1" s="1"/>
  <c r="G117" i="1" s="1"/>
  <c r="I115" i="1"/>
  <c r="I114" i="1" s="1"/>
  <c r="I113" i="1" s="1"/>
  <c r="I112" i="1" s="1"/>
  <c r="H115" i="1"/>
  <c r="H114" i="1" s="1"/>
  <c r="H113" i="1" s="1"/>
  <c r="H112" i="1" s="1"/>
  <c r="G115" i="1"/>
  <c r="G114" i="1" s="1"/>
  <c r="G113" i="1" s="1"/>
  <c r="G112" i="1" s="1"/>
  <c r="I108" i="1"/>
  <c r="I107" i="1" s="1"/>
  <c r="I106" i="1" s="1"/>
  <c r="I105" i="1" s="1"/>
  <c r="I104" i="1" s="1"/>
  <c r="H108" i="1"/>
  <c r="H107" i="1" s="1"/>
  <c r="H106" i="1" s="1"/>
  <c r="H105" i="1" s="1"/>
  <c r="H104" i="1" s="1"/>
  <c r="G108" i="1"/>
  <c r="G107" i="1" s="1"/>
  <c r="G106" i="1" s="1"/>
  <c r="G105" i="1" s="1"/>
  <c r="G104" i="1" s="1"/>
  <c r="I102" i="1"/>
  <c r="H102" i="1"/>
  <c r="G102" i="1"/>
  <c r="I100" i="1"/>
  <c r="H100" i="1"/>
  <c r="G100" i="1"/>
  <c r="I95" i="1"/>
  <c r="I94" i="1" s="1"/>
  <c r="I93" i="1" s="1"/>
  <c r="I92" i="1" s="1"/>
  <c r="H95" i="1"/>
  <c r="H94" i="1" s="1"/>
  <c r="H93" i="1" s="1"/>
  <c r="H92" i="1" s="1"/>
  <c r="G95" i="1"/>
  <c r="G94" i="1" s="1"/>
  <c r="G93" i="1" s="1"/>
  <c r="G92" i="1" s="1"/>
  <c r="I90" i="1"/>
  <c r="I89" i="1" s="1"/>
  <c r="I88" i="1" s="1"/>
  <c r="I87" i="1" s="1"/>
  <c r="H90" i="1"/>
  <c r="H89" i="1" s="1"/>
  <c r="H88" i="1" s="1"/>
  <c r="H87" i="1" s="1"/>
  <c r="G90" i="1"/>
  <c r="G89" i="1" s="1"/>
  <c r="G88" i="1" s="1"/>
  <c r="G87" i="1" s="1"/>
  <c r="I84" i="1"/>
  <c r="H84" i="1"/>
  <c r="G84" i="1"/>
  <c r="I82" i="1"/>
  <c r="H82" i="1"/>
  <c r="G82" i="1"/>
  <c r="I78" i="1"/>
  <c r="I77" i="1" s="1"/>
  <c r="I76" i="1" s="1"/>
  <c r="H78" i="1"/>
  <c r="H77" i="1" s="1"/>
  <c r="H76" i="1" s="1"/>
  <c r="G78" i="1"/>
  <c r="G77" i="1" s="1"/>
  <c r="G76" i="1" s="1"/>
  <c r="I74" i="1"/>
  <c r="I73" i="1" s="1"/>
  <c r="H74" i="1"/>
  <c r="H72" i="1" s="1"/>
  <c r="G74" i="1"/>
  <c r="I70" i="1"/>
  <c r="I69" i="1" s="1"/>
  <c r="I68" i="1" s="1"/>
  <c r="H70" i="1"/>
  <c r="H69" i="1" s="1"/>
  <c r="H68" i="1" s="1"/>
  <c r="G70" i="1"/>
  <c r="G69" i="1" s="1"/>
  <c r="G68" i="1" s="1"/>
  <c r="I66" i="1"/>
  <c r="H66" i="1"/>
  <c r="H64" i="1" s="1"/>
  <c r="G66" i="1"/>
  <c r="G64" i="1" s="1"/>
  <c r="G60" i="1"/>
  <c r="G57" i="1" s="1"/>
  <c r="G54" i="1"/>
  <c r="G53" i="1" s="1"/>
  <c r="G48" i="1"/>
  <c r="G46" i="1" s="1"/>
  <c r="G45" i="1" s="1"/>
  <c r="I43" i="1"/>
  <c r="I42" i="1" s="1"/>
  <c r="I41" i="1" s="1"/>
  <c r="H43" i="1"/>
  <c r="H42" i="1" s="1"/>
  <c r="H41" i="1" s="1"/>
  <c r="G43" i="1"/>
  <c r="G42" i="1" s="1"/>
  <c r="G41" i="1" s="1"/>
  <c r="I37" i="1"/>
  <c r="I36" i="1" s="1"/>
  <c r="I35" i="1" s="1"/>
  <c r="H37" i="1"/>
  <c r="H36" i="1" s="1"/>
  <c r="H35" i="1" s="1"/>
  <c r="G37" i="1"/>
  <c r="G36" i="1" s="1"/>
  <c r="G35" i="1" s="1"/>
  <c r="I29" i="1"/>
  <c r="H29" i="1"/>
  <c r="G29" i="1"/>
  <c r="I27" i="1"/>
  <c r="H27" i="1"/>
  <c r="G27" i="1"/>
  <c r="I25" i="1"/>
  <c r="H25" i="1"/>
  <c r="G25" i="1"/>
  <c r="I19" i="1"/>
  <c r="H19" i="1"/>
  <c r="G19" i="1"/>
  <c r="I16" i="1"/>
  <c r="H16" i="1"/>
  <c r="G16" i="1"/>
  <c r="F35" i="52"/>
  <c r="E35" i="52"/>
  <c r="D35" i="52"/>
  <c r="D37" i="52"/>
  <c r="E37" i="52"/>
  <c r="F37" i="52"/>
  <c r="G537" i="1" l="1"/>
  <c r="G536" i="1" s="1"/>
  <c r="G530" i="1" s="1"/>
  <c r="I648" i="1"/>
  <c r="I647" i="1" s="1"/>
  <c r="I646" i="1" s="1"/>
  <c r="I645" i="1" s="1"/>
  <c r="H537" i="1"/>
  <c r="H536" i="1" s="1"/>
  <c r="H530" i="1" s="1"/>
  <c r="H15" i="1"/>
  <c r="G15" i="1"/>
  <c r="G14" i="1" s="1"/>
  <c r="G13" i="1" s="1"/>
  <c r="I537" i="1"/>
  <c r="I536" i="1" s="1"/>
  <c r="I530" i="1" s="1"/>
  <c r="I15" i="1"/>
  <c r="I14" i="1" s="1"/>
  <c r="I13" i="1" s="1"/>
  <c r="G613" i="1"/>
  <c r="H658" i="1"/>
  <c r="H613" i="1"/>
  <c r="G648" i="1"/>
  <c r="G647" i="1" s="1"/>
  <c r="G646" i="1" s="1"/>
  <c r="G645" i="1" s="1"/>
  <c r="H674" i="1"/>
  <c r="I265" i="1"/>
  <c r="I260" i="1" s="1"/>
  <c r="I259" i="1" s="1"/>
  <c r="G312" i="1"/>
  <c r="G311" i="1" s="1"/>
  <c r="G310" i="1" s="1"/>
  <c r="G428" i="1"/>
  <c r="G427" i="1" s="1"/>
  <c r="I608" i="1"/>
  <c r="I658" i="1"/>
  <c r="H81" i="1"/>
  <c r="H80" i="1" s="1"/>
  <c r="H63" i="1" s="1"/>
  <c r="H62" i="1" s="1"/>
  <c r="I193" i="1"/>
  <c r="I192" i="1" s="1"/>
  <c r="G658" i="1"/>
  <c r="H608" i="1"/>
  <c r="H607" i="1" s="1"/>
  <c r="H602" i="1" s="1"/>
  <c r="H597" i="1" s="1"/>
  <c r="G608" i="1"/>
  <c r="G607" i="1" s="1"/>
  <c r="G602" i="1" s="1"/>
  <c r="G597" i="1" s="1"/>
  <c r="I632" i="1"/>
  <c r="I631" i="1" s="1"/>
  <c r="H270" i="1"/>
  <c r="H269" i="1" s="1"/>
  <c r="H493" i="1"/>
  <c r="H492" i="1" s="1"/>
  <c r="H706" i="1"/>
  <c r="G467" i="1"/>
  <c r="H487" i="1"/>
  <c r="H486" i="1" s="1"/>
  <c r="G518" i="1"/>
  <c r="G517" i="1" s="1"/>
  <c r="G516" i="1" s="1"/>
  <c r="I576" i="1"/>
  <c r="I706" i="1"/>
  <c r="H14" i="1"/>
  <c r="H13" i="1" s="1"/>
  <c r="G143" i="1"/>
  <c r="G193" i="1"/>
  <c r="G192" i="1" s="1"/>
  <c r="I607" i="1"/>
  <c r="I602" i="1" s="1"/>
  <c r="I597" i="1" s="1"/>
  <c r="H721" i="1"/>
  <c r="H715" i="1" s="1"/>
  <c r="H714" i="1" s="1"/>
  <c r="H713" i="1" s="1"/>
  <c r="H138" i="1"/>
  <c r="I99" i="1"/>
  <c r="I98" i="1" s="1"/>
  <c r="I97" i="1" s="1"/>
  <c r="I86" i="1" s="1"/>
  <c r="H220" i="1"/>
  <c r="G248" i="1"/>
  <c r="G244" i="1" s="1"/>
  <c r="G243" i="1" s="1"/>
  <c r="G242" i="1" s="1"/>
  <c r="G241" i="1" s="1"/>
  <c r="H260" i="1"/>
  <c r="H259" i="1" s="1"/>
  <c r="G391" i="1"/>
  <c r="H34" i="1"/>
  <c r="H33" i="1" s="1"/>
  <c r="H65" i="1"/>
  <c r="H193" i="1"/>
  <c r="H192" i="1" s="1"/>
  <c r="I487" i="1"/>
  <c r="I486" i="1" s="1"/>
  <c r="G721" i="1"/>
  <c r="G715" i="1" s="1"/>
  <c r="G714" i="1" s="1"/>
  <c r="G713" i="1" s="1"/>
  <c r="G503" i="1"/>
  <c r="G502" i="1" s="1"/>
  <c r="I434" i="1"/>
  <c r="I433" i="1" s="1"/>
  <c r="H415" i="1"/>
  <c r="H414" i="1" s="1"/>
  <c r="H407" i="1"/>
  <c r="H406" i="1" s="1"/>
  <c r="G381" i="1"/>
  <c r="I332" i="1"/>
  <c r="I331" i="1" s="1"/>
  <c r="I330" i="1" s="1"/>
  <c r="I329" i="1" s="1"/>
  <c r="I220" i="1"/>
  <c r="I229" i="1"/>
  <c r="G270" i="1"/>
  <c r="G269" i="1" s="1"/>
  <c r="G138" i="1"/>
  <c r="H155" i="1"/>
  <c r="H323" i="1"/>
  <c r="G632" i="1"/>
  <c r="G631" i="1" s="1"/>
  <c r="I561" i="1"/>
  <c r="G81" i="1"/>
  <c r="G80" i="1" s="1"/>
  <c r="I493" i="1"/>
  <c r="I492" i="1" s="1"/>
  <c r="G305" i="1"/>
  <c r="I294" i="1"/>
  <c r="I290" i="1" s="1"/>
  <c r="G294" i="1"/>
  <c r="G290" i="1" s="1"/>
  <c r="H294" i="1"/>
  <c r="H290" i="1" s="1"/>
  <c r="G285" i="1"/>
  <c r="G284" i="1" s="1"/>
  <c r="G280" i="1" s="1"/>
  <c r="I34" i="1"/>
  <c r="I33" i="1" s="1"/>
  <c r="G51" i="1"/>
  <c r="G50" i="1" s="1"/>
  <c r="G52" i="1"/>
  <c r="G561" i="1"/>
  <c r="G560" i="1" s="1"/>
  <c r="G34" i="1"/>
  <c r="G33" i="1" s="1"/>
  <c r="I155" i="1"/>
  <c r="H229" i="1"/>
  <c r="H266" i="1"/>
  <c r="I270" i="1"/>
  <c r="I269" i="1" s="1"/>
  <c r="H280" i="1"/>
  <c r="I324" i="1"/>
  <c r="I391" i="1"/>
  <c r="G407" i="1"/>
  <c r="G406" i="1" s="1"/>
  <c r="G434" i="1"/>
  <c r="G433" i="1" s="1"/>
  <c r="I552" i="1"/>
  <c r="I551" i="1" s="1"/>
  <c r="H632" i="1"/>
  <c r="H631" i="1" s="1"/>
  <c r="I138" i="1"/>
  <c r="H552" i="1"/>
  <c r="H551" i="1" s="1"/>
  <c r="I24" i="1"/>
  <c r="I23" i="1" s="1"/>
  <c r="I22" i="1" s="1"/>
  <c r="I21" i="1" s="1"/>
  <c r="H73" i="1"/>
  <c r="H248" i="1"/>
  <c r="H244" i="1" s="1"/>
  <c r="H243" i="1" s="1"/>
  <c r="H242" i="1" s="1"/>
  <c r="H241" i="1" s="1"/>
  <c r="I312" i="1"/>
  <c r="I311" i="1" s="1"/>
  <c r="I310" i="1" s="1"/>
  <c r="G332" i="1"/>
  <c r="G331" i="1" s="1"/>
  <c r="G330" i="1" s="1"/>
  <c r="G329" i="1" s="1"/>
  <c r="H332" i="1"/>
  <c r="H331" i="1" s="1"/>
  <c r="H330" i="1" s="1"/>
  <c r="H329" i="1" s="1"/>
  <c r="I415" i="1"/>
  <c r="I414" i="1" s="1"/>
  <c r="I428" i="1"/>
  <c r="I427" i="1" s="1"/>
  <c r="G577" i="1"/>
  <c r="H647" i="1"/>
  <c r="H646" i="1" s="1"/>
  <c r="H645" i="1" s="1"/>
  <c r="G674" i="1"/>
  <c r="I687" i="1"/>
  <c r="I686" i="1" s="1"/>
  <c r="G24" i="1"/>
  <c r="G23" i="1" s="1"/>
  <c r="G22" i="1" s="1"/>
  <c r="G21" i="1" s="1"/>
  <c r="G47" i="1"/>
  <c r="H99" i="1"/>
  <c r="H98" i="1" s="1"/>
  <c r="H97" i="1" s="1"/>
  <c r="H86" i="1" s="1"/>
  <c r="G126" i="1"/>
  <c r="G125" i="1" s="1"/>
  <c r="G124" i="1" s="1"/>
  <c r="G123" i="1" s="1"/>
  <c r="H143" i="1"/>
  <c r="I518" i="1"/>
  <c r="I517" i="1" s="1"/>
  <c r="I516" i="1" s="1"/>
  <c r="H687" i="1"/>
  <c r="H686" i="1" s="1"/>
  <c r="G687" i="1"/>
  <c r="G686" i="1" s="1"/>
  <c r="I721" i="1"/>
  <c r="I715" i="1" s="1"/>
  <c r="I714" i="1" s="1"/>
  <c r="I713" i="1" s="1"/>
  <c r="I248" i="1"/>
  <c r="I244" i="1" s="1"/>
  <c r="I243" i="1" s="1"/>
  <c r="I242" i="1" s="1"/>
  <c r="I241" i="1" s="1"/>
  <c r="G184" i="1"/>
  <c r="H162" i="1"/>
  <c r="I162" i="1"/>
  <c r="G162" i="1"/>
  <c r="H126" i="1"/>
  <c r="H125" i="1" s="1"/>
  <c r="H124" i="1" s="1"/>
  <c r="H123" i="1" s="1"/>
  <c r="I126" i="1"/>
  <c r="I125" i="1" s="1"/>
  <c r="I124" i="1" s="1"/>
  <c r="I123" i="1" s="1"/>
  <c r="I72" i="1"/>
  <c r="G65" i="1"/>
  <c r="I111" i="1"/>
  <c r="I110" i="1"/>
  <c r="H111" i="1"/>
  <c r="H110" i="1"/>
  <c r="G110" i="1"/>
  <c r="G111" i="1"/>
  <c r="G324" i="1"/>
  <c r="G323" i="1"/>
  <c r="G266" i="1"/>
  <c r="G265" i="1"/>
  <c r="G260" i="1" s="1"/>
  <c r="G672" i="1"/>
  <c r="G671" i="1"/>
  <c r="G670" i="1" s="1"/>
  <c r="H671" i="1"/>
  <c r="H670" i="1" s="1"/>
  <c r="H672" i="1"/>
  <c r="H24" i="1"/>
  <c r="H23" i="1" s="1"/>
  <c r="H22" i="1" s="1"/>
  <c r="H21" i="1" s="1"/>
  <c r="I143" i="1"/>
  <c r="G155" i="1"/>
  <c r="G220" i="1"/>
  <c r="H312" i="1"/>
  <c r="H311" i="1" s="1"/>
  <c r="H310" i="1" s="1"/>
  <c r="H381" i="1"/>
  <c r="I381" i="1"/>
  <c r="G415" i="1"/>
  <c r="G414" i="1" s="1"/>
  <c r="H428" i="1"/>
  <c r="H427" i="1" s="1"/>
  <c r="H434" i="1"/>
  <c r="H433" i="1" s="1"/>
  <c r="G487" i="1"/>
  <c r="G486" i="1" s="1"/>
  <c r="H518" i="1"/>
  <c r="H517" i="1" s="1"/>
  <c r="G229" i="1"/>
  <c r="I65" i="1"/>
  <c r="I64" i="1"/>
  <c r="G73" i="1"/>
  <c r="G72" i="1"/>
  <c r="G553" i="1"/>
  <c r="G552" i="1"/>
  <c r="G551" i="1" s="1"/>
  <c r="G59" i="1"/>
  <c r="G58" i="1" s="1"/>
  <c r="I81" i="1"/>
  <c r="I80" i="1" s="1"/>
  <c r="G99" i="1"/>
  <c r="G98" i="1" s="1"/>
  <c r="G97" i="1" s="1"/>
  <c r="G86" i="1" s="1"/>
  <c r="I280" i="1"/>
  <c r="G300" i="1"/>
  <c r="H391" i="1"/>
  <c r="G493" i="1"/>
  <c r="G492" i="1" s="1"/>
  <c r="G706" i="1"/>
  <c r="H577" i="1"/>
  <c r="H576" i="1"/>
  <c r="G594" i="1"/>
  <c r="G593" i="1"/>
  <c r="G592" i="1" s="1"/>
  <c r="G591" i="1" s="1"/>
  <c r="I674" i="1"/>
  <c r="I673" i="1"/>
  <c r="H561" i="1"/>
  <c r="G137" i="1" l="1"/>
  <c r="G136" i="1" s="1"/>
  <c r="G135" i="1" s="1"/>
  <c r="I679" i="1"/>
  <c r="I678" i="1" s="1"/>
  <c r="I677" i="1" s="1"/>
  <c r="G550" i="1"/>
  <c r="H679" i="1"/>
  <c r="H678" i="1" s="1"/>
  <c r="H677" i="1" s="1"/>
  <c r="G380" i="1"/>
  <c r="G379" i="1" s="1"/>
  <c r="G378" i="1" s="1"/>
  <c r="H137" i="1"/>
  <c r="H136" i="1" s="1"/>
  <c r="H135" i="1" s="1"/>
  <c r="H516" i="1"/>
  <c r="H470" i="1" s="1"/>
  <c r="H446" i="1" s="1"/>
  <c r="G63" i="1"/>
  <c r="G62" i="1" s="1"/>
  <c r="G56" i="1" s="1"/>
  <c r="I380" i="1"/>
  <c r="I379" i="1" s="1"/>
  <c r="I378" i="1" s="1"/>
  <c r="I12" i="1"/>
  <c r="I11" i="1" s="1"/>
  <c r="I279" i="1"/>
  <c r="I278" i="1" s="1"/>
  <c r="I277" i="1" s="1"/>
  <c r="H258" i="1"/>
  <c r="H12" i="1"/>
  <c r="H11" i="1" s="1"/>
  <c r="H210" i="1"/>
  <c r="G12" i="1"/>
  <c r="G11" i="1" s="1"/>
  <c r="I258" i="1"/>
  <c r="H154" i="1"/>
  <c r="H153" i="1" s="1"/>
  <c r="H152" i="1" s="1"/>
  <c r="I210" i="1"/>
  <c r="I470" i="1"/>
  <c r="I446" i="1" s="1"/>
  <c r="I560" i="1"/>
  <c r="I550" i="1" s="1"/>
  <c r="I590" i="1"/>
  <c r="G679" i="1"/>
  <c r="G678" i="1" s="1"/>
  <c r="G677" i="1" s="1"/>
  <c r="G210" i="1"/>
  <c r="G259" i="1"/>
  <c r="G258" i="1" s="1"/>
  <c r="H590" i="1"/>
  <c r="G405" i="1"/>
  <c r="G404" i="1" s="1"/>
  <c r="I405" i="1"/>
  <c r="I404" i="1" s="1"/>
  <c r="I137" i="1"/>
  <c r="I136" i="1" s="1"/>
  <c r="I135" i="1" s="1"/>
  <c r="I154" i="1"/>
  <c r="I153" i="1" s="1"/>
  <c r="I152" i="1" s="1"/>
  <c r="G299" i="1"/>
  <c r="G279" i="1" s="1"/>
  <c r="G278" i="1" s="1"/>
  <c r="G277" i="1" s="1"/>
  <c r="H279" i="1"/>
  <c r="H278" i="1" s="1"/>
  <c r="H277" i="1" s="1"/>
  <c r="G32" i="1"/>
  <c r="G31" i="1" s="1"/>
  <c r="I32" i="1"/>
  <c r="H405" i="1"/>
  <c r="H404" i="1" s="1"/>
  <c r="H32" i="1"/>
  <c r="G470" i="1"/>
  <c r="G446" i="1" s="1"/>
  <c r="G154" i="1"/>
  <c r="G153" i="1" s="1"/>
  <c r="G152" i="1" s="1"/>
  <c r="I63" i="1"/>
  <c r="I62" i="1" s="1"/>
  <c r="I56" i="1" s="1"/>
  <c r="I672" i="1"/>
  <c r="I671" i="1"/>
  <c r="I670" i="1" s="1"/>
  <c r="H560" i="1"/>
  <c r="H550" i="1" s="1"/>
  <c r="H56" i="1"/>
  <c r="H380" i="1"/>
  <c r="H379" i="1" s="1"/>
  <c r="H378" i="1" s="1"/>
  <c r="G590" i="1"/>
  <c r="I445" i="1" l="1"/>
  <c r="H445" i="1"/>
  <c r="G445" i="1"/>
  <c r="G322" i="1"/>
  <c r="G321" i="1" s="1"/>
  <c r="I31" i="1"/>
  <c r="I209" i="1"/>
  <c r="I208" i="1" s="1"/>
  <c r="I134" i="1" s="1"/>
  <c r="I133" i="1" s="1"/>
  <c r="H209" i="1"/>
  <c r="H208" i="1" s="1"/>
  <c r="H134" i="1" s="1"/>
  <c r="H133" i="1" s="1"/>
  <c r="G209" i="1"/>
  <c r="G208" i="1" s="1"/>
  <c r="G134" i="1" s="1"/>
  <c r="G133" i="1" s="1"/>
  <c r="H31" i="1"/>
  <c r="I322" i="1"/>
  <c r="I321" i="1" s="1"/>
  <c r="I257" i="1"/>
  <c r="H257" i="1"/>
  <c r="G257" i="1"/>
  <c r="H322" i="1"/>
  <c r="H321" i="1" s="1"/>
  <c r="I733" i="1" l="1"/>
  <c r="G733" i="1"/>
  <c r="H733" i="1"/>
  <c r="I735" i="1" l="1"/>
  <c r="G735" i="1"/>
  <c r="H735" i="1"/>
  <c r="I10" i="1"/>
  <c r="G10" i="1"/>
  <c r="H10" i="1"/>
  <c r="F52" i="52"/>
  <c r="E52" i="52"/>
  <c r="D52" i="52"/>
  <c r="F55" i="52" l="1"/>
  <c r="E55" i="52"/>
  <c r="D55" i="52"/>
  <c r="F47" i="52"/>
  <c r="E47" i="52"/>
  <c r="D47" i="52"/>
  <c r="F44" i="52"/>
  <c r="E44" i="52"/>
  <c r="D44" i="52"/>
  <c r="F30" i="52"/>
  <c r="E30" i="52"/>
  <c r="D30" i="52"/>
  <c r="F24" i="52"/>
  <c r="E24" i="52"/>
  <c r="D24" i="52"/>
  <c r="F20" i="52"/>
  <c r="E20" i="52"/>
  <c r="D20" i="52"/>
  <c r="F18" i="52"/>
  <c r="E18" i="52"/>
  <c r="D18" i="52"/>
  <c r="F9" i="52"/>
  <c r="E9" i="52"/>
  <c r="D9" i="52"/>
  <c r="F58" i="52" l="1"/>
  <c r="F60" i="52" s="1"/>
  <c r="D58" i="52"/>
  <c r="D60" i="52" s="1"/>
  <c r="E58" i="52"/>
  <c r="E60" i="52" s="1"/>
</calcChain>
</file>

<file path=xl/sharedStrings.xml><?xml version="1.0" encoding="utf-8"?>
<sst xmlns="http://schemas.openxmlformats.org/spreadsheetml/2006/main" count="6147" uniqueCount="982">
  <si>
    <t xml:space="preserve">Цель   предоставления    субсидии из  районного бюджета
</t>
  </si>
  <si>
    <t>Дотации бюджетам муниципальных районов</t>
  </si>
  <si>
    <t>Субсидии бюджетам муниципальных районов</t>
  </si>
  <si>
    <t>Субвенции бюджетам муниципальных районов</t>
  </si>
  <si>
    <t>Строительство, модернизация, реконструкция и  ремонт объектов систем водоснабжения, водоотведения и очистки сточных вод</t>
  </si>
  <si>
    <t>Организация питания детей в пришкольных лагерях</t>
  </si>
  <si>
    <t xml:space="preserve">Адресная субсидия гражданам в связи с ростом платы за коммунальные услуги </t>
  </si>
  <si>
    <t>Организация и проведение мероприятий с детьми и молодежью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</si>
  <si>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</si>
  <si>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Иные межбюджетные трансферты, передаваемые бюджетам муниципальных районов</t>
  </si>
  <si>
    <t>Глава муниципального образования</t>
  </si>
  <si>
    <t>Благоустройство</t>
  </si>
  <si>
    <t>600</t>
  </si>
  <si>
    <t>Подпрограмма "Содержание автомобильных дорог общего пользования местного значения в границах населенных пунктов поселений"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</si>
  <si>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</si>
  <si>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</si>
  <si>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</si>
  <si>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>532 E1 00000</t>
  </si>
  <si>
    <t>Ишалинское</t>
  </si>
  <si>
    <t>Камышевское</t>
  </si>
  <si>
    <t>Кузнецкое</t>
  </si>
  <si>
    <t>Кулуевское</t>
  </si>
  <si>
    <t>Норкинское</t>
  </si>
  <si>
    <t xml:space="preserve">Общеобразовательные организации </t>
  </si>
  <si>
    <t xml:space="preserve">Организация работы органов управления социальной защиты населения муниципальных образований </t>
  </si>
  <si>
    <t>Субсидии бюджетным и автономным учреждениям на иные цели</t>
  </si>
  <si>
    <t>Подпрограмма  " Доступная среда "</t>
  </si>
  <si>
    <t xml:space="preserve">Объем ассигнований, предусмотренный в  ведомственной структуре районного бюджета       
      (тыс. рублей)
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</si>
  <si>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</t>
  </si>
  <si>
    <t>группа вида расхода</t>
  </si>
  <si>
    <t>группа вида расходов</t>
  </si>
  <si>
    <t>ВСЕГО</t>
  </si>
  <si>
    <t>Иные межбюджетные трансферты</t>
  </si>
  <si>
    <t>Подпрограмма  "Отдых, оздоровление, занятость детей и молодежи Аргаяшского муниципального района"</t>
  </si>
  <si>
    <t>Подпрограмма  "Развитие дополнительного образования детей в сфере культуры и искусства в   Аргаяшском муниципальном районе Челябинской области"</t>
  </si>
  <si>
    <t>Подпрограмма  "Укрепление материально-технической базы учреждений культуры  в Аргаяшском муниципальном районе"</t>
  </si>
  <si>
    <t xml:space="preserve">Подпрограмма  "Одаренные дети" в сфере культуры и искусства в Аргаяшском муниципальном районе челябинской области </t>
  </si>
  <si>
    <t>Другие вопросы в области национальной экономики</t>
  </si>
  <si>
    <t>Таблица 1</t>
  </si>
  <si>
    <t xml:space="preserve">Подпрограмма  "Одаренные дети" в сфере культуры и искусства в Аргаяшском муниципальном районе </t>
  </si>
  <si>
    <t xml:space="preserve">Подпрограмма  "Развитие дополнительного образования  Аргаяшского муниципального района" </t>
  </si>
  <si>
    <t>Подпрограмма "Капитальный ремонт и ремонт автомобильных дорог общего пользования местного значения в границах населенных пунктов поселений"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</si>
  <si>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</si>
  <si>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</si>
  <si>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</si>
  <si>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</si>
  <si>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 xml:space="preserve">ИТОГО </t>
  </si>
  <si>
    <t xml:space="preserve">Повышение энергетической эффективности объектов коммунального хозяйства и систем инженерной инфраструктуры в муниципальных учреждениях Аргаяшского муницпального района </t>
  </si>
  <si>
    <t xml:space="preserve">Организации дополнительного образования  </t>
  </si>
  <si>
    <t>Доходы от перечислений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</si>
  <si>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</si>
  <si>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</si>
  <si>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</si>
  <si>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Подпрограмма "Обеспечение сбалансированности бюджета"</t>
  </si>
  <si>
    <t xml:space="preserve">Подпрограмма "Создание и развитие информационной системы управления общественными финансами «Электронный бюджет» в Аргаяшском муниципальном районе"     </t>
  </si>
  <si>
    <t xml:space="preserve">Реализация переданных государственных полномочий по социальному обслуживанию граждан 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</si>
  <si>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</si>
  <si>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</si>
  <si>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Проведение мероприятий для детей и молодежи   </t>
  </si>
  <si>
    <t>Профессиональная подготовка, переподготовка и повышение квалификации</t>
  </si>
  <si>
    <t>Таблица 2</t>
  </si>
  <si>
    <t>550 00 00000</t>
  </si>
  <si>
    <t xml:space="preserve">Предоставление  субсидий  общественным  объединениям ветеранов         
</t>
  </si>
  <si>
    <t>Руководитель контрольно-счетной палаты муниципального образования и его заместители</t>
  </si>
  <si>
    <t>Таблица 4</t>
  </si>
  <si>
    <t>Функционирование высшего должностного лица субъекта Российской Федерации и муниципального образования</t>
  </si>
  <si>
    <t>14</t>
  </si>
  <si>
    <t xml:space="preserve">Мероприятия в области сельскохозяйственного производства </t>
  </si>
  <si>
    <t xml:space="preserve">Повышение квалификации (обучение) муниципальных служащих и лиц, замещающих муниципальные должности </t>
  </si>
  <si>
    <t>Учреждения культуры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</si>
  <si>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</si>
  <si>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Учреждения физкультуры и спорта</t>
  </si>
  <si>
    <t xml:space="preserve">Мероприятия  по профилактике терроризма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</si>
  <si>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</si>
  <si>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</si>
  <si>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</si>
  <si>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Управление образования Аргаяшского муниципального района Челябинской области</t>
  </si>
  <si>
    <t xml:space="preserve">Приобретение технических средств реабилитации для пунктов проката в муниципальных учреждениях системы социальной защиты населения  </t>
  </si>
  <si>
    <t xml:space="preserve">Подпрограмма противодействия коррупции в Аргаяшском муниципальном районе
</t>
  </si>
  <si>
    <t>Муниципальная программа   "Улучшение условий и охраны труда в Аргаяшском  муниципальном  районе"</t>
  </si>
  <si>
    <t>Муниципальная программа   "Развитие  муниципального управления  Аргаяшского  муниципального района"</t>
  </si>
  <si>
    <t xml:space="preserve">                 Li – протяженность автомобильных дорог местного значения в границах населенных пунктов  поселений ;</t>
  </si>
  <si>
    <t>Дорожное хозяйств (дорожные фонды)</t>
  </si>
  <si>
    <t>100</t>
  </si>
  <si>
    <t>Аргаяшское</t>
  </si>
  <si>
    <t>Акбашевское</t>
  </si>
  <si>
    <t>Аязгуловское</t>
  </si>
  <si>
    <t>Байрамгуловское</t>
  </si>
  <si>
    <t>Дербишевское</t>
  </si>
  <si>
    <t xml:space="preserve">Муниципальная программа  "Управление  муниципальными   финансами и        
муниципальным  долгом Аргаяшского муниципального района "  </t>
  </si>
  <si>
    <t>Информационное освещение деятельности органов муниципальной власти аАгаяшского муниципального района в средствах массовой информации</t>
  </si>
  <si>
    <t xml:space="preserve">Финансовое обеспечение выполнения функций муниципальными органами </t>
  </si>
  <si>
    <t>Подпрограмма  "Развитие общего образования  Аргаяшского муниципального района"</t>
  </si>
  <si>
    <t>Подпрограмма  "Развитие дополнительного образования  Аргаяшского муниципального района"</t>
  </si>
  <si>
    <t>Подпрограмма  "Прочие мероприятия в области образования"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</si>
  <si>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</si>
  <si>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</si>
  <si>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</si>
  <si>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</si>
  <si>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>Доходы от погашения задолженности и перерасчетов по отмененным налогам, сборам и иным обязательным платежам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</si>
  <si>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</si>
  <si>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</si>
  <si>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</si>
  <si>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</si>
  <si>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административных платежей и сборов</t>
  </si>
  <si>
    <t>Доходы от штрафов, санкций, возмещения ущерба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</si>
  <si>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</si>
  <si>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Осуществление первичного воинского учета на территориях, где отсутствуют военные комиссариаты</t>
  </si>
  <si>
    <t xml:space="preserve">Подпрограмма  "Развитие общего образования  Аргаяшского муниципального района" </t>
  </si>
  <si>
    <t xml:space="preserve">Подпрограмма  "Развитие дошкольного образования  Аргаяшского муниципального района" </t>
  </si>
  <si>
    <t xml:space="preserve">Другие мероприятия по реализации муниципальных  функций 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</si>
  <si>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</si>
  <si>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100 </t>
  </si>
  <si>
    <t>0 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</si>
  <si>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</si>
  <si>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Доходы от прочих неналоговых доходов</t>
  </si>
  <si>
    <t>Доходы от безвозмездных поступлений от других бюджетов бюджетной системы Российской Федерации</t>
  </si>
  <si>
    <t>Доходы от безвозмездных поступлений от государственных (муниципальных) организаций</t>
  </si>
  <si>
    <t>Доходы от безвозмездных поступлений от негосударственных организаций</t>
  </si>
  <si>
    <t>Безвозмездные поступления  от негосударственных организаций в бюджеты муниципальных районов</t>
  </si>
  <si>
    <t>Доходы от прочих безвозмездных поступлений</t>
  </si>
  <si>
    <t>Выполнение других обязательств органов местного самоуправления</t>
  </si>
  <si>
    <t>Наименование сельского поселения</t>
  </si>
  <si>
    <t>ведомство</t>
  </si>
  <si>
    <t xml:space="preserve">                  N – норматив финансирования  единица протяженности (1 км), определяются  в соответствии с решением   о бюджете Аргаяшского муниципального района на очередной финансовый год и плановый период. </t>
  </si>
  <si>
    <t>Прочие доходы от оказания платных услуг (работ) получателями средств бюджетов муниципальных районов</t>
  </si>
  <si>
    <t>Невыясненные поступления, зачисляемые в бюджеты муниципальных районов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</si>
  <si>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</si>
  <si>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</si>
  <si>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</si>
  <si>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 xml:space="preserve">Общественная  организация  ветеранов (пенсионеров)  войны, труда,  Вооруженных Сил и  правоохранительных  органов Аргаяшского муниципального района Челябинской области
</t>
  </si>
  <si>
    <t xml:space="preserve">Местная общественная  организация инвалидов Аргаяшского муниципального района Челябинской области общественной организации "Общероссийское общество инвалидов"
</t>
  </si>
  <si>
    <t xml:space="preserve">Мероприятия по обеспечению своевременной и полной выплаты заработной платы </t>
  </si>
  <si>
    <t xml:space="preserve"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 </t>
  </si>
  <si>
    <t>Судебная система</t>
  </si>
  <si>
    <t>Муниципальная программа   "Об осуществлении мероприятий гражданской обороны, защиты населения и территории Аргаяшского  муниципального  района от чрезвычайных ситуаций природного и техногенного характера, развитие единой дежурно-диспетчерской службы "</t>
  </si>
  <si>
    <t>Приложение  5</t>
  </si>
  <si>
    <t>Прочие доходы от компенсации затрат бюджетов муниципальных районов</t>
  </si>
  <si>
    <t xml:space="preserve">Управление социальной защиты населения Аргаяшского муниципального  района </t>
  </si>
  <si>
    <t>Подпрограмма "Организация бюджетного процесса в Аргаяшском муниципальном районе"</t>
  </si>
  <si>
    <t>Подпрограмма "Социальная  поддержка семей  и детей  Аргаяшского муниципального района"</t>
  </si>
  <si>
    <t>Подпрограмма  "Функционирование системы физической культуры и спорта в Аргаяшском муниципальном районе"</t>
  </si>
  <si>
    <t xml:space="preserve">Подпрограмма  "Внедрение Всероссийского физкультурно-спортивного комплекса «Готов к труду и обороне» (ГТО) в Аргаяшском муниципальном районе"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</si>
  <si>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</si>
  <si>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</si>
  <si>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</si>
  <si>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Предоставление гражданам субсидий на оплату жилого помещения и коммунальных услуг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</si>
  <si>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</si>
  <si>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</si>
  <si>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</si>
  <si>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 xml:space="preserve">Улучшение условий и охраны труда в целях снижения профессиональных рисков работников в организациях  Аргаяшского муницпального района </t>
  </si>
  <si>
    <t>Региональный проект «Формирование комфортной городской среды»</t>
  </si>
  <si>
    <t>Содержание   автомобильных дорог общего пользования местного значения вне границ населенных пунктов</t>
  </si>
  <si>
    <t xml:space="preserve">Содержание   автомобильных дорог общего пользования местного значения в границах  населенных пунктов поселений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</si>
  <si>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</si>
  <si>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Подпрограмма  «Внедрение цифровых технологий, направленных на рациональное использование земель сельскохозяйственного назначения»</t>
  </si>
  <si>
    <t>Подпрограмма  "Программа  экологических мероприятий в  Аргаяшском муниципальном районе"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</si>
  <si>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 установленных законодательством Российской Федерации</t>
  </si>
  <si>
    <t>Финансовое обеспечение выполнения функций контрольно-счетными органами муниципальных образований</t>
  </si>
  <si>
    <t xml:space="preserve">Государственная программа Челябинской области «Обеспечение общественной безопасности в Челябинской области» </t>
  </si>
  <si>
    <t>Подпрограмма «Организация деятельности государственных органов и граждан в обеспечении общественной безопасности»</t>
  </si>
  <si>
    <t>Подпрограмма  "Чистая вода на территории  Аргаяшского муниципального района"</t>
  </si>
  <si>
    <t>Подпрограмма  "Развитие дошкольного образования  Аргаяшского муниципального района"</t>
  </si>
  <si>
    <t>Налог на рекламу, мобилизуемый на территориях муниципальных районов</t>
  </si>
  <si>
    <t>Муниципальная программа "Развитие информационного общества в Аргаяшском муниципальном районе до 2030 года"</t>
  </si>
  <si>
    <t>Обеспечение функционирования и развития информационно-коммуникационной инфраструктуры</t>
  </si>
  <si>
    <t>Подпрограмма  " Безопасность образовательных учреждений  Аргаяшского муниципального района"</t>
  </si>
  <si>
    <t>Подпрограмма "Капитальный  ремонт и ремонт автомобильных дорог общего пользования местного значения вне границ населенных пунктов"</t>
  </si>
  <si>
    <t>Комплектование книжных фондов муниципальных общедоступных библиотек</t>
  </si>
  <si>
    <t>Подпрограмма  "Организация досуга и обеспечение жителей района услугами учреждений культуры в Аргаяшском муниципальном районе"</t>
  </si>
  <si>
    <t>Подпрограмма  "Организация библиотечного обслуживания населения  в Аргаяшском муниципальном районе"</t>
  </si>
  <si>
    <t>Премии Главы Аргаяшского муниципального района</t>
  </si>
  <si>
    <t>подраздел</t>
  </si>
  <si>
    <t>целевая статья</t>
  </si>
  <si>
    <t xml:space="preserve">Оценка недвижимости, признание прав и регулирование отношений по государственной и муниципальной собственности </t>
  </si>
  <si>
    <t xml:space="preserve">Содержание и обслуживание казны муниципального района </t>
  </si>
  <si>
    <t>Подпрограмма "Модернизация  объектов коммунальной инфраструктуры на  территории Аргаяшского муниципального района"</t>
  </si>
  <si>
    <t>Реализация иных муниципальных функций в области социальной политики</t>
  </si>
  <si>
    <t xml:space="preserve">Категории и (или)  критерии отбора  юридических лиц   (за исключением     муниципальных   учреждений),   индивидуальных   
 предпринимателей,   физических лиц,   некоммерческих     организаций    
</t>
  </si>
  <si>
    <t xml:space="preserve">Управление социальной защиты населения Аргаяшского муниципального района </t>
  </si>
  <si>
    <t>Общеэкономические вопросы</t>
  </si>
  <si>
    <t xml:space="preserve">Детский оздоровительно-образовательный лагерь </t>
  </si>
  <si>
    <t>Муниципальная программа  "Развитие   жилищно-коммунального хозяйства,  инфраструктуры и экологические мероприятия Аргаяшского муниципального района"</t>
  </si>
  <si>
    <t>Муниципальная программа "Формирование современной городской среды Аргаяшского муниципального района "</t>
  </si>
  <si>
    <t>Муниципальная программа "Формирование современной городской среды Аргаяшского муниципального района"</t>
  </si>
  <si>
    <t>Капитальные вложения в объекты муниципальной собственности</t>
  </si>
  <si>
    <t xml:space="preserve">Организация и осуществление деятельности по опеке и попечительству </t>
  </si>
  <si>
    <t>Информационное освещение деятельности органов муниципальной власти Аргаяшского муниципального района в средствах массовой информации</t>
  </si>
  <si>
    <t>Муниципальное казенное учреждение "Управление культуры, туризма и молодежной политики"</t>
  </si>
  <si>
    <t>Подпрограмма  "Обеспечение функций управления""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</si>
  <si>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осуществление муниципального жилищного контроля, а также иных полномочий орнанов местного самоуправления в соответствии с жилищным законодательством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</si>
  <si>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</si>
  <si>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</si>
  <si>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</si>
  <si>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</si>
  <si>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</si>
  <si>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</si>
  <si>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</si>
  <si>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</si>
  <si>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</si>
  <si>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</si>
  <si>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</si>
  <si>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Молодежная политика и оздоровление детей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</si>
  <si>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</si>
  <si>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</si>
  <si>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</si>
  <si>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</si>
  <si>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</si>
  <si>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 xml:space="preserve">Собрание депутатов Аргаяшского муниципального района </t>
  </si>
  <si>
    <t>Закупка товаров, работ и услуг для государственных (муниципальных) нужд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</si>
  <si>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</si>
  <si>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</si>
  <si>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 xml:space="preserve">Государственные программы Челябинской области </t>
  </si>
  <si>
    <t>Подпрограмма "Содержание автомобильных дорог общего пользования местного значения вне границ населенных пунктов"</t>
  </si>
  <si>
    <t>Капитальный ремонт, ремонт и содержание автомобильных дорог общего пользования местного значения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</si>
  <si>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</si>
  <si>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 xml:space="preserve">Реализация переданных государственных полномочий в области охраны труда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</si>
  <si>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</si>
  <si>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</si>
  <si>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</si>
  <si>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Дотации на выравнивание  бюджетной обеспеченности  субъектов Российской Федерации и муниципальных образований</t>
  </si>
  <si>
    <t>Дополнительное образование</t>
  </si>
  <si>
    <t>Доходы от размещения временно свободных средств бюджетов муниципальных районов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</si>
  <si>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</si>
  <si>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</si>
  <si>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</si>
  <si>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</si>
  <si>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</si>
  <si>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</si>
  <si>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</si>
  <si>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</si>
  <si>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</si>
  <si>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</si>
  <si>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</si>
  <si>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</si>
  <si>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</si>
  <si>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</si>
  <si>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Худайбердинское</t>
  </si>
  <si>
    <t>Яраткуловское</t>
  </si>
  <si>
    <t>Итого по району</t>
  </si>
  <si>
    <t>Коммунальное хозяйство</t>
  </si>
  <si>
    <t xml:space="preserve"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</t>
  </si>
  <si>
    <t>Другие вопросы в области культуры, кинематографии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</si>
  <si>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</si>
  <si>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Подпрограмма «Функционирование системы социального обслуживания и социальной поддержки отдельных категорий граждан»</t>
  </si>
  <si>
    <t>Массовый спорт</t>
  </si>
  <si>
    <t>532</t>
  </si>
  <si>
    <t>534</t>
  </si>
  <si>
    <t>536</t>
  </si>
  <si>
    <t xml:space="preserve">                                            Vi = Li*N, где:</t>
  </si>
  <si>
    <t xml:space="preserve">Финансовое обеспечение функционирования системы обеспечения вызова экстренных оперативных служб по единому номеру «112» 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</si>
  <si>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</t>
  </si>
  <si>
    <t xml:space="preserve">Организация работы комиссий по делам несовершеннолетних и защите их прав </t>
  </si>
  <si>
    <t>Иные расходы на реализацию отраслевых мероприятий</t>
  </si>
  <si>
    <t>Дотации местным бюджетам</t>
  </si>
  <si>
    <t>Выполнение публичных обязательств перед физическим лицом, подлежащих исполнению в денежной форме</t>
  </si>
  <si>
    <t>Премии Собрания депутатов Аргаяшского муниципального района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</si>
  <si>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</si>
  <si>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</si>
  <si>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</si>
  <si>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 xml:space="preserve">Библиотеки </t>
  </si>
  <si>
    <t xml:space="preserve">Организация отдыха детей в каникулярное время 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</si>
  <si>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</si>
  <si>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</si>
  <si>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</si>
  <si>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Таблица 3</t>
  </si>
  <si>
    <t>529</t>
  </si>
  <si>
    <t>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</si>
  <si>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</si>
  <si>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</si>
  <si>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 xml:space="preserve">            Размер  иных межбюджетных трансфертов на осуществление полномочий по вопросу -  дорожная деятельность в отношении автомобильных дорог местного значения в границах населенных пунктов поселений  бюджетам сельских поселений  ,   (Vi) рассчитывается по следующей формуле:</t>
  </si>
  <si>
    <t xml:space="preserve">                Vi – ежегодный объем иных межбюджетных трансфертов на содержание  автомобильных дорог местного значения в границах населенных пунктов поселений  по i-му поселению       </t>
  </si>
  <si>
    <t xml:space="preserve">                Vi – еежегодный объем иных межбюджетных трансфертов на содержание  автомобильных дорог местного значения вне границ населенных пунктов  в границах муниципального района  по i-му поселению       </t>
  </si>
  <si>
    <t xml:space="preserve">              Размер иных межбюджетных трансфертов  на осуществление полномочий по вопросу -  дорожная деятельность в отношении автомобильных дорог местного значения вне границ населенных пунктов  в границах муниципального района бюджетам сельских поселений,   (Vi) рассчитывается по следующей формуле:</t>
  </si>
  <si>
    <t>Всего</t>
  </si>
  <si>
    <t>Итого по программам</t>
  </si>
  <si>
    <t>Организация сбора и вывоза бытовых отходов и мусора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</si>
  <si>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</si>
  <si>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Мобилизационная и вневойсковая подготовка</t>
  </si>
  <si>
    <t>Органы юстиции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</si>
  <si>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</si>
  <si>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Подпрограмма  "Чистая вода"</t>
  </si>
  <si>
    <t>Подпрограмма "Модернизация  объектов коммунальной инфраструктуры"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</si>
  <si>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</si>
  <si>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 xml:space="preserve">Мероприятия в области социальной политики </t>
  </si>
  <si>
    <t>Оказание материальной помощи гражданам, оказавшимся в трудной жизненной ситуации</t>
  </si>
  <si>
    <t xml:space="preserve"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</t>
  </si>
  <si>
    <t xml:space="preserve">Организация работы отдела по предоставлению гражданам субсидий на оплату жилого помещения и коммунальных услуг </t>
  </si>
  <si>
    <t xml:space="preserve">Мероприятия по предупреждению и ликвидации последствий чрезвычайных ситуаций </t>
  </si>
  <si>
    <t>Приложение  6</t>
  </si>
  <si>
    <t>Приложение  7</t>
  </si>
  <si>
    <t>Приложение  8</t>
  </si>
  <si>
    <t>Приложение  9</t>
  </si>
  <si>
    <t>Приложение  10</t>
  </si>
  <si>
    <t>Приложение  11</t>
  </si>
  <si>
    <t>Приложение  12</t>
  </si>
  <si>
    <t xml:space="preserve">Финансовое обеспечение выполнения функций муниципальными  органами 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</si>
  <si>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</si>
  <si>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</si>
  <si>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 xml:space="preserve">Администрация Аргаяшского муниципального района </t>
  </si>
  <si>
    <t>Финансовое управление Аргаяшского муниципального района</t>
  </si>
  <si>
    <t>(тыс.рублей)</t>
  </si>
  <si>
    <t>Наименование</t>
  </si>
  <si>
    <t>раздел</t>
  </si>
  <si>
    <t>Выравнивание бюджетной обеспеченности сельских поселений за счет субвенции  из областного бюджета на осуществление государственных полномочий по расчету и предоставлению дотаций сельским поселениям</t>
  </si>
  <si>
    <t xml:space="preserve">Капитальный  ремонт и ремонт автомобильных дорог общего пользования местного значения вне границ населенных пунктов </t>
  </si>
  <si>
    <t xml:space="preserve">Реализация программ формирования современной городской среды   </t>
  </si>
  <si>
    <t>Подпрограмма  "Природоохранные мероприятия, оздоровление экологической обстановки в Аргаяшском муниципальном районе"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</si>
  <si>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</si>
  <si>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Доходы, поступающие в порядке возмещения расходов, понесенных в связи с эксплуатацией имущества муниципальных районов</t>
  </si>
  <si>
    <t>приложение 1</t>
  </si>
  <si>
    <t>Предоставление субсидий бюджетным, автономным учреждениям и иным некоммерческим организациям</t>
  </si>
  <si>
    <t>Капитальные вложения в объекты недвижимого имущества государственной (муниципальной) собственности</t>
  </si>
  <si>
    <t>400</t>
  </si>
  <si>
    <t>Комитет по управлению имуществом Аргаяшского  района</t>
  </si>
  <si>
    <t>Наименование дохода</t>
  </si>
  <si>
    <t>Бюджет муниципального района</t>
  </si>
  <si>
    <t xml:space="preserve">Бюджеты поселений </t>
  </si>
  <si>
    <t>531</t>
  </si>
  <si>
    <t>Государственная программа Челябинской области «Развитие архивного дела в Челябинской области»</t>
  </si>
  <si>
    <t xml:space="preserve">Контрольно-счетная комиссия Аргаяшского муниципального района </t>
  </si>
  <si>
    <t>Прочие неналоговые доходы бюджетов муниципальных районов</t>
  </si>
  <si>
    <t>Средства самообложения граждан, зачисляемые в бюджеты муниципальных районов</t>
  </si>
  <si>
    <t xml:space="preserve">Наименование ГРБС </t>
  </si>
  <si>
    <t>Жилищное хозяйство</t>
  </si>
  <si>
    <t>Иные бюджетные ассигнования</t>
  </si>
  <si>
    <t>800</t>
  </si>
  <si>
    <t xml:space="preserve">Другие мероприятия в сфере физической культуры и спорта  </t>
  </si>
  <si>
    <t>990 00 00000</t>
  </si>
  <si>
    <t>Муниципальная программа "Капитальное строительство в  Аргаяшском муниципальном районе"</t>
  </si>
  <si>
    <t>Подпрограмма  «Мероприятия в области сельскохозяйственного производства»</t>
  </si>
  <si>
    <t>Муниципальная программа  " Развитие малого и среднего предпринимательства в Аргаяшском муниципальном районе"</t>
  </si>
  <si>
    <t xml:space="preserve"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</t>
  </si>
  <si>
    <t xml:space="preserve">Государственная программа Челябинской области «Развитие образования в Челябинской области» </t>
  </si>
  <si>
    <t>Подпрограмма "Повышение безопасности дорожного движения в Аргаяшском муниципальном районе"</t>
  </si>
  <si>
    <t xml:space="preserve">Методический кабинет, централизованная бухгалтерия </t>
  </si>
  <si>
    <t>Мероприятия в области образования  для педагогических работников</t>
  </si>
  <si>
    <t>Обеспечение деятельности подведомственных казенных учреждений</t>
  </si>
  <si>
    <t xml:space="preserve">                 Li – протяженность автомобильных дорог местного значения вне границ населенных пунктов в границах муниципального района;</t>
  </si>
  <si>
    <t>Муниципальные программы Аргаяшского муниципального района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</si>
  <si>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</si>
  <si>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</si>
  <si>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 xml:space="preserve">Учреждения физкультуры и спорта </t>
  </si>
  <si>
    <t xml:space="preserve">Мероприятия по социальной поддержке детей-инвалидов </t>
  </si>
  <si>
    <t>533</t>
  </si>
  <si>
    <t xml:space="preserve">Муниципальная программа  "Управление  муниципальными   финансами и        
муниципальным  долгом Аргаяшского муниципального района"  </t>
  </si>
  <si>
    <t>Муниципальная  программа "Развитие дорожного хозяйства в  Аргаяшском муниципальном  районе"</t>
  </si>
  <si>
    <t xml:space="preserve">Муниципальная программа  "Управление  муниципальными   финансами и        
муниципальным  долгом Аргаяшского муниципального района"            
</t>
  </si>
  <si>
    <t xml:space="preserve">Муниципальная программа  "Развитие   образования  Аргаяшского муниципального района" </t>
  </si>
  <si>
    <t>Муниципальная программа  "Развитие   образования  Аргаяшского муниципального района"</t>
  </si>
  <si>
    <t xml:space="preserve">Муниципальная программа  "Развитие культуры   Аргаяшского муниципального района"
</t>
  </si>
  <si>
    <t>Муниципальная программа "Реализация молодежной политики в  Аргаяшском муниципальном  районе"</t>
  </si>
  <si>
    <t>Муниципальная программа   "Об осуществлении мероприятий гражданской обороны, защиты населения и территории Аргаяшского  муниципального  района от чрезвычайных ситуаций природного и техногенного характера, развитие единой дежурно-диспетчерской службы"</t>
  </si>
  <si>
    <t>Муниципальная программа   "Развитие сельского хозяйства Аргаяшского  муниципального района"</t>
  </si>
  <si>
    <t>Подпрограмма " Развитие муниципальной службы в Аргаяшском муниципальном районе"</t>
  </si>
  <si>
    <t>Муниципальная программа  "Развитие физической культуры и спорта в Аргаяшском муниципальном районе"</t>
  </si>
  <si>
    <t xml:space="preserve"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
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</si>
  <si>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</si>
  <si>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Прочие межбюджетные трансферты общего характера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</si>
  <si>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</si>
  <si>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Подпрограмма  "Поддержка социально ориентированных некоммерческих организаций Аргаяшского муницпального района"</t>
  </si>
  <si>
    <t>Подпрограмма  "Основные направления развития физической культуры и спорта в Аргаяшском муниципальном районе"</t>
  </si>
  <si>
    <t>Дошкольное образование</t>
  </si>
  <si>
    <t>Прочие безвозмездные поступления в бюджеты муниципальных районов</t>
  </si>
  <si>
    <t>Безвозмездные поступления от государственных (муниципальных) организаций в бюджеты муниципальных районов</t>
  </si>
  <si>
    <t>Мероприятия в области социальной политики</t>
  </si>
  <si>
    <t>Реализация иных муниципальных  функций в области социальной политики</t>
  </si>
  <si>
    <t xml:space="preserve">Проведение мероприятий для детей и молодежи  </t>
  </si>
  <si>
    <t xml:space="preserve">Проведение мероприятий для детей и молодежи </t>
  </si>
  <si>
    <t>Региональный проект «Финансовая поддержка семей при рождении детей»</t>
  </si>
  <si>
    <t xml:space="preserve">Общеобразовательные организации для обучающихся с ограниченными возможностями здоровья </t>
  </si>
  <si>
    <t>Муниципальный  проект «Социальная активность»</t>
  </si>
  <si>
    <t>Муниципальный  проект «Формирование комфортной городской среды»</t>
  </si>
  <si>
    <t>Дотации на выравнивание бюджетной обеспеченности субъектов Российской Федерации и муниципальных образований</t>
  </si>
  <si>
    <t xml:space="preserve">Мероприятия по безопасности образовательных учреждений </t>
  </si>
  <si>
    <t>Подпрограмма "Организация досуга и обеспечение жителей района услугами учреждений культуры в Аргаяшском муниципальном районе"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</si>
  <si>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</si>
  <si>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</si>
  <si>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 xml:space="preserve">Строительство газопроводов и газовых сетей  </t>
  </si>
  <si>
    <t>Мероприятия в сфере физической культуры и спорта</t>
  </si>
  <si>
    <t xml:space="preserve"> Размер иных межбюджетных трансфертов   бюджетам сельских поселений на  организация в границах поселения электро-, тепло-, газо-, и водоснабжения населения, водоотведение, снабжение населения топливом в пределах полномочий, установленных законодательством Российской,   (Vi) рассчитывается по следующей формуле:</t>
  </si>
  <si>
    <t xml:space="preserve">                                            Vi = (Vo/No)*Ni, где:</t>
  </si>
  <si>
    <t xml:space="preserve">                Vi – ежегодный объем межбюджетных трансфертов на на осуществление переданного полномочия по i-му поселению;       </t>
  </si>
  <si>
    <t xml:space="preserve">                 Vo – общий объем межбюджетных трансфертов по данному полномочию предоставляемых бюджетам сельских поселений из районного бюджета;</t>
  </si>
  <si>
    <t xml:space="preserve">                  No – численность населения района; </t>
  </si>
  <si>
    <t xml:space="preserve">                  Ni – численность населения i-ого поселения. </t>
  </si>
  <si>
    <t>Приложение  14</t>
  </si>
  <si>
    <t xml:space="preserve"> Размер иных межбюджетных трансфертов   бюджетам сельских поселений на  организацию ритуальных услуг и содержание мест захоронения,   (Vi) рассчитывается по следующей формуле:</t>
  </si>
  <si>
    <t xml:space="preserve"> Размер иных межбюджетных трансфертов   бюджетам сельских поселений на  участие в организации деятельности по накоплению и транспортированию твердых коммунальных отходов ,   (Vi) рассчитывается по следующей формуле:</t>
  </si>
  <si>
    <t>Приложение  13</t>
  </si>
  <si>
    <t>Таблица 5</t>
  </si>
  <si>
    <t>Таблица 6</t>
  </si>
  <si>
    <t>Таблица 7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</si>
  <si>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</si>
  <si>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</si>
  <si>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Мероприятия в сфере малого и среднего  предпринимательства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</si>
  <si>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</si>
  <si>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Инициативные платежи, зачисляемые в бюджеты муниципальных районов</t>
  </si>
  <si>
    <t>Таблица 8</t>
  </si>
  <si>
    <t xml:space="preserve"> Размер иных межбюджетных трансфертов   бюджетам сельских поселений на 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,   (Vi) рассчитывается по следующей формуле:</t>
  </si>
  <si>
    <t xml:space="preserve"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 </t>
  </si>
  <si>
    <t xml:space="preserve">Мероприятия по предупреждению экстремизма </t>
  </si>
  <si>
    <t>(в процентах)</t>
  </si>
  <si>
    <t>2024 год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</si>
  <si>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</si>
  <si>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Реализация переданных государственных полномочий по социальному обслуживанию граждан</t>
  </si>
  <si>
    <t>4630251180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</si>
  <si>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</si>
  <si>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5120300000</t>
  </si>
  <si>
    <t>5130300000</t>
  </si>
  <si>
    <t>5130343153</t>
  </si>
  <si>
    <t>5140300000</t>
  </si>
  <si>
    <t>5140343154</t>
  </si>
  <si>
    <t>5150300000</t>
  </si>
  <si>
    <t>5150343155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</si>
  <si>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</si>
  <si>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</si>
  <si>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</si>
  <si>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</si>
  <si>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</si>
  <si>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</si>
  <si>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</si>
  <si>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</si>
  <si>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5321053035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</si>
  <si>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</si>
  <si>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</si>
  <si>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</si>
  <si>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</si>
  <si>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</si>
  <si>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</si>
  <si>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</si>
  <si>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</si>
  <si>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</si>
  <si>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</si>
  <si>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</si>
  <si>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</si>
  <si>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Мероприятия в области сельскохозяйственного производства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</si>
  <si>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</si>
  <si>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Повышение квалификации (обучение) муниципальных служащих и лиц, замещающих муниципальные должности</t>
  </si>
  <si>
    <t>Мероприятия по противодействию коррупции</t>
  </si>
  <si>
    <t>Реализация переданных государственных полномочий в области охраны труда</t>
  </si>
  <si>
    <t>6100741330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</si>
  <si>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</si>
  <si>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</si>
  <si>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</si>
  <si>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Муниципальная программа "Выполнение функций по управлению, владению,пользованию и распоряжению муниципальной собственностью в Аргаяшском муниципальном районе"</t>
  </si>
  <si>
    <t>Муниципальная программа " Содействие развитию малого и среднего предпринимательства в Аргаяшском муниципальном районе"</t>
  </si>
  <si>
    <t>7000000000</t>
  </si>
  <si>
    <t>7000700000</t>
  </si>
  <si>
    <t>Проведение работ по описанию местоположения границ населенных пунктов Челябинской области</t>
  </si>
  <si>
    <t>Муниципальная программа "Разработка градостроительной документации территориального планирования и градостроительного зонирования Аргаяшского муниципального района"</t>
  </si>
  <si>
    <t>7200000000</t>
  </si>
  <si>
    <t>7200700000</t>
  </si>
  <si>
    <t>Муниципальная программа "Развитие транспортной доступности в Аргаяшском муниципальном районе"</t>
  </si>
  <si>
    <t>7600000000</t>
  </si>
  <si>
    <t>7600700000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</si>
  <si>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</si>
  <si>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</t>
  </si>
  <si>
    <t>Организация деятельности по накоплению и транспортированию твердых коммунальных отходова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</si>
  <si>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"Об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</si>
  <si>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 xml:space="preserve">Повышение энергетической эффективности объектов коммунального хозяйства и систем инженерной инфраструктуры в муниципальных учреждениях Аргаяшского муниципального района </t>
  </si>
  <si>
    <t xml:space="preserve">Приобретение технических средств реабилитации для пунктов проката в муниципальных учреждениях системы социальной защиты населения </t>
  </si>
  <si>
    <t xml:space="preserve">Финансовое обеспечение выполнения функций муниципальными органами  </t>
  </si>
  <si>
    <t>Финансовое обеспечение выполнения функций муниципальными  органами</t>
  </si>
  <si>
    <t xml:space="preserve">Строительство, модернизация, реконструкция и  ремонт объектов систем водоснабжения, водоотведения и очистки сточных вод </t>
  </si>
  <si>
    <t xml:space="preserve">Строительство и реконструкция (модернизация) объектов питьевого водоснабжения  </t>
  </si>
  <si>
    <t xml:space="preserve">Модернизация, реконструкция, капитальный ремонт и ремонт систем водоснабжения, водоотведения, систем электроснабжения, теплоснабжения </t>
  </si>
  <si>
    <t>Мероприятия в сфере малого  и среднего предпринимательства</t>
  </si>
  <si>
    <t xml:space="preserve">Реализация программ формирования современной городской среды  </t>
  </si>
  <si>
    <t>Организация работы комиссий по делам несовершеннолетних и защите их прав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</si>
  <si>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</si>
  <si>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</si>
  <si>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муниципального района</t>
  </si>
  <si>
    <t>Мероприятия по социальной поддержке малообеспеченных семей</t>
  </si>
  <si>
    <t xml:space="preserve">Капитальные вложения в объекты образования </t>
  </si>
  <si>
    <t>Реализация инициативных проектов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</si>
  <si>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</si>
  <si>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</si>
  <si>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</si>
  <si>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</si>
  <si>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Муниципальный проект «Успех каждого ребенка»</t>
  </si>
  <si>
    <t>532 E2 00000</t>
  </si>
  <si>
    <t>Организация профильных смен для детей, состоящих на профилактическом учете</t>
  </si>
  <si>
    <t>5351000000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</si>
  <si>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</si>
  <si>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Приложение 2</t>
  </si>
  <si>
    <t>Приложение  3</t>
  </si>
  <si>
    <t>Приложение  4</t>
  </si>
  <si>
    <t>приложение 15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</si>
  <si>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</si>
  <si>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</si>
  <si>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</si>
  <si>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</si>
  <si>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</si>
  <si>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</si>
  <si>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</si>
  <si>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</si>
  <si>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</si>
  <si>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</si>
  <si>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</si>
  <si>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</si>
  <si>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</si>
  <si>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</si>
  <si>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</si>
  <si>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</si>
  <si>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</si>
  <si>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4600000000</t>
  </si>
  <si>
    <t>4630000000</t>
  </si>
  <si>
    <t>4630200000</t>
  </si>
  <si>
    <t>9900405250</t>
  </si>
  <si>
    <t>5100000000</t>
  </si>
  <si>
    <t>5110000000</t>
  </si>
  <si>
    <t>5110300000</t>
  </si>
  <si>
    <t>5110343151</t>
  </si>
  <si>
    <t>5120000000</t>
  </si>
  <si>
    <t>5130000000</t>
  </si>
  <si>
    <t>5140000000</t>
  </si>
  <si>
    <t>5150000000</t>
  </si>
  <si>
    <t>9900300000</t>
  </si>
  <si>
    <t>9900343501</t>
  </si>
  <si>
    <t>9900343511</t>
  </si>
  <si>
    <t>9900346002</t>
  </si>
  <si>
    <t>9900346004</t>
  </si>
  <si>
    <t>9900600000</t>
  </si>
  <si>
    <t>9900605550</t>
  </si>
  <si>
    <t>5930000000</t>
  </si>
  <si>
    <t>5931200000</t>
  </si>
  <si>
    <t>5930100000</t>
  </si>
  <si>
    <t>5930171680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</si>
  <si>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</si>
  <si>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</si>
  <si>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</si>
  <si>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</si>
  <si>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</si>
  <si>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</si>
  <si>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</si>
  <si>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</si>
  <si>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</si>
  <si>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</si>
  <si>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</si>
  <si>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</si>
  <si>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5320742601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</si>
  <si>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</si>
  <si>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</si>
  <si>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</si>
  <si>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</si>
  <si>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</si>
  <si>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</si>
  <si>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</si>
  <si>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</si>
  <si>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</si>
  <si>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</si>
  <si>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</si>
  <si>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</si>
  <si>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</si>
  <si>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</si>
  <si>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</si>
  <si>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</si>
  <si>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</si>
  <si>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</si>
  <si>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</si>
  <si>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</si>
  <si>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</si>
  <si>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</si>
  <si>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</si>
  <si>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</si>
  <si>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</si>
  <si>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</si>
  <si>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</si>
  <si>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</si>
  <si>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640E800000</t>
  </si>
  <si>
    <t>640E8S1010</t>
  </si>
  <si>
    <t>5510000000</t>
  </si>
  <si>
    <t>5520000000</t>
  </si>
  <si>
    <t>5521000000</t>
  </si>
  <si>
    <t>5521044230</t>
  </si>
  <si>
    <t>5522000000</t>
  </si>
  <si>
    <t>552204423Б</t>
  </si>
  <si>
    <t>5550700000</t>
  </si>
  <si>
    <t>55507L4670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</si>
  <si>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</si>
  <si>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</si>
  <si>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</si>
  <si>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</si>
  <si>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</si>
  <si>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</si>
  <si>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</si>
  <si>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</si>
  <si>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</si>
  <si>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</si>
  <si>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</si>
  <si>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</si>
  <si>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</si>
  <si>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</si>
  <si>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</si>
  <si>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</si>
  <si>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</si>
  <si>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</si>
  <si>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</si>
  <si>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</si>
  <si>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</si>
  <si>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</si>
  <si>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</si>
  <si>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</si>
  <si>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</si>
  <si>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</si>
  <si>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9900499090</t>
  </si>
  <si>
    <t>9900459300</t>
  </si>
  <si>
    <t>6500000000</t>
  </si>
  <si>
    <t>6500100000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</si>
  <si>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</si>
  <si>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</si>
  <si>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</si>
  <si>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</si>
  <si>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</si>
  <si>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</si>
  <si>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</si>
  <si>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</si>
  <si>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</si>
  <si>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</si>
  <si>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5710000000</t>
  </si>
  <si>
    <t>5710700000</t>
  </si>
  <si>
    <t>57107S1020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</si>
  <si>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</si>
  <si>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</si>
  <si>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</si>
  <si>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</si>
  <si>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</si>
  <si>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</si>
  <si>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</si>
  <si>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района"</t>
  </si>
  <si>
    <t>6300000000</t>
  </si>
  <si>
    <t>Подпрограмма "Чистая вода"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</si>
  <si>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</si>
  <si>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</si>
  <si>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</si>
  <si>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</si>
  <si>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</si>
  <si>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</si>
  <si>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</si>
  <si>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</si>
  <si>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7100000000</t>
  </si>
  <si>
    <t>710F200000</t>
  </si>
  <si>
    <t>710F255550</t>
  </si>
  <si>
    <t>631F500000</t>
  </si>
  <si>
    <t>Строительство и реконструкция (модернизация) объектов питьевого водоснабжения</t>
  </si>
  <si>
    <t>631F552430</t>
  </si>
  <si>
    <t>6320900000</t>
  </si>
  <si>
    <t>7400000000</t>
  </si>
  <si>
    <t>7400900000</t>
  </si>
  <si>
    <t>5810000000</t>
  </si>
  <si>
    <t>5810400000</t>
  </si>
  <si>
    <t>5810441630</t>
  </si>
  <si>
    <t>1200000000</t>
  </si>
  <si>
    <t>5600000000</t>
  </si>
  <si>
    <t>5610000000</t>
  </si>
  <si>
    <t>5619900000</t>
  </si>
  <si>
    <t>5619948230</t>
  </si>
  <si>
    <t>5620000000</t>
  </si>
  <si>
    <t>5620700000</t>
  </si>
  <si>
    <t>5620748120</t>
  </si>
  <si>
    <t>5630000000</t>
  </si>
  <si>
    <t>5630700000</t>
  </si>
  <si>
    <t>5630748120</t>
  </si>
  <si>
    <t>5639900000</t>
  </si>
  <si>
    <t>5639948230</t>
  </si>
  <si>
    <t>Другие вопросы в области физической культуры и спорта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</si>
  <si>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</si>
  <si>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</si>
  <si>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</si>
  <si>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</si>
  <si>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</si>
  <si>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</si>
  <si>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</si>
  <si>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5931210220</t>
  </si>
  <si>
    <t>55220L5191</t>
  </si>
  <si>
    <t>5410745110</t>
  </si>
  <si>
    <t>Проведение работ по описанию местоположения границ территориальных зон</t>
  </si>
  <si>
    <t>5000700000</t>
  </si>
  <si>
    <t>5000740270</t>
  </si>
  <si>
    <t>6350900000</t>
  </si>
  <si>
    <t>Проведение выборов и референдумов</t>
  </si>
  <si>
    <t>Проведение выборов в представительные органы муниципального образования</t>
  </si>
  <si>
    <t>Обеспечение проведения выборов и референдумов</t>
  </si>
  <si>
    <t>Мероприятия по привлечению граждан к обеспечению общественной безопасности</t>
  </si>
  <si>
    <t>6200741390</t>
  </si>
  <si>
    <t xml:space="preserve">Предоставление помещения для работы на обслуживаемом административном участке участковому  уполномоченному полиции 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</si>
  <si>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</si>
  <si>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</si>
  <si>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</si>
  <si>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</si>
  <si>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</si>
  <si>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</si>
  <si>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</si>
  <si>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</si>
  <si>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>9900402000</t>
  </si>
  <si>
    <t>9900402002</t>
  </si>
  <si>
    <t>0300000000</t>
  </si>
  <si>
    <t xml:space="preserve">9909500000 </t>
  </si>
  <si>
    <t>9909529306</t>
  </si>
  <si>
    <t>5310600000</t>
  </si>
  <si>
    <t>5511044030</t>
  </si>
  <si>
    <t xml:space="preserve">       Предоставление районных муниципальных гарантий в валюте Российской </t>
  </si>
  <si>
    <t>72007S3020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</si>
  <si>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</si>
  <si>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</t>
  </si>
  <si>
    <t>Муниципальная программа  "Выполнение функций по управлению, владению,пользованию и распоряжению муниципальной собственностью в Аргаяшском муниципальном районе</t>
  </si>
  <si>
    <t>Приобретение спортивного инвентаря и оборудования для физкультурно-спортивных организаций</t>
  </si>
  <si>
    <t>Муниципальная программа    "Энергосбережение и повышение энергетической эффективности  Аргаяшского муниципального района"</t>
  </si>
  <si>
    <t>532E100000</t>
  </si>
  <si>
    <t>5569944530</t>
  </si>
  <si>
    <t>5569900000</t>
  </si>
  <si>
    <t>5511000000</t>
  </si>
  <si>
    <t>53410S9010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</si>
  <si>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</si>
  <si>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районе"</t>
  </si>
  <si>
    <t>Подпрограмма «Повышение качества жизни граждан пожилого возраста и иных категорий граждан» Подпрограмма  " Социальная поддержка отдельных категорий граждан   Аргаяшского муниципального района"</t>
  </si>
  <si>
    <t xml:space="preserve"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</t>
  </si>
  <si>
    <t>5410400000</t>
  </si>
  <si>
    <t>5410600000</t>
  </si>
  <si>
    <t>5419900000</t>
  </si>
  <si>
    <t>541P100000</t>
  </si>
  <si>
    <t>5420400000</t>
  </si>
  <si>
    <t>5420600000</t>
  </si>
  <si>
    <t>5420628350</t>
  </si>
  <si>
    <t>5420628380</t>
  </si>
  <si>
    <t>5420628400</t>
  </si>
  <si>
    <t>5420428580</t>
  </si>
  <si>
    <t>5420652200</t>
  </si>
  <si>
    <t>5420652500</t>
  </si>
  <si>
    <t xml:space="preserve">5440000000 </t>
  </si>
  <si>
    <t xml:space="preserve">5440400000 </t>
  </si>
  <si>
    <t>5441000000</t>
  </si>
  <si>
    <t>5450000000</t>
  </si>
  <si>
    <t>5455500000</t>
  </si>
  <si>
    <t>5455545160</t>
  </si>
  <si>
    <t>5429500000</t>
  </si>
  <si>
    <t>5429529101</t>
  </si>
  <si>
    <t xml:space="preserve">5429500000 </t>
  </si>
  <si>
    <t>5440420401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</si>
  <si>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</si>
  <si>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2025 год</t>
  </si>
  <si>
    <t>Прочие неналоговые доходы бюджетов муниципальных районов в части невыясненных поступлений, по которым не осуществлен возврат (уточнение) не позднее трех лет со дня их зачисления на единый счет бюджета муниципального района</t>
  </si>
  <si>
    <t>приложения 15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</si>
  <si>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</si>
  <si>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</si>
  <si>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</si>
  <si>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 xml:space="preserve"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</si>
  <si>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>532E250980</t>
  </si>
  <si>
    <t xml:space="preserve"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</t>
  </si>
  <si>
    <t>5342042609</t>
  </si>
  <si>
    <t xml:space="preserve"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</t>
  </si>
  <si>
    <t xml:space="preserve">Модернизация библиотек в части комплектования книжных фондов библиотек муниципальных образований и государственных общедоступных библиотек </t>
  </si>
  <si>
    <t>Государственная поддержка отрасли культуры</t>
  </si>
  <si>
    <t>551A200000</t>
  </si>
  <si>
    <t xml:space="preserve">Государственная поддержка лучших работников сельских учреждений культуры </t>
  </si>
  <si>
    <t>Муниципальная программа  "Социальная поддержка граждан   Аргаяшского муниципального района"</t>
  </si>
  <si>
    <t>Подпрограмма «Функционирование системы социального обслуживания и социальной поддержки отдельных категорий граждан Аргаяшского муниципального района»</t>
  </si>
  <si>
    <t>Подпрограмма «Повышение качества жизни граждан пожилого возраста и иных категорий граждан Аргаяшского муниципального района»</t>
  </si>
  <si>
    <t>5730000000</t>
  </si>
  <si>
    <t>6600000000</t>
  </si>
  <si>
    <t xml:space="preserve"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</t>
  </si>
  <si>
    <t>633G100000</t>
  </si>
  <si>
    <t>Ликвидация несанкционированных свалок отходов</t>
  </si>
  <si>
    <t xml:space="preserve">Реализация мероприятий по благоустройству сельских территорий </t>
  </si>
  <si>
    <t>6600700000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</si>
  <si>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</si>
  <si>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</si>
  <si>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</si>
  <si>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</si>
  <si>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</si>
  <si>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</si>
  <si>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Подпрограмма "Поддержка садоводческих некоммерческих товариществ, расположенных на территории Аргаяшского муниципального района"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</si>
  <si>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</si>
  <si>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</si>
  <si>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</si>
  <si>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</si>
  <si>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Муниципальная программа " Комплексное развитие сельских территорий в Аргаяшском муниципальном районе Челябинской области"</t>
  </si>
  <si>
    <t>Другие вопросы в области охраны окружающей среды</t>
  </si>
  <si>
    <t>5312000000</t>
  </si>
  <si>
    <t>Совершенствование организации дорожного движения и мероприятия по безопасности движения пешеходов</t>
  </si>
  <si>
    <t>5120343152</t>
  </si>
  <si>
    <t>51503S6050</t>
  </si>
  <si>
    <t>Муниципальная программа   "Профилактика терроризма в Аргаяшском  муниципальном  районе"</t>
  </si>
  <si>
    <t>7700000000</t>
  </si>
  <si>
    <t>7700700000</t>
  </si>
  <si>
    <t>6130741350</t>
  </si>
  <si>
    <t>6100741350</t>
  </si>
  <si>
    <t>Муниципальная программа "Укрепление общественного здоровья на территории Аргаяшского муниципального района"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</si>
  <si>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</si>
  <si>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</si>
  <si>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</si>
  <si>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</si>
  <si>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</si>
  <si>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Муниципальная программа "Профилактика наркомании и противодействие незаконному обороту наркотиков в Аргаяшском муниципальном районе"</t>
  </si>
  <si>
    <t>Муниципальная программа "Профилактика наркомании и противодействие незаконному обороту наркотиков в Аргаяшском муниципальном районе "</t>
  </si>
  <si>
    <t>Государственная программа Челябинской области «Развитие социальной защиты населения в Челябинской области»</t>
  </si>
  <si>
    <t>2800000000</t>
  </si>
  <si>
    <t>Подпрограмма «Дети Южного Урала»</t>
  </si>
  <si>
    <t>2810000000</t>
  </si>
  <si>
    <t>2810900000</t>
  </si>
  <si>
    <t>2810928130</t>
  </si>
  <si>
    <t>Условно-утвержденные расходы</t>
  </si>
  <si>
    <t>Итого</t>
  </si>
  <si>
    <t>Перечисления из бюджетов муниципальных районов (в бюджеты муниципальных районов) для осуществления взыскания</t>
  </si>
  <si>
    <t>Ведомственная структура расходов районного бюджета на 2024 год и на плановый период 2025 и 2026 годов</t>
  </si>
  <si>
    <t>5311004070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</si>
  <si>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</si>
  <si>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5312004050</t>
  </si>
  <si>
    <t>53120S4040</t>
  </si>
  <si>
    <t xml:space="preserve">Проведение капитального ремонта зданий и сооружений муниципальных организаций дошкольного образования </t>
  </si>
  <si>
    <t>53620S4060</t>
  </si>
  <si>
    <t>5321003230</t>
  </si>
  <si>
    <t>5321003260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</si>
  <si>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</si>
  <si>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5321003310</t>
  </si>
  <si>
    <t>53210S3190</t>
  </si>
  <si>
    <t>53210S3290</t>
  </si>
  <si>
    <t>532E151721</t>
  </si>
  <si>
    <t xml:space="preserve">Оснащение (обновление материально-технической базы) оборудованием, средствами обучения и воспитания муниципальных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</t>
  </si>
  <si>
    <t>532E251711</t>
  </si>
  <si>
    <t>532EВ00000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</si>
  <si>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</si>
  <si>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532EВ51790</t>
  </si>
  <si>
    <t xml:space="preserve">Реализация мероприятий по модернизации школьных систем образования </t>
  </si>
  <si>
    <t>53620L7500</t>
  </si>
  <si>
    <t>53620S3173</t>
  </si>
  <si>
    <t>53410S3350</t>
  </si>
  <si>
    <t>53420S3350</t>
  </si>
  <si>
    <t>5351003210</t>
  </si>
  <si>
    <t>5310604090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</si>
  <si>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дошкольные образовательные организации, через предоставление компенсации части родительской платы</t>
  </si>
  <si>
    <t>53110S4100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</si>
  <si>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</si>
  <si>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5350603180</t>
  </si>
  <si>
    <t>551A255190</t>
  </si>
  <si>
    <t>551A255194</t>
  </si>
  <si>
    <t xml:space="preserve">Государственная поддержка лучших сельских учреждений культуры </t>
  </si>
  <si>
    <t>551A255195</t>
  </si>
  <si>
    <t xml:space="preserve"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</t>
  </si>
  <si>
    <t>Региональный проект «Культурная среда»</t>
  </si>
  <si>
    <t>555A100000</t>
  </si>
  <si>
    <t xml:space="preserve">Создание и модернизация муниципальных учреждений культурно-досугового типа в сельской местности, включая обеспечение объектов инфраструктуры (в том числе строительство, реконструкция и капитальный ремонт зданий) </t>
  </si>
  <si>
    <t>555A155131</t>
  </si>
  <si>
    <t xml:space="preserve">Обеспечение муниципальных образований специализированным автотранспортом (автоклубы) </t>
  </si>
  <si>
    <t>555A168020</t>
  </si>
  <si>
    <t>5441028630</t>
  </si>
  <si>
    <t>Ежемесячная денежная выплата в соответствии с Законом Челябинской области от 30 ноября 2004 года № 327-ЗО «О мерах социальной поддержки ветеранов в Челябинской области»</t>
  </si>
  <si>
    <t>5420628340</t>
  </si>
  <si>
    <t>Ежемесячная денежная выплата в соответствии с Законом Челябинской области от 28 октября 2004 года № 282-ЗО «О мерах социальной поддержки жертв политических репрессий в Челябинской области»</t>
  </si>
  <si>
    <t>Ежемесячная денежная выплата в соответствии с Законом Челябинской области от 29 ноября 2007 года № 220-ЗО «О звании «Ветеран труда Челябинской области»</t>
  </si>
  <si>
    <t>5420628360</t>
  </si>
  <si>
    <t>Компенсация расходов на оплату жилых помещений и коммунальных услуг в соответствии с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</si>
  <si>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</t>
  </si>
  <si>
    <t>5420628420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</si>
  <si>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</si>
  <si>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5420628430</t>
  </si>
  <si>
    <t>Возмещение стоимости услуг по погребению и выплата социального пособия на погребение в соответствии с Законом Челябинской области от 27 октября 2005 года № 410-ЗО «О возмещении стоимости услуг по погребению и выплате социального пособия на погребение»</t>
  </si>
  <si>
    <t>5420628440</t>
  </si>
  <si>
    <t>5420628450</t>
  </si>
  <si>
    <t>Меры социальной поддержки в соответствии с Законом Челябинской области от 24 августа 2016 года № 396-ЗО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</si>
  <si>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5420628460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</si>
  <si>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от 25 октября 2007 года № 212-ЗО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</si>
  <si>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5410628200</t>
  </si>
  <si>
    <t>Пособие на ребенка в соответствии с Законом Челябинской области от 28 октября 2004 года № 299-ЗО «О пособии на ребенка»</t>
  </si>
  <si>
    <t>5410628040</t>
  </si>
  <si>
    <t>Ежемесячная денежная выплата на оплату жилья и коммунальных услуг многодетной семье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</t>
  </si>
  <si>
    <t>5410628050</t>
  </si>
  <si>
    <t>Социальная поддержка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</si>
  <si>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5419928160</t>
  </si>
  <si>
    <t>Выплата областного единовременного пособия при рождении ребенка в соответствии с Законом Челябинской области от 27 октября 2005 года № 417-ЗО «Об областном единовременном пособии при рождении ребенка»</t>
  </si>
  <si>
    <t>541P128010</t>
  </si>
  <si>
    <t>5410428170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</si>
  <si>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</si>
  <si>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5410428120</t>
  </si>
  <si>
    <t>5420428420</t>
  </si>
  <si>
    <t>5420428560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</si>
  <si>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</si>
  <si>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5420428600</t>
  </si>
  <si>
    <t>5430728660</t>
  </si>
  <si>
    <t>5440428370</t>
  </si>
  <si>
    <t>Комплексы процессных мероприятий</t>
  </si>
  <si>
    <t>0340000000</t>
  </si>
  <si>
    <t>0340400000</t>
  </si>
  <si>
    <t>0340403200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</si>
  <si>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</si>
  <si>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</si>
  <si>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</si>
  <si>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65001S6140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</si>
  <si>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</si>
  <si>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</si>
  <si>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</si>
  <si>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</si>
  <si>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</si>
  <si>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</si>
  <si>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</si>
  <si>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66007L5762</t>
  </si>
  <si>
    <t>63209S4010</t>
  </si>
  <si>
    <t>9900499400</t>
  </si>
  <si>
    <t>633G1S3030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</si>
  <si>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</si>
  <si>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</si>
  <si>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56207S0012</t>
  </si>
  <si>
    <t>56207S0013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</si>
  <si>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</si>
  <si>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56207S0014</t>
  </si>
  <si>
    <t>56207S0016</t>
  </si>
  <si>
    <t xml:space="preserve">Оплата услуг специалистов по организации физкультурно-оздоровительной и спортивно-массовой работы с населением старшего возраста  </t>
  </si>
  <si>
    <t>56207S0018</t>
  </si>
  <si>
    <t>56207S0019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</si>
  <si>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</si>
  <si>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56207S001Б</t>
  </si>
  <si>
    <t>2026 год</t>
  </si>
  <si>
    <t xml:space="preserve">муниципального района на 2024 год </t>
  </si>
  <si>
    <t>и на плановый период 2025 и  2026 годов"</t>
  </si>
  <si>
    <t>от ______________ 2023  г. № ____</t>
  </si>
  <si>
    <t>Нормативы распределения доходов между бюджетом муниципального района и бюджетами  поселений на 2024 год и на плановый период 2025 и 2026 годов</t>
  </si>
  <si>
    <t xml:space="preserve">                                            Vi = Li*N*K, где:</t>
  </si>
  <si>
    <t>Методика расчета  размера иных межбюджетных трансфертов на осуществление полномочий по вопросу -  дорожная деятельность в отношении автомобильных дорог местного значения вне границ населенных пунктов  в границах муниципального района бюджетам сельских поселений   на 2024 год и на плановый период 2025 и 2026 годов</t>
  </si>
  <si>
    <t xml:space="preserve">                  N – норматив финансирования  единица протяженности (1 км), определяются в соответствии с решением   о бюджете Аргаяшского муниципального района на очередной финансовый год и плановый период. </t>
  </si>
  <si>
    <t xml:space="preserve">                  K –  коэффициент административного центра Аргаяшского муниципального района, определяются в соответствии с решением   о бюджете Аргаяшского муниципального района на очередной финансовый год и плановый период. </t>
  </si>
  <si>
    <t>Методика расчета размера иных межбюджетных трансфертов на осуществление полномочий по вопросу -  дорожная деятельность в отношении автомобильных дорог местного значения в границах населенных пунктов поселений  бюджетам сельских поселений на 2024 год и на плановый период 2025 и 2026 годов</t>
  </si>
  <si>
    <t>Методика расчета размера   иных межбюджетных трансфертов бюджетам сельских поселений на осуществление полномочий    по   вопросу      - организация в границах поселения электро-, тепло-, газо- и водоснабжения населения, водоотведение, снабжения населения топливом  на 2024 год и на плановый период 2025 и 2026 годов</t>
  </si>
  <si>
    <t>Методика расчета размера   иных межбюджетных трансфертов бюджетам сельских поселений на осуществление полномочий    по   вопросу      - организация ритуальных услуг и содержание мест захоронения на 2024 год и на плановый период 2025 и 2026 годов</t>
  </si>
  <si>
    <t>Методика расчета размера   иных межбюджетных трансфертов бюджетам сельских поселений на осуществление полномочий    по   вопросу      - участие в организации деятельности по накоплению и транспортированию твердых коммунальных отходов на 2024 год и на плановый период 2025 и 2026 годов</t>
  </si>
  <si>
    <t>Методика расчета размера   иных межбюджетных трансфертов бюджетам сельских поселений на осуществление полномочий    по   вопросу     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 на 2024 год и на плановый период 2025 и 2026 годов</t>
  </si>
  <si>
    <t>Программа районных  муниципальных гарантий в валюте Российской Федерации на 2024 год и на плановый период 2025 и 2026 годов</t>
  </si>
  <si>
    <t>Федерации  на 2024  - 2026   годы  не планируется</t>
  </si>
  <si>
    <t>Программа районных муниципальных внутренних и внешних</t>
  </si>
  <si>
    <t xml:space="preserve"> заимствований на 2024 год и на плановый период 2025 и 2026 годов</t>
  </si>
  <si>
    <t xml:space="preserve">            Муниципальные районные внутрение и внешние заимствования в 2024 -2026 годах не планируются</t>
  </si>
  <si>
    <t xml:space="preserve">Источники внутреннего финансирования дефицита  районного бюджета на 2024 год и на плановый период 2025 и 2026 годов
</t>
  </si>
  <si>
    <t>538</t>
  </si>
  <si>
    <t>Региональный проект «Современная школа»</t>
  </si>
  <si>
    <t>Региональный проект «Успех каждого ребенка»</t>
  </si>
  <si>
    <t>Региональный проект «Патриотическое воспитание граждан Российской Федерации»</t>
  </si>
  <si>
    <t>5362047500</t>
  </si>
  <si>
    <t xml:space="preserve">Мероприятий по модернизации школьных систем образования </t>
  </si>
  <si>
    <t>55507S8130</t>
  </si>
  <si>
    <t>7000743020</t>
  </si>
  <si>
    <t>7000743030</t>
  </si>
  <si>
    <t>Региональный проект «Чистая вода»</t>
  </si>
  <si>
    <t>Региональный проект «Чистая страна»</t>
  </si>
  <si>
    <t>1240000000</t>
  </si>
  <si>
    <t>1240400000</t>
  </si>
  <si>
    <t>1240412010</t>
  </si>
  <si>
    <t>Региональный проект "Комплексная система обращения с твердыми коммунальными отходами"</t>
  </si>
  <si>
    <t>Обеспечение контейнерным сбором образующихся в жилом фонде твердых коммунальных отходов</t>
  </si>
  <si>
    <t>633G200000</t>
  </si>
  <si>
    <t>633G243120</t>
  </si>
  <si>
    <t>Муниципальная программа "Реализация инициативных проектов в Аргаяшском муниципальном районе"</t>
  </si>
  <si>
    <t>7800000000</t>
  </si>
  <si>
    <t>7800700000</t>
  </si>
  <si>
    <t>7800799600</t>
  </si>
  <si>
    <t>Охрана окружающей среды</t>
  </si>
  <si>
    <t xml:space="preserve">Межбюджетные трансферты общего характера бюджетам бюджетной системы Российской Федерации </t>
  </si>
  <si>
    <t>Распределение бюджетных ассигнований по разделам и подразделам 
классификации расходов бюджетов на 2024 год и на плановый период 2025 и 2026 годов</t>
  </si>
  <si>
    <t>Перечень субсидий юридическим лицам (за исключением субсидий районным муниципальным учреждениям), индивидуальным предпринимателям, а также физическим лицам – производителям товаров, работ, услуг (за исключением субсидий, указанных в пунктах 6-8 статьи 78 БК РФ) на 2024 год и на плановый период 2025 и 2026 годов</t>
  </si>
  <si>
    <t>от ______________ 2023 г. № ____</t>
  </si>
  <si>
    <t>Распределение дотаций на выравнивание бюджетной обеспеченности сельских поселений за счет субвенции на осуществление государственных полномочий по расчету и предоставлению дотаций на 2024 год и на плановый период 2025 и 2026 годов</t>
  </si>
  <si>
    <t>Распределение  иных межбюджетных трансфертов бюджетам сельских поселений на содержание  автомобильных дорог общего пользования местного значения в границах  населенных пунктов поселений на 2024 год и на плановый период 2025 и 2026 годов</t>
  </si>
  <si>
    <t>Распределение иных межбюджетных трансфертов бюджетам сельских поселений  на содержание   автомобильных дорог общего пользования местного значения вне границ населенных пунктов в границах муниципального района на 2024 год и на плановый период 2025 и 2026 годов</t>
  </si>
  <si>
    <t>Распределение  иных межбюджетных трансфертов бюджетам сельских поселений  на организацию в границах поселения электро-, тепло-, газо- и водоснабжения населения, водоотведение, снабжения населения топливом на 2024 год и на плановый период 2025 и 2026 годов</t>
  </si>
  <si>
    <t>Распределение иных межбюджетных трансфертов бюджетам сельских поселений  на организацию ритуальных услуг и содержание мест захоронения на 2024 год и на плановый период 2025 и 2026 годов</t>
  </si>
  <si>
    <t>Распределение иных межбюджетных трансфертов бюджетам сельских поселений  на участие в организации деятельности по накоплению и транспортированию твердых коммунальных отходов на 2024 год и на плановый период 2025 и 2026 годов</t>
  </si>
  <si>
    <t>Распределение иных межбюджетных трансфертов  передаваемых бюджетам сельских поселений на осуществление полномочий по  вопросу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на 2024 год и на плановый период 2025 и 2026 годов</t>
  </si>
  <si>
    <t>Распределение  субсидии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на 2024 год и на плановый период 2025 и 2026 годов</t>
  </si>
  <si>
    <t>Распределение бюджетных ассигнований по целевым статьям (муниципальным  программам Аргаяшского муниципального района и непрограммным направлениям деятельности), группам видов расходов, разделам и подразделам классификации расходов бюджетов на 2024 год и на плановый период 2025 и 2026 годов</t>
  </si>
  <si>
    <t xml:space="preserve">Муниципальная программа  "Энергосбережение и повышение энергетической эффективности" </t>
  </si>
  <si>
    <t>Муниципальная  программа  Аргаяшского муниципального района "Развитие дорожного хозяйства в  Аргаяшском муниципальном  районе"</t>
  </si>
  <si>
    <t>Муниципальная программа   "Развитие  муниципального управления  в Аргаяшском  муниципальном районе"</t>
  </si>
  <si>
    <t>Региональный проект «Творческие люди»</t>
  </si>
  <si>
    <t xml:space="preserve">6300000000 </t>
  </si>
  <si>
    <t>2840000000</t>
  </si>
  <si>
    <t>2840900000</t>
  </si>
  <si>
    <t>2840928190</t>
  </si>
  <si>
    <t>51503S6200</t>
  </si>
  <si>
    <t>5350400000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</si>
  <si>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в соответствии с Законом Челябинской области от 25 октября 2007 года № 212-ЗО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</si>
  <si>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Муниципальная программа "Внесение в государственный кадастр недвижимости сведений о границах населенных пунктов  и территориальных зонах Аргаяшского муниципального района Челябинской области на 2024 год"</t>
  </si>
  <si>
    <t>Муниципальная программа   "Обеспечение общественного порядка, противодействие преступности и профилактика правонарушений на территории Аргаяшского  муниципального  района"</t>
  </si>
  <si>
    <t>Муниципальная программа   "Профилактика проявлений экстремизма в Аргаяшском муниципальном районе"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</si>
</sst>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?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3"/>
      <color indexed="8"/>
      <name val="Times New Roman"/>
      <family val="1"/>
      <charset val="204"/>
    </font>
    <font>
      <sz val="12"/>
      <color indexed="0"/>
      <name val="Times New Roman"/>
      <family val="1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21" fillId="0" borderId="0"/>
    <xf numFmtId="0" fontId="1" fillId="0" borderId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 applyAlignment="1"/>
    <xf numFmtId="0" fontId="9" fillId="0" borderId="0" xfId="0" applyFont="1" applyAlignment="1">
      <alignment horizontal="justify"/>
    </xf>
    <xf numFmtId="0" fontId="9" fillId="0" borderId="0" xfId="0" applyFont="1"/>
    <xf numFmtId="0" fontId="8" fillId="0" borderId="0" xfId="0" applyFont="1"/>
    <xf numFmtId="0" fontId="8" fillId="0" borderId="1" xfId="0" applyFont="1" applyBorder="1"/>
    <xf numFmtId="0" fontId="10" fillId="0" borderId="1" xfId="0" applyFont="1" applyBorder="1"/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5" fillId="0" borderId="0" xfId="0" applyFont="1" applyFill="1" applyAlignment="1"/>
    <xf numFmtId="165" fontId="8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4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3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textRotation="90" wrapText="1"/>
    </xf>
    <xf numFmtId="165" fontId="10" fillId="2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165" fontId="17" fillId="2" borderId="1" xfId="0" applyNumberFormat="1" applyFont="1" applyFill="1" applyBorder="1" applyAlignment="1">
      <alignment horizontal="right" vertical="center"/>
    </xf>
    <xf numFmtId="165" fontId="14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165" fontId="8" fillId="0" borderId="1" xfId="0" applyNumberFormat="1" applyFont="1" applyBorder="1"/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8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0" fontId="6" fillId="0" borderId="0" xfId="0" applyFont="1"/>
    <xf numFmtId="49" fontId="8" fillId="0" borderId="1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9" fontId="8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/>
    </xf>
    <xf numFmtId="164" fontId="10" fillId="0" borderId="1" xfId="5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165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 applyProtection="1">
      <alignment horizontal="right" vertical="center" wrapText="1"/>
    </xf>
    <xf numFmtId="165" fontId="8" fillId="2" borderId="1" xfId="1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top" wrapText="1"/>
    </xf>
    <xf numFmtId="49" fontId="27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66" fontId="8" fillId="0" borderId="1" xfId="0" applyNumberFormat="1" applyFont="1" applyBorder="1" applyAlignment="1" applyProtection="1">
      <alignment horizontal="left" vertical="center" wrapText="1"/>
    </xf>
    <xf numFmtId="0" fontId="25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textRotation="90" wrapText="1"/>
    </xf>
    <xf numFmtId="0" fontId="22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66" fontId="26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 wrapText="1"/>
    </xf>
    <xf numFmtId="165" fontId="10" fillId="3" borderId="1" xfId="0" applyNumberFormat="1" applyFont="1" applyFill="1" applyBorder="1" applyAlignment="1">
      <alignment horizontal="right" vertical="center"/>
    </xf>
    <xf numFmtId="49" fontId="26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165" fontId="31" fillId="2" borderId="1" xfId="0" applyNumberFormat="1" applyFont="1" applyFill="1" applyBorder="1" applyAlignment="1">
      <alignment horizontal="right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1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 applyProtection="1">
      <alignment horizontal="right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66" fontId="23" fillId="0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65" fontId="31" fillId="0" borderId="1" xfId="0" applyNumberFormat="1" applyFont="1" applyBorder="1" applyAlignment="1" applyProtection="1">
      <alignment horizontal="right" vertical="center" wrapText="1"/>
    </xf>
    <xf numFmtId="49" fontId="3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textRotation="90" wrapText="1"/>
    </xf>
    <xf numFmtId="166" fontId="3" fillId="0" borderId="1" xfId="0" applyNumberFormat="1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 wrapText="1"/>
    </xf>
    <xf numFmtId="165" fontId="31" fillId="3" borderId="1" xfId="0" applyNumberFormat="1" applyFont="1" applyFill="1" applyBorder="1" applyAlignment="1">
      <alignment horizontal="right" vertical="center"/>
    </xf>
    <xf numFmtId="0" fontId="2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/>
    </xf>
    <xf numFmtId="165" fontId="8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1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9" fillId="0" borderId="0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Финансовый 2" xfId="4"/>
    <cellStyle name="Финансовый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workbookViewId="0">
      <selection activeCell="G7" sqref="G7"/>
    </sheetView>
  </sheetViews>
  <sheetFormatPr defaultColWidth="9.140625" defaultRowHeight="12.75" x14ac:dyDescent="0.2"/>
  <cols>
    <col min="1" max="1" width="67.7109375" style="109" customWidth="1"/>
    <col min="2" max="2" width="14.85546875" style="109" customWidth="1"/>
    <col min="3" max="3" width="12.140625" style="109" customWidth="1"/>
    <col min="4" max="16384" width="9.140625" style="109"/>
  </cols>
  <sheetData>
    <row r="1" spans="1:3" x14ac:dyDescent="0.2">
      <c r="C1" s="108" t="s">
        <v>310</v>
      </c>
    </row>
    <row r="2" spans="1:3" x14ac:dyDescent="0.2">
      <c r="C2" s="108" t="s">
        <v>45</v>
      </c>
    </row>
    <row r="3" spans="1:3" x14ac:dyDescent="0.2">
      <c r="C3" s="108" t="s">
        <v>913</v>
      </c>
    </row>
    <row r="4" spans="1:3" x14ac:dyDescent="0.2">
      <c r="C4" s="108" t="s">
        <v>914</v>
      </c>
    </row>
    <row r="5" spans="1:3" x14ac:dyDescent="0.2">
      <c r="C5" s="108" t="s">
        <v>915</v>
      </c>
    </row>
    <row r="6" spans="1:3" x14ac:dyDescent="0.2">
      <c r="C6" s="108"/>
    </row>
    <row r="7" spans="1:3" ht="57" customHeight="1" x14ac:dyDescent="0.3">
      <c r="A7" s="209" t="s">
        <v>916</v>
      </c>
      <c r="B7" s="209"/>
      <c r="C7" s="209"/>
    </row>
    <row r="8" spans="1:3" x14ac:dyDescent="0.2">
      <c r="C8" s="73" t="s">
        <v>402</v>
      </c>
    </row>
    <row r="9" spans="1:3" s="66" customFormat="1" ht="47.25" x14ac:dyDescent="0.25">
      <c r="A9" s="18" t="s">
        <v>315</v>
      </c>
      <c r="B9" s="12" t="s">
        <v>316</v>
      </c>
      <c r="C9" s="12" t="s">
        <v>317</v>
      </c>
    </row>
    <row r="10" spans="1:3" s="66" customFormat="1" ht="58.5" customHeight="1" x14ac:dyDescent="0.2">
      <c r="A10" s="110" t="s">
        <v>99</v>
      </c>
      <c r="B10" s="111"/>
      <c r="C10" s="111"/>
    </row>
    <row r="11" spans="1:3" s="66" customFormat="1" ht="42" customHeight="1" x14ac:dyDescent="0.2">
      <c r="A11" s="112" t="s">
        <v>163</v>
      </c>
      <c r="B11" s="113">
        <v>100</v>
      </c>
      <c r="C11" s="113">
        <v>0</v>
      </c>
    </row>
    <row r="12" spans="1:3" s="66" customFormat="1" ht="95.25" customHeight="1" x14ac:dyDescent="0.2">
      <c r="A12" s="112" t="s">
        <v>100</v>
      </c>
      <c r="B12" s="113">
        <v>100</v>
      </c>
      <c r="C12" s="113">
        <v>0</v>
      </c>
    </row>
    <row r="13" spans="1:3" s="66" customFormat="1" ht="39" customHeight="1" x14ac:dyDescent="0.2">
      <c r="A13" s="112" t="s">
        <v>101</v>
      </c>
      <c r="B13" s="113">
        <v>100</v>
      </c>
      <c r="C13" s="113">
        <v>0</v>
      </c>
    </row>
    <row r="14" spans="1:3" s="66" customFormat="1" ht="39" customHeight="1" x14ac:dyDescent="0.2">
      <c r="A14" s="110" t="s">
        <v>102</v>
      </c>
      <c r="B14" s="112"/>
      <c r="C14" s="111"/>
    </row>
    <row r="15" spans="1:3" s="66" customFormat="1" ht="37.5" customHeight="1" x14ac:dyDescent="0.2">
      <c r="A15" s="112" t="s">
        <v>222</v>
      </c>
      <c r="B15" s="113">
        <v>100</v>
      </c>
      <c r="C15" s="113">
        <v>0</v>
      </c>
    </row>
    <row r="16" spans="1:3" s="66" customFormat="1" ht="154.5" customHeight="1" x14ac:dyDescent="0.2">
      <c r="A16" s="112" t="s">
        <v>396</v>
      </c>
      <c r="B16" s="113">
        <v>100</v>
      </c>
      <c r="C16" s="113">
        <v>0</v>
      </c>
    </row>
    <row r="17" spans="1:3" s="66" customFormat="1" ht="39" customHeight="1" x14ac:dyDescent="0.2">
      <c r="A17" s="110" t="s">
        <v>103</v>
      </c>
      <c r="B17" s="111"/>
      <c r="C17" s="111"/>
    </row>
    <row r="18" spans="1:3" s="66" customFormat="1" ht="57" customHeight="1" x14ac:dyDescent="0.2">
      <c r="A18" s="112" t="s">
        <v>277</v>
      </c>
      <c r="B18" s="113">
        <v>100</v>
      </c>
      <c r="C18" s="113">
        <v>0</v>
      </c>
    </row>
    <row r="19" spans="1:3" s="66" customFormat="1" ht="75.75" customHeight="1" x14ac:dyDescent="0.2">
      <c r="A19" s="112" t="s">
        <v>308</v>
      </c>
      <c r="B19" s="113">
        <v>100</v>
      </c>
      <c r="C19" s="113">
        <v>0</v>
      </c>
    </row>
    <row r="20" spans="1:3" s="66" customFormat="1" ht="56.25" customHeight="1" x14ac:dyDescent="0.2">
      <c r="A20" s="112" t="s">
        <v>125</v>
      </c>
      <c r="B20" s="113">
        <v>100</v>
      </c>
      <c r="C20" s="113">
        <v>0</v>
      </c>
    </row>
    <row r="21" spans="1:3" s="66" customFormat="1" ht="57" customHeight="1" x14ac:dyDescent="0.2">
      <c r="A21" s="112" t="s">
        <v>309</v>
      </c>
      <c r="B21" s="113">
        <v>100</v>
      </c>
      <c r="C21" s="113">
        <v>0</v>
      </c>
    </row>
    <row r="22" spans="1:3" s="66" customFormat="1" ht="37.5" customHeight="1" x14ac:dyDescent="0.2">
      <c r="A22" s="112" t="s">
        <v>137</v>
      </c>
      <c r="B22" s="113">
        <v>100</v>
      </c>
      <c r="C22" s="113">
        <v>0</v>
      </c>
    </row>
    <row r="23" spans="1:3" s="66" customFormat="1" ht="21.75" customHeight="1" x14ac:dyDescent="0.2">
      <c r="A23" s="110" t="s">
        <v>104</v>
      </c>
      <c r="B23" s="111"/>
      <c r="C23" s="111"/>
    </row>
    <row r="24" spans="1:3" s="66" customFormat="1" ht="58.5" customHeight="1" x14ac:dyDescent="0.2">
      <c r="A24" s="112" t="s">
        <v>223</v>
      </c>
      <c r="B24" s="113">
        <v>100</v>
      </c>
      <c r="C24" s="113">
        <v>0</v>
      </c>
    </row>
    <row r="25" spans="1:3" s="66" customFormat="1" ht="21.75" customHeight="1" x14ac:dyDescent="0.2">
      <c r="A25" s="110" t="s">
        <v>105</v>
      </c>
      <c r="B25" s="111"/>
      <c r="C25" s="111"/>
    </row>
    <row r="26" spans="1:3" s="66" customFormat="1" ht="227.25" customHeight="1" x14ac:dyDescent="0.2">
      <c r="A26" s="112" t="s">
        <v>106</v>
      </c>
      <c r="B26" s="113">
        <v>100</v>
      </c>
      <c r="C26" s="113">
        <v>0</v>
      </c>
    </row>
    <row r="27" spans="1:3" s="66" customFormat="1" ht="206.25" customHeight="1" x14ac:dyDescent="0.2">
      <c r="A27" s="112" t="s">
        <v>111</v>
      </c>
      <c r="B27" s="113" t="s">
        <v>112</v>
      </c>
      <c r="C27" s="113" t="s">
        <v>113</v>
      </c>
    </row>
    <row r="28" spans="1:3" s="66" customFormat="1" ht="75.75" customHeight="1" x14ac:dyDescent="0.2">
      <c r="A28" s="112" t="s">
        <v>114</v>
      </c>
      <c r="B28" s="113">
        <v>100</v>
      </c>
      <c r="C28" s="113">
        <v>0</v>
      </c>
    </row>
    <row r="29" spans="1:3" s="66" customFormat="1" ht="19.5" customHeight="1" x14ac:dyDescent="0.2">
      <c r="A29" s="110" t="s">
        <v>115</v>
      </c>
      <c r="B29" s="111"/>
      <c r="C29" s="111"/>
    </row>
    <row r="30" spans="1:3" s="66" customFormat="1" ht="39.75" customHeight="1" x14ac:dyDescent="0.2">
      <c r="A30" s="112" t="s">
        <v>126</v>
      </c>
      <c r="B30" s="113">
        <v>100</v>
      </c>
      <c r="C30" s="113">
        <v>0</v>
      </c>
    </row>
    <row r="31" spans="1:3" s="66" customFormat="1" ht="37.5" customHeight="1" x14ac:dyDescent="0.2">
      <c r="A31" s="112" t="s">
        <v>321</v>
      </c>
      <c r="B31" s="113">
        <v>100</v>
      </c>
      <c r="C31" s="113">
        <v>0</v>
      </c>
    </row>
    <row r="32" spans="1:3" s="66" customFormat="1" ht="39" customHeight="1" x14ac:dyDescent="0.2">
      <c r="A32" s="112" t="s">
        <v>322</v>
      </c>
      <c r="B32" s="113">
        <v>100</v>
      </c>
      <c r="C32" s="113">
        <v>0</v>
      </c>
    </row>
    <row r="33" spans="1:3" s="66" customFormat="1" ht="39" customHeight="1" x14ac:dyDescent="0.2">
      <c r="A33" s="112" t="s">
        <v>397</v>
      </c>
      <c r="B33" s="113">
        <v>100</v>
      </c>
      <c r="C33" s="113">
        <v>0</v>
      </c>
    </row>
    <row r="34" spans="1:3" s="66" customFormat="1" ht="92.25" customHeight="1" x14ac:dyDescent="0.2">
      <c r="A34" s="112" t="s">
        <v>742</v>
      </c>
      <c r="B34" s="113">
        <v>100</v>
      </c>
      <c r="C34" s="113">
        <v>0</v>
      </c>
    </row>
    <row r="35" spans="1:3" s="66" customFormat="1" ht="57" customHeight="1" x14ac:dyDescent="0.2">
      <c r="A35" s="110" t="s">
        <v>116</v>
      </c>
      <c r="B35" s="111"/>
      <c r="C35" s="111"/>
    </row>
    <row r="36" spans="1:3" s="66" customFormat="1" ht="21" customHeight="1" x14ac:dyDescent="0.2">
      <c r="A36" s="112" t="s">
        <v>1</v>
      </c>
      <c r="B36" s="113">
        <v>100</v>
      </c>
      <c r="C36" s="113">
        <v>0</v>
      </c>
    </row>
    <row r="37" spans="1:3" s="66" customFormat="1" ht="21" customHeight="1" x14ac:dyDescent="0.2">
      <c r="A37" s="112" t="s">
        <v>2</v>
      </c>
      <c r="B37" s="113">
        <v>100</v>
      </c>
      <c r="C37" s="113">
        <v>0</v>
      </c>
    </row>
    <row r="38" spans="1:3" s="66" customFormat="1" ht="21" customHeight="1" x14ac:dyDescent="0.2">
      <c r="A38" s="112" t="s">
        <v>3</v>
      </c>
      <c r="B38" s="113">
        <v>100</v>
      </c>
      <c r="C38" s="113">
        <v>0</v>
      </c>
    </row>
    <row r="39" spans="1:3" s="66" customFormat="1" ht="39" customHeight="1" x14ac:dyDescent="0.2">
      <c r="A39" s="112" t="s">
        <v>9</v>
      </c>
      <c r="B39" s="113">
        <v>100</v>
      </c>
      <c r="C39" s="113">
        <v>0</v>
      </c>
    </row>
    <row r="40" spans="1:3" s="66" customFormat="1" ht="38.25" customHeight="1" x14ac:dyDescent="0.2">
      <c r="A40" s="112" t="s">
        <v>363</v>
      </c>
      <c r="B40" s="113">
        <v>100</v>
      </c>
      <c r="C40" s="113">
        <v>0</v>
      </c>
    </row>
    <row r="41" spans="1:3" s="66" customFormat="1" ht="36.75" customHeight="1" x14ac:dyDescent="0.2">
      <c r="A41" s="110" t="s">
        <v>117</v>
      </c>
      <c r="B41" s="111"/>
      <c r="C41" s="111"/>
    </row>
    <row r="42" spans="1:3" s="66" customFormat="1" ht="57" customHeight="1" x14ac:dyDescent="0.2">
      <c r="A42" s="112" t="s">
        <v>364</v>
      </c>
      <c r="B42" s="113">
        <v>100</v>
      </c>
      <c r="C42" s="113">
        <v>0</v>
      </c>
    </row>
    <row r="43" spans="1:3" s="66" customFormat="1" ht="38.25" customHeight="1" x14ac:dyDescent="0.2">
      <c r="A43" s="110" t="s">
        <v>118</v>
      </c>
      <c r="B43" s="111"/>
      <c r="C43" s="111"/>
    </row>
    <row r="44" spans="1:3" s="66" customFormat="1" ht="38.25" customHeight="1" x14ac:dyDescent="0.2">
      <c r="A44" s="112" t="s">
        <v>119</v>
      </c>
      <c r="B44" s="113">
        <v>100</v>
      </c>
      <c r="C44" s="113">
        <v>0</v>
      </c>
    </row>
    <row r="45" spans="1:3" s="66" customFormat="1" ht="24" customHeight="1" x14ac:dyDescent="0.2">
      <c r="A45" s="110" t="s">
        <v>120</v>
      </c>
      <c r="B45" s="111"/>
      <c r="C45" s="111"/>
    </row>
    <row r="46" spans="1:3" s="66" customFormat="1" ht="39.75" customHeight="1" x14ac:dyDescent="0.2">
      <c r="A46" s="112" t="s">
        <v>363</v>
      </c>
      <c r="B46" s="113">
        <v>100</v>
      </c>
      <c r="C46" s="113">
        <v>0</v>
      </c>
    </row>
    <row r="47" spans="1:3" s="66" customFormat="1" ht="117" customHeight="1" x14ac:dyDescent="0.2">
      <c r="A47" s="110" t="s">
        <v>49</v>
      </c>
      <c r="B47" s="111"/>
      <c r="C47" s="111"/>
    </row>
    <row r="48" spans="1:3" s="66" customFormat="1" ht="132" customHeight="1" x14ac:dyDescent="0.2">
      <c r="A48" s="112" t="s">
        <v>70</v>
      </c>
      <c r="B48" s="113">
        <v>100</v>
      </c>
      <c r="C48" s="113">
        <v>0</v>
      </c>
    </row>
    <row r="49" spans="1:3" s="66" customFormat="1" ht="57.75" customHeight="1" x14ac:dyDescent="0.2">
      <c r="A49" s="112" t="s">
        <v>804</v>
      </c>
      <c r="B49" s="113">
        <v>100</v>
      </c>
      <c r="C49" s="113">
        <v>0</v>
      </c>
    </row>
    <row r="50" spans="1:3" s="66" customFormat="1" ht="75" customHeight="1" x14ac:dyDescent="0.2">
      <c r="A50" s="110" t="s">
        <v>50</v>
      </c>
      <c r="B50" s="111"/>
      <c r="C50" s="111"/>
    </row>
    <row r="51" spans="1:3" s="66" customFormat="1" ht="116.25" customHeight="1" x14ac:dyDescent="0.2">
      <c r="A51" s="112" t="s">
        <v>51</v>
      </c>
      <c r="B51" s="113">
        <v>100</v>
      </c>
      <c r="C51" s="113">
        <v>0</v>
      </c>
    </row>
    <row r="52" spans="1:3" s="66" customFormat="1" ht="56.25" customHeight="1" x14ac:dyDescent="0.2">
      <c r="A52" s="110" t="s">
        <v>52</v>
      </c>
      <c r="B52" s="111"/>
      <c r="C52" s="111"/>
    </row>
    <row r="53" spans="1:3" s="66" customFormat="1" ht="73.5" customHeight="1" x14ac:dyDescent="0.2">
      <c r="A53" s="112" t="s">
        <v>57</v>
      </c>
      <c r="B53" s="113">
        <v>100</v>
      </c>
      <c r="C53" s="113">
        <v>0</v>
      </c>
    </row>
    <row r="54" spans="1:3" s="66" customFormat="1" ht="105" customHeight="1" x14ac:dyDescent="0.2"/>
    <row r="55" spans="1:3" s="66" customFormat="1" ht="105" customHeight="1" x14ac:dyDescent="0.2"/>
    <row r="56" spans="1:3" s="66" customFormat="1" ht="105" customHeight="1" x14ac:dyDescent="0.2"/>
    <row r="57" spans="1:3" s="66" customFormat="1" ht="105" customHeight="1" x14ac:dyDescent="0.2"/>
    <row r="58" spans="1:3" s="66" customFormat="1" ht="105" customHeight="1" x14ac:dyDescent="0.2"/>
    <row r="59" spans="1:3" s="66" customFormat="1" ht="105" customHeight="1" x14ac:dyDescent="0.2"/>
    <row r="60" spans="1:3" s="66" customFormat="1" ht="105" customHeight="1" x14ac:dyDescent="0.2"/>
    <row r="61" spans="1:3" s="66" customFormat="1" ht="105" customHeight="1" x14ac:dyDescent="0.2"/>
    <row r="62" spans="1:3" s="66" customFormat="1" ht="105" customHeight="1" x14ac:dyDescent="0.2"/>
    <row r="63" spans="1:3" s="66" customFormat="1" ht="105" customHeight="1" x14ac:dyDescent="0.2"/>
    <row r="64" spans="1:3" s="66" customFormat="1" ht="105" customHeight="1" x14ac:dyDescent="0.2"/>
    <row r="65" s="66" customFormat="1" ht="105" customHeight="1" x14ac:dyDescent="0.2"/>
    <row r="66" s="66" customFormat="1" ht="105" customHeight="1" x14ac:dyDescent="0.2"/>
    <row r="67" s="66" customFormat="1" ht="105" customHeight="1" x14ac:dyDescent="0.2"/>
    <row r="68" s="66" customFormat="1" ht="105" customHeight="1" x14ac:dyDescent="0.2"/>
    <row r="69" s="66" customFormat="1" ht="105" customHeight="1" x14ac:dyDescent="0.2"/>
    <row r="70" s="66" customFormat="1" ht="105" customHeight="1" x14ac:dyDescent="0.2"/>
    <row r="71" s="66" customFormat="1" ht="105" customHeight="1" x14ac:dyDescent="0.2"/>
    <row r="72" s="66" customFormat="1" ht="105" customHeight="1" x14ac:dyDescent="0.2"/>
    <row r="73" s="66" customFormat="1" ht="105" customHeight="1" x14ac:dyDescent="0.2"/>
    <row r="74" s="66" customFormat="1" ht="105" customHeight="1" x14ac:dyDescent="0.2"/>
    <row r="75" s="66" customFormat="1" ht="105" customHeight="1" x14ac:dyDescent="0.2"/>
    <row r="76" s="66" customFormat="1" ht="105" customHeight="1" x14ac:dyDescent="0.2"/>
    <row r="77" s="66" customFormat="1" ht="105" customHeight="1" x14ac:dyDescent="0.2"/>
    <row r="78" s="66" customFormat="1" ht="105" customHeight="1" x14ac:dyDescent="0.2"/>
    <row r="79" s="66" customFormat="1" ht="105" customHeight="1" x14ac:dyDescent="0.2"/>
    <row r="80" s="66" customFormat="1" ht="105" customHeight="1" x14ac:dyDescent="0.2"/>
    <row r="81" s="66" customFormat="1" ht="105" customHeight="1" x14ac:dyDescent="0.2"/>
    <row r="82" s="66" customFormat="1" ht="105" customHeight="1" x14ac:dyDescent="0.2"/>
    <row r="83" s="66" customFormat="1" ht="105" customHeight="1" x14ac:dyDescent="0.2"/>
    <row r="84" s="66" customFormat="1" ht="105" customHeight="1" x14ac:dyDescent="0.2"/>
    <row r="85" s="66" customFormat="1" ht="105" customHeight="1" x14ac:dyDescent="0.2"/>
    <row r="86" s="66" customFormat="1" ht="105" customHeight="1" x14ac:dyDescent="0.2"/>
    <row r="87" s="66" customFormat="1" ht="105" customHeight="1" x14ac:dyDescent="0.2"/>
    <row r="88" s="66" customFormat="1" ht="105" customHeight="1" x14ac:dyDescent="0.2"/>
    <row r="89" s="66" customFormat="1" ht="105" customHeight="1" x14ac:dyDescent="0.2"/>
    <row r="90" s="66" customFormat="1" ht="105" customHeight="1" x14ac:dyDescent="0.2"/>
    <row r="91" s="66" customFormat="1" ht="105" customHeight="1" x14ac:dyDescent="0.2"/>
    <row r="92" s="66" customFormat="1" ht="105" customHeight="1" x14ac:dyDescent="0.2"/>
    <row r="93" s="66" customFormat="1" ht="105" customHeight="1" x14ac:dyDescent="0.2"/>
    <row r="94" s="66" customFormat="1" ht="105" customHeight="1" x14ac:dyDescent="0.2"/>
    <row r="95" s="66" customFormat="1" ht="105" customHeight="1" x14ac:dyDescent="0.2"/>
    <row r="96" s="66" customFormat="1" ht="105" customHeight="1" x14ac:dyDescent="0.2"/>
    <row r="97" s="66" customFormat="1" ht="105" customHeight="1" x14ac:dyDescent="0.2"/>
    <row r="98" s="66" customFormat="1" ht="105" customHeight="1" x14ac:dyDescent="0.2"/>
    <row r="99" s="66" customFormat="1" ht="105" customHeight="1" x14ac:dyDescent="0.2"/>
    <row r="100" s="66" customFormat="1" ht="105" customHeight="1" x14ac:dyDescent="0.2"/>
    <row r="101" s="66" customFormat="1" ht="105" customHeight="1" x14ac:dyDescent="0.2"/>
    <row r="102" s="66" customFormat="1" ht="105" customHeight="1" x14ac:dyDescent="0.2"/>
    <row r="103" s="66" customFormat="1" ht="105" customHeight="1" x14ac:dyDescent="0.2"/>
    <row r="104" s="66" customFormat="1" ht="105" customHeight="1" x14ac:dyDescent="0.2"/>
    <row r="105" s="66" customFormat="1" ht="105" customHeight="1" x14ac:dyDescent="0.2"/>
    <row r="106" s="66" customFormat="1" ht="105" customHeight="1" x14ac:dyDescent="0.2"/>
    <row r="107" s="66" customFormat="1" ht="105" customHeight="1" x14ac:dyDescent="0.2"/>
    <row r="108" s="66" customFormat="1" ht="105" customHeight="1" x14ac:dyDescent="0.2"/>
    <row r="109" s="66" customFormat="1" ht="105" customHeight="1" x14ac:dyDescent="0.2"/>
    <row r="110" s="66" customFormat="1" ht="15" x14ac:dyDescent="0.2"/>
    <row r="111" s="66" customFormat="1" ht="15" x14ac:dyDescent="0.2"/>
    <row r="112" s="66" customFormat="1" ht="15" x14ac:dyDescent="0.2"/>
    <row r="113" s="66" customFormat="1" ht="15" x14ac:dyDescent="0.2"/>
    <row r="114" s="66" customFormat="1" ht="15" x14ac:dyDescent="0.2"/>
    <row r="115" s="66" customFormat="1" ht="15" x14ac:dyDescent="0.2"/>
    <row r="116" s="66" customFormat="1" ht="15" x14ac:dyDescent="0.2"/>
    <row r="117" s="66" customFormat="1" ht="15" x14ac:dyDescent="0.2"/>
    <row r="118" s="66" customFormat="1" ht="15" x14ac:dyDescent="0.2"/>
    <row r="119" s="66" customFormat="1" ht="15" x14ac:dyDescent="0.2"/>
    <row r="120" s="66" customFormat="1" ht="15" x14ac:dyDescent="0.2"/>
    <row r="121" s="66" customFormat="1" ht="15" x14ac:dyDescent="0.2"/>
    <row r="122" s="66" customFormat="1" ht="15" x14ac:dyDescent="0.2"/>
    <row r="123" s="66" customFormat="1" ht="15" x14ac:dyDescent="0.2"/>
    <row r="124" s="66" customFormat="1" ht="15" x14ac:dyDescent="0.2"/>
    <row r="125" s="66" customFormat="1" ht="15" x14ac:dyDescent="0.2"/>
    <row r="126" s="66" customFormat="1" ht="15" x14ac:dyDescent="0.2"/>
  </sheetData>
  <mergeCells count="1">
    <mergeCell ref="A7:C7"/>
  </mergeCells>
  <phoneticPr fontId="7" type="noConversion"/>
  <pageMargins left="0.74803149606299213" right="0.19685039370078741" top="0.39370078740157483" bottom="0.15748031496062992" header="0.15748031496062992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0"/>
  <sheetViews>
    <sheetView workbookViewId="0">
      <selection activeCell="F458" sqref="F458"/>
    </sheetView>
  </sheetViews>
  <sheetFormatPr defaultRowHeight="12.75" x14ac:dyDescent="0.2"/>
  <cols>
    <col min="1" max="1" width="54.28515625" customWidth="1"/>
    <col min="2" max="2" width="14.5703125" customWidth="1"/>
    <col min="3" max="3" width="5.140625" customWidth="1"/>
    <col min="4" max="4" width="4.140625" customWidth="1"/>
    <col min="5" max="5" width="3.85546875" customWidth="1"/>
    <col min="6" max="6" width="13.5703125" customWidth="1"/>
    <col min="7" max="7" width="14.5703125" customWidth="1"/>
    <col min="8" max="8" width="13" customWidth="1"/>
    <col min="9" max="9" width="16.28515625" customWidth="1"/>
  </cols>
  <sheetData>
    <row r="1" spans="1:8" x14ac:dyDescent="0.2">
      <c r="A1" s="1"/>
      <c r="B1" s="23"/>
      <c r="C1" s="23"/>
      <c r="D1" s="23"/>
      <c r="E1" s="23"/>
      <c r="F1" s="26"/>
      <c r="H1" s="26" t="s">
        <v>485</v>
      </c>
    </row>
    <row r="2" spans="1:8" x14ac:dyDescent="0.2">
      <c r="A2" s="1"/>
      <c r="B2" s="20"/>
      <c r="C2" s="20"/>
      <c r="D2" s="20"/>
      <c r="E2" s="20"/>
      <c r="F2" s="11"/>
      <c r="H2" s="118" t="s">
        <v>45</v>
      </c>
    </row>
    <row r="3" spans="1:8" x14ac:dyDescent="0.2">
      <c r="A3" s="1"/>
      <c r="B3" s="20"/>
      <c r="C3" s="20"/>
      <c r="D3" s="20"/>
      <c r="E3" s="20"/>
      <c r="F3" s="11"/>
      <c r="H3" s="118" t="s">
        <v>913</v>
      </c>
    </row>
    <row r="4" spans="1:8" x14ac:dyDescent="0.2">
      <c r="A4" s="1"/>
      <c r="B4" s="20"/>
      <c r="C4" s="20"/>
      <c r="D4" s="20"/>
      <c r="E4" s="20"/>
      <c r="F4" s="11"/>
      <c r="H4" s="118" t="s">
        <v>914</v>
      </c>
    </row>
    <row r="5" spans="1:8" x14ac:dyDescent="0.2">
      <c r="A5" s="1"/>
      <c r="B5" s="20"/>
      <c r="C5" s="20"/>
      <c r="D5" s="20"/>
      <c r="E5" s="20"/>
      <c r="F5" s="11"/>
      <c r="H5" s="118" t="s">
        <v>915</v>
      </c>
    </row>
    <row r="6" spans="1:8" x14ac:dyDescent="0.2">
      <c r="A6" s="1"/>
      <c r="B6" s="210"/>
      <c r="C6" s="210"/>
      <c r="D6" s="210"/>
      <c r="E6" s="210"/>
      <c r="F6" s="210"/>
    </row>
    <row r="7" spans="1:8" ht="102.75" customHeight="1" x14ac:dyDescent="0.3">
      <c r="A7" s="211" t="s">
        <v>967</v>
      </c>
      <c r="B7" s="211"/>
      <c r="C7" s="211"/>
      <c r="D7" s="211"/>
      <c r="E7" s="211"/>
      <c r="F7" s="211"/>
      <c r="G7" s="211"/>
      <c r="H7" s="211"/>
    </row>
    <row r="8" spans="1:8" ht="26.25" x14ac:dyDescent="0.4">
      <c r="A8" s="2"/>
      <c r="B8" s="2"/>
      <c r="C8" s="2"/>
      <c r="D8" s="2"/>
      <c r="E8" s="2"/>
      <c r="F8" s="3" t="s">
        <v>301</v>
      </c>
    </row>
    <row r="9" spans="1:8" ht="61.5" customHeight="1" x14ac:dyDescent="0.2">
      <c r="A9" s="129" t="s">
        <v>302</v>
      </c>
      <c r="B9" s="130" t="s">
        <v>173</v>
      </c>
      <c r="C9" s="130" t="s">
        <v>30</v>
      </c>
      <c r="D9" s="130" t="s">
        <v>303</v>
      </c>
      <c r="E9" s="130" t="s">
        <v>172</v>
      </c>
      <c r="F9" s="187" t="s">
        <v>403</v>
      </c>
      <c r="G9" s="187" t="s">
        <v>741</v>
      </c>
      <c r="H9" s="187" t="s">
        <v>912</v>
      </c>
    </row>
    <row r="10" spans="1:8" ht="15.75" x14ac:dyDescent="0.2">
      <c r="A10" s="157" t="s">
        <v>31</v>
      </c>
      <c r="B10" s="101"/>
      <c r="C10" s="101"/>
      <c r="D10" s="101"/>
      <c r="E10" s="101"/>
      <c r="F10" s="158">
        <f>SUM(F11+F540)</f>
        <v>2421634</v>
      </c>
      <c r="G10" s="158">
        <f>SUM(G11+G540)</f>
        <v>1986627.7999999998</v>
      </c>
      <c r="H10" s="158">
        <f>SUM(H11+H540)</f>
        <v>1992811.7</v>
      </c>
    </row>
    <row r="11" spans="1:8" ht="15.75" x14ac:dyDescent="0.2">
      <c r="A11" s="178" t="s">
        <v>275</v>
      </c>
      <c r="B11" s="101"/>
      <c r="C11" s="101"/>
      <c r="D11" s="101"/>
      <c r="E11" s="101"/>
      <c r="F11" s="158">
        <f>SUM(F12+F34)</f>
        <v>2283642.9</v>
      </c>
      <c r="G11" s="158">
        <f>SUM(G12+G34)</f>
        <v>1852822.9999999998</v>
      </c>
      <c r="H11" s="158">
        <f>SUM(H12+H34)</f>
        <v>1848853</v>
      </c>
    </row>
    <row r="12" spans="1:8" ht="31.5" x14ac:dyDescent="0.2">
      <c r="A12" s="178" t="s">
        <v>212</v>
      </c>
      <c r="B12" s="101"/>
      <c r="C12" s="101"/>
      <c r="D12" s="101"/>
      <c r="E12" s="101"/>
      <c r="F12" s="158">
        <f>SUM(F13+F19+F29+F24)</f>
        <v>32794.199999999997</v>
      </c>
      <c r="G12" s="158">
        <f t="shared" ref="G12:H12" si="0">SUM(G13+G19+G29+G24)</f>
        <v>32794.199999999997</v>
      </c>
      <c r="H12" s="158">
        <f t="shared" si="0"/>
        <v>32794.199999999997</v>
      </c>
    </row>
    <row r="13" spans="1:8" ht="47.25" x14ac:dyDescent="0.2">
      <c r="A13" s="178" t="s">
        <v>333</v>
      </c>
      <c r="B13" s="159" t="s">
        <v>697</v>
      </c>
      <c r="C13" s="193"/>
      <c r="D13" s="193"/>
      <c r="E13" s="193"/>
      <c r="F13" s="158">
        <f>SUM(F14)</f>
        <v>1404.5</v>
      </c>
      <c r="G13" s="158">
        <f t="shared" ref="G13:H15" si="1">SUM(G14)</f>
        <v>1404.5</v>
      </c>
      <c r="H13" s="158">
        <f t="shared" si="1"/>
        <v>1404.5</v>
      </c>
    </row>
    <row r="14" spans="1:8" ht="15.75" x14ac:dyDescent="0.2">
      <c r="A14" s="188" t="s">
        <v>881</v>
      </c>
      <c r="B14" s="93" t="s">
        <v>882</v>
      </c>
      <c r="C14" s="101"/>
      <c r="D14" s="101"/>
      <c r="E14" s="101"/>
      <c r="F14" s="33">
        <f>SUM(F15)</f>
        <v>1404.5</v>
      </c>
      <c r="G14" s="33">
        <f t="shared" si="1"/>
        <v>1404.5</v>
      </c>
      <c r="H14" s="33">
        <f t="shared" si="1"/>
        <v>1404.5</v>
      </c>
    </row>
    <row r="15" spans="1:8" ht="15.75" x14ac:dyDescent="0.2">
      <c r="A15" s="167" t="s">
        <v>96</v>
      </c>
      <c r="B15" s="93" t="s">
        <v>883</v>
      </c>
      <c r="C15" s="101"/>
      <c r="D15" s="101"/>
      <c r="E15" s="101"/>
      <c r="F15" s="33">
        <f>SUM(F16)</f>
        <v>1404.5</v>
      </c>
      <c r="G15" s="33">
        <f t="shared" si="1"/>
        <v>1404.5</v>
      </c>
      <c r="H15" s="33">
        <f t="shared" si="1"/>
        <v>1404.5</v>
      </c>
    </row>
    <row r="16" spans="1:8" ht="31.5" x14ac:dyDescent="0.2">
      <c r="A16" s="162" t="s">
        <v>469</v>
      </c>
      <c r="B16" s="93" t="s">
        <v>884</v>
      </c>
      <c r="C16" s="173"/>
      <c r="D16" s="173"/>
      <c r="E16" s="173"/>
      <c r="F16" s="33">
        <f>F17+F18</f>
        <v>1404.5</v>
      </c>
      <c r="G16" s="33">
        <f>G17+G18</f>
        <v>1404.5</v>
      </c>
      <c r="H16" s="33">
        <f>H17+H18</f>
        <v>1404.5</v>
      </c>
    </row>
    <row r="17" spans="1:8" ht="78.75" x14ac:dyDescent="0.2">
      <c r="A17" s="162" t="s">
        <v>73</v>
      </c>
      <c r="B17" s="93" t="s">
        <v>884</v>
      </c>
      <c r="C17" s="173" t="s">
        <v>83</v>
      </c>
      <c r="D17" s="173" t="s">
        <v>227</v>
      </c>
      <c r="E17" s="173" t="s">
        <v>144</v>
      </c>
      <c r="F17" s="33">
        <v>1337.6</v>
      </c>
      <c r="G17" s="33">
        <v>1337.6</v>
      </c>
      <c r="H17" s="33">
        <v>1337.6</v>
      </c>
    </row>
    <row r="18" spans="1:8" ht="31.5" x14ac:dyDescent="0.2">
      <c r="A18" s="162" t="s">
        <v>340</v>
      </c>
      <c r="B18" s="93" t="s">
        <v>884</v>
      </c>
      <c r="C18" s="160" t="s">
        <v>210</v>
      </c>
      <c r="D18" s="173" t="s">
        <v>227</v>
      </c>
      <c r="E18" s="173" t="s">
        <v>144</v>
      </c>
      <c r="F18" s="33">
        <v>66.900000000000006</v>
      </c>
      <c r="G18" s="33">
        <v>66.900000000000006</v>
      </c>
      <c r="H18" s="33">
        <v>66.900000000000006</v>
      </c>
    </row>
    <row r="19" spans="1:8" ht="47.25" x14ac:dyDescent="0.2">
      <c r="A19" s="178" t="s">
        <v>319</v>
      </c>
      <c r="B19" s="159" t="s">
        <v>653</v>
      </c>
      <c r="C19" s="193"/>
      <c r="D19" s="193"/>
      <c r="E19" s="193"/>
      <c r="F19" s="158">
        <f>SUM(F21)</f>
        <v>84</v>
      </c>
      <c r="G19" s="158">
        <f>SUM(G21)</f>
        <v>84</v>
      </c>
      <c r="H19" s="158">
        <f>SUM(H21)</f>
        <v>84</v>
      </c>
    </row>
    <row r="20" spans="1:8" ht="15.75" x14ac:dyDescent="0.2">
      <c r="A20" s="188" t="s">
        <v>881</v>
      </c>
      <c r="B20" s="93" t="s">
        <v>943</v>
      </c>
      <c r="C20" s="101"/>
      <c r="D20" s="101"/>
      <c r="E20" s="101"/>
      <c r="F20" s="33">
        <f t="shared" ref="F20:H22" si="2">SUM(F21)</f>
        <v>84</v>
      </c>
      <c r="G20" s="33">
        <f t="shared" si="2"/>
        <v>84</v>
      </c>
      <c r="H20" s="33">
        <f t="shared" si="2"/>
        <v>84</v>
      </c>
    </row>
    <row r="21" spans="1:8" ht="15.75" x14ac:dyDescent="0.2">
      <c r="A21" s="167" t="s">
        <v>96</v>
      </c>
      <c r="B21" s="93" t="s">
        <v>944</v>
      </c>
      <c r="C21" s="101"/>
      <c r="D21" s="101"/>
      <c r="E21" s="101"/>
      <c r="F21" s="33">
        <f t="shared" si="2"/>
        <v>84</v>
      </c>
      <c r="G21" s="33">
        <f t="shared" si="2"/>
        <v>84</v>
      </c>
      <c r="H21" s="33">
        <f t="shared" si="2"/>
        <v>84</v>
      </c>
    </row>
    <row r="22" spans="1:8" ht="63" x14ac:dyDescent="0.2">
      <c r="A22" s="162" t="s">
        <v>269</v>
      </c>
      <c r="B22" s="160" t="s">
        <v>945</v>
      </c>
      <c r="C22" s="173"/>
      <c r="D22" s="173"/>
      <c r="E22" s="173"/>
      <c r="F22" s="33">
        <f>SUM(F23)</f>
        <v>84</v>
      </c>
      <c r="G22" s="33">
        <f t="shared" si="2"/>
        <v>84</v>
      </c>
      <c r="H22" s="33">
        <f t="shared" si="2"/>
        <v>84</v>
      </c>
    </row>
    <row r="23" spans="1:8" ht="31.5" x14ac:dyDescent="0.2">
      <c r="A23" s="162" t="s">
        <v>340</v>
      </c>
      <c r="B23" s="160" t="s">
        <v>945</v>
      </c>
      <c r="C23" s="160" t="s">
        <v>210</v>
      </c>
      <c r="D23" s="160" t="s">
        <v>197</v>
      </c>
      <c r="E23" s="160" t="s">
        <v>231</v>
      </c>
      <c r="F23" s="33">
        <v>84</v>
      </c>
      <c r="G23" s="33">
        <v>84</v>
      </c>
      <c r="H23" s="33">
        <v>84</v>
      </c>
    </row>
    <row r="24" spans="1:8" ht="47.25" x14ac:dyDescent="0.2">
      <c r="A24" s="178" t="s">
        <v>796</v>
      </c>
      <c r="B24" s="161" t="s">
        <v>797</v>
      </c>
      <c r="C24" s="193"/>
      <c r="D24" s="193"/>
      <c r="E24" s="193"/>
      <c r="F24" s="158">
        <f>SUM(F26)</f>
        <v>31305.7</v>
      </c>
      <c r="G24" s="158">
        <f t="shared" ref="G24:H24" si="3">SUM(G26)</f>
        <v>31305.7</v>
      </c>
      <c r="H24" s="158">
        <f t="shared" si="3"/>
        <v>31305.7</v>
      </c>
    </row>
    <row r="25" spans="1:8" ht="15.75" x14ac:dyDescent="0.2">
      <c r="A25" s="197" t="s">
        <v>881</v>
      </c>
      <c r="B25" s="198" t="s">
        <v>973</v>
      </c>
      <c r="C25" s="101"/>
      <c r="D25" s="101"/>
      <c r="E25" s="101"/>
      <c r="F25" s="33">
        <f>SUM(F26)</f>
        <v>31305.7</v>
      </c>
      <c r="G25" s="33">
        <f t="shared" ref="G25:H26" si="4">SUM(G26)</f>
        <v>31305.7</v>
      </c>
      <c r="H25" s="33">
        <f t="shared" si="4"/>
        <v>31305.7</v>
      </c>
    </row>
    <row r="26" spans="1:8" ht="31.5" x14ac:dyDescent="0.2">
      <c r="A26" s="166" t="s">
        <v>185</v>
      </c>
      <c r="B26" s="160" t="s">
        <v>974</v>
      </c>
      <c r="C26" s="101"/>
      <c r="D26" s="101"/>
      <c r="E26" s="101"/>
      <c r="F26" s="33">
        <f>SUM(F27)</f>
        <v>31305.7</v>
      </c>
      <c r="G26" s="33">
        <f t="shared" si="4"/>
        <v>31305.7</v>
      </c>
      <c r="H26" s="33">
        <f t="shared" si="4"/>
        <v>31305.7</v>
      </c>
    </row>
    <row r="27" spans="1:8" ht="173.25" x14ac:dyDescent="0.2">
      <c r="A27" s="129" t="s">
        <v>978</v>
      </c>
      <c r="B27" s="160" t="s">
        <v>975</v>
      </c>
      <c r="C27" s="101"/>
      <c r="D27" s="101"/>
      <c r="E27" s="101"/>
      <c r="F27" s="33">
        <f t="shared" ref="F27:H27" si="5">SUM(F28)</f>
        <v>31305.7</v>
      </c>
      <c r="G27" s="33">
        <f t="shared" si="5"/>
        <v>31305.7</v>
      </c>
      <c r="H27" s="33">
        <f t="shared" si="5"/>
        <v>31305.7</v>
      </c>
    </row>
    <row r="28" spans="1:8" ht="31.5" x14ac:dyDescent="0.2">
      <c r="A28" s="162" t="s">
        <v>225</v>
      </c>
      <c r="B28" s="160" t="s">
        <v>975</v>
      </c>
      <c r="C28" s="173" t="s">
        <v>313</v>
      </c>
      <c r="D28" s="173" t="s">
        <v>193</v>
      </c>
      <c r="E28" s="173" t="s">
        <v>231</v>
      </c>
      <c r="F28" s="33">
        <v>31305.7</v>
      </c>
      <c r="G28" s="33">
        <v>31305.7</v>
      </c>
      <c r="H28" s="33">
        <v>31305.7</v>
      </c>
    </row>
    <row r="29" spans="1:8" ht="47.25" hidden="1" x14ac:dyDescent="0.2">
      <c r="A29" s="178" t="s">
        <v>159</v>
      </c>
      <c r="B29" s="161" t="s">
        <v>506</v>
      </c>
      <c r="C29" s="193"/>
      <c r="D29" s="193"/>
      <c r="E29" s="193"/>
      <c r="F29" s="33">
        <f t="shared" ref="F29:H29" si="6">SUM(F30)</f>
        <v>0</v>
      </c>
      <c r="G29" s="33">
        <f t="shared" si="6"/>
        <v>0</v>
      </c>
      <c r="H29" s="33">
        <f t="shared" si="6"/>
        <v>0</v>
      </c>
    </row>
    <row r="30" spans="1:8" ht="47.25" hidden="1" x14ac:dyDescent="0.2">
      <c r="A30" s="167" t="s">
        <v>160</v>
      </c>
      <c r="B30" s="160" t="s">
        <v>507</v>
      </c>
      <c r="C30" s="101"/>
      <c r="D30" s="101"/>
      <c r="E30" s="101"/>
      <c r="F30" s="33">
        <f>SUM(F31)</f>
        <v>0</v>
      </c>
      <c r="G30" s="33">
        <f>SUM(G31)</f>
        <v>0</v>
      </c>
      <c r="H30" s="33">
        <f>SUM(H31)</f>
        <v>0</v>
      </c>
    </row>
    <row r="31" spans="1:8" ht="110.25" hidden="1" x14ac:dyDescent="0.2">
      <c r="A31" s="167" t="s">
        <v>95</v>
      </c>
      <c r="B31" s="160" t="s">
        <v>508</v>
      </c>
      <c r="C31" s="101"/>
      <c r="D31" s="101"/>
      <c r="E31" s="101"/>
      <c r="F31" s="33">
        <f>SUM(F32)</f>
        <v>0</v>
      </c>
      <c r="G31" s="33">
        <f t="shared" ref="G31:H32" si="7">SUM(G32)</f>
        <v>0</v>
      </c>
      <c r="H31" s="33">
        <f t="shared" si="7"/>
        <v>0</v>
      </c>
    </row>
    <row r="32" spans="1:8" ht="47.25" hidden="1" x14ac:dyDescent="0.2">
      <c r="A32" s="162" t="s">
        <v>107</v>
      </c>
      <c r="B32" s="160" t="s">
        <v>406</v>
      </c>
      <c r="C32" s="101"/>
      <c r="D32" s="101"/>
      <c r="E32" s="101"/>
      <c r="F32" s="33">
        <f>SUM(F33)</f>
        <v>0</v>
      </c>
      <c r="G32" s="33">
        <f t="shared" si="7"/>
        <v>0</v>
      </c>
      <c r="H32" s="33">
        <f t="shared" si="7"/>
        <v>0</v>
      </c>
    </row>
    <row r="33" spans="1:8" ht="15.75" hidden="1" x14ac:dyDescent="0.2">
      <c r="A33" s="162" t="s">
        <v>207</v>
      </c>
      <c r="B33" s="160" t="s">
        <v>406</v>
      </c>
      <c r="C33" s="173" t="s">
        <v>264</v>
      </c>
      <c r="D33" s="173" t="s">
        <v>228</v>
      </c>
      <c r="E33" s="173" t="s">
        <v>229</v>
      </c>
      <c r="F33" s="33">
        <v>0</v>
      </c>
      <c r="G33" s="33">
        <v>0</v>
      </c>
      <c r="H33" s="33">
        <v>0</v>
      </c>
    </row>
    <row r="34" spans="1:8" ht="31.5" x14ac:dyDescent="0.2">
      <c r="A34" s="178" t="s">
        <v>339</v>
      </c>
      <c r="B34" s="101"/>
      <c r="C34" s="101"/>
      <c r="D34" s="101"/>
      <c r="E34" s="101"/>
      <c r="F34" s="158">
        <f>SUM(F35+F39+F62+F66+F173+F285+F333+F367+F382+F391+F409+F417+F423+F429+F462+F469+F484+F488+F498+F512+F502+F524+F506+F516+F528+F520+F532+F536)</f>
        <v>2250848.6999999997</v>
      </c>
      <c r="G34" s="158">
        <f>SUM(G35+G39+G62+G66+G173+G285+G333+G367+G382+G391+G409+G417+G423+G429+G462+G469+G484+G488+G498+G512+G502+G524+G506+G516+G528+G520+G532+G536)</f>
        <v>1820028.7999999998</v>
      </c>
      <c r="H34" s="158">
        <f>SUM(H35+H39+H62+H66+H173+H285+H333+H367+H382+H391+H409+H417+H423+H429+H462+H469+H484+H488+H498+H512+H502+H524+H506+H516+H528+H520+H532+H536)</f>
        <v>1816058.8</v>
      </c>
    </row>
    <row r="35" spans="1:8" ht="31.5" x14ac:dyDescent="0.2">
      <c r="A35" s="189" t="s">
        <v>968</v>
      </c>
      <c r="B35" s="161" t="s">
        <v>531</v>
      </c>
      <c r="C35" s="193"/>
      <c r="D35" s="193"/>
      <c r="E35" s="193"/>
      <c r="F35" s="158">
        <f>SUM(F36)</f>
        <v>1500</v>
      </c>
      <c r="G35" s="158">
        <f t="shared" ref="G35:H37" si="8">SUM(G36)</f>
        <v>1500</v>
      </c>
      <c r="H35" s="158">
        <f t="shared" si="8"/>
        <v>1500</v>
      </c>
    </row>
    <row r="36" spans="1:8" ht="31.5" x14ac:dyDescent="0.2">
      <c r="A36" s="166" t="s">
        <v>253</v>
      </c>
      <c r="B36" s="160" t="s">
        <v>678</v>
      </c>
      <c r="C36" s="173"/>
      <c r="D36" s="173"/>
      <c r="E36" s="173"/>
      <c r="F36" s="33">
        <f>SUM(F37)</f>
        <v>1500</v>
      </c>
      <c r="G36" s="33">
        <f t="shared" si="8"/>
        <v>1500</v>
      </c>
      <c r="H36" s="33">
        <f t="shared" si="8"/>
        <v>1500</v>
      </c>
    </row>
    <row r="37" spans="1:8" ht="63" x14ac:dyDescent="0.2">
      <c r="A37" s="162" t="s">
        <v>460</v>
      </c>
      <c r="B37" s="160" t="s">
        <v>679</v>
      </c>
      <c r="C37" s="173"/>
      <c r="D37" s="173"/>
      <c r="E37" s="173"/>
      <c r="F37" s="33">
        <f>SUM(F38)</f>
        <v>1500</v>
      </c>
      <c r="G37" s="33">
        <f t="shared" si="8"/>
        <v>1500</v>
      </c>
      <c r="H37" s="33">
        <f t="shared" si="8"/>
        <v>1500</v>
      </c>
    </row>
    <row r="38" spans="1:8" ht="31.5" x14ac:dyDescent="0.2">
      <c r="A38" s="162" t="s">
        <v>340</v>
      </c>
      <c r="B38" s="160" t="s">
        <v>679</v>
      </c>
      <c r="C38" s="173" t="s">
        <v>210</v>
      </c>
      <c r="D38" s="173" t="s">
        <v>232</v>
      </c>
      <c r="E38" s="173" t="s">
        <v>228</v>
      </c>
      <c r="F38" s="33">
        <v>1500</v>
      </c>
      <c r="G38" s="33">
        <v>1500</v>
      </c>
      <c r="H38" s="33">
        <v>1500</v>
      </c>
    </row>
    <row r="39" spans="1:8" ht="63" x14ac:dyDescent="0.2">
      <c r="A39" s="178" t="s">
        <v>969</v>
      </c>
      <c r="B39" s="161" t="s">
        <v>510</v>
      </c>
      <c r="C39" s="193"/>
      <c r="D39" s="193"/>
      <c r="E39" s="193"/>
      <c r="F39" s="158">
        <f>SUM(F40+F44+F48+F52+F56)</f>
        <v>88518.399999999994</v>
      </c>
      <c r="G39" s="158">
        <f>SUM(G40+G44+G48+G52+G56)</f>
        <v>90130.9</v>
      </c>
      <c r="H39" s="158">
        <f>SUM(H40+H44+H48+H52+H56)</f>
        <v>104617</v>
      </c>
    </row>
    <row r="40" spans="1:8" ht="47.25" x14ac:dyDescent="0.2">
      <c r="A40" s="190" t="s">
        <v>213</v>
      </c>
      <c r="B40" s="160" t="s">
        <v>511</v>
      </c>
      <c r="C40" s="173"/>
      <c r="D40" s="173"/>
      <c r="E40" s="173"/>
      <c r="F40" s="33">
        <f>SUM(F42)</f>
        <v>5165.8</v>
      </c>
      <c r="G40" s="33">
        <f>SUM(G42)</f>
        <v>5332.5</v>
      </c>
      <c r="H40" s="33">
        <f>SUM(H42)</f>
        <v>5499.1</v>
      </c>
    </row>
    <row r="41" spans="1:8" ht="15.75" x14ac:dyDescent="0.2">
      <c r="A41" s="190" t="s">
        <v>32</v>
      </c>
      <c r="B41" s="160" t="s">
        <v>512</v>
      </c>
      <c r="C41" s="173"/>
      <c r="D41" s="173"/>
      <c r="E41" s="173"/>
      <c r="F41" s="33">
        <f>SUM(F42)</f>
        <v>5165.8</v>
      </c>
      <c r="G41" s="33">
        <f t="shared" ref="G41:H41" si="9">SUM(G42)</f>
        <v>5332.5</v>
      </c>
      <c r="H41" s="33">
        <f t="shared" si="9"/>
        <v>5499.1</v>
      </c>
    </row>
    <row r="42" spans="1:8" ht="47.25" x14ac:dyDescent="0.2">
      <c r="A42" s="190" t="s">
        <v>152</v>
      </c>
      <c r="B42" s="160" t="s">
        <v>513</v>
      </c>
      <c r="C42" s="173"/>
      <c r="D42" s="173"/>
      <c r="E42" s="173"/>
      <c r="F42" s="33">
        <f>SUM(F43)</f>
        <v>5165.8</v>
      </c>
      <c r="G42" s="33">
        <f>SUM(G43)</f>
        <v>5332.5</v>
      </c>
      <c r="H42" s="33">
        <f>SUM(H43)</f>
        <v>5499.1</v>
      </c>
    </row>
    <row r="43" spans="1:8" ht="15.75" x14ac:dyDescent="0.2">
      <c r="A43" s="167" t="s">
        <v>207</v>
      </c>
      <c r="B43" s="160" t="s">
        <v>513</v>
      </c>
      <c r="C43" s="173" t="s">
        <v>264</v>
      </c>
      <c r="D43" s="173" t="s">
        <v>231</v>
      </c>
      <c r="E43" s="173" t="s">
        <v>192</v>
      </c>
      <c r="F43" s="163">
        <v>5165.8</v>
      </c>
      <c r="G43" s="163">
        <v>5332.5</v>
      </c>
      <c r="H43" s="163">
        <v>5499.1</v>
      </c>
    </row>
    <row r="44" spans="1:8" ht="47.25" x14ac:dyDescent="0.2">
      <c r="A44" s="167" t="s">
        <v>334</v>
      </c>
      <c r="B44" s="160" t="s">
        <v>514</v>
      </c>
      <c r="C44" s="93"/>
      <c r="D44" s="173"/>
      <c r="E44" s="173"/>
      <c r="F44" s="33">
        <f>SUM(F45)</f>
        <v>2280</v>
      </c>
      <c r="G44" s="33">
        <f>SUM(G45)</f>
        <v>2200</v>
      </c>
      <c r="H44" s="33">
        <f>SUM(H45)</f>
        <v>2200</v>
      </c>
    </row>
    <row r="45" spans="1:8" ht="15.75" x14ac:dyDescent="0.2">
      <c r="A45" s="190" t="s">
        <v>32</v>
      </c>
      <c r="B45" s="160" t="s">
        <v>408</v>
      </c>
      <c r="C45" s="173"/>
      <c r="D45" s="173"/>
      <c r="E45" s="173"/>
      <c r="F45" s="33">
        <f>SUM(F46)</f>
        <v>2280</v>
      </c>
      <c r="G45" s="33">
        <f t="shared" ref="G45:H45" si="10">SUM(G46)</f>
        <v>2200</v>
      </c>
      <c r="H45" s="33">
        <f t="shared" si="10"/>
        <v>2200</v>
      </c>
    </row>
    <row r="46" spans="1:8" ht="47.25" x14ac:dyDescent="0.2">
      <c r="A46" s="162" t="s">
        <v>780</v>
      </c>
      <c r="B46" s="160" t="s">
        <v>781</v>
      </c>
      <c r="C46" s="93"/>
      <c r="D46" s="173"/>
      <c r="E46" s="173"/>
      <c r="F46" s="33">
        <f t="shared" ref="F46:H46" si="11">SUM(F47)</f>
        <v>2280</v>
      </c>
      <c r="G46" s="33">
        <f t="shared" si="11"/>
        <v>2200</v>
      </c>
      <c r="H46" s="33">
        <f t="shared" si="11"/>
        <v>2200</v>
      </c>
    </row>
    <row r="47" spans="1:8" ht="15.75" x14ac:dyDescent="0.2">
      <c r="A47" s="167" t="s">
        <v>207</v>
      </c>
      <c r="B47" s="160" t="s">
        <v>781</v>
      </c>
      <c r="C47" s="93" t="s">
        <v>264</v>
      </c>
      <c r="D47" s="173" t="s">
        <v>231</v>
      </c>
      <c r="E47" s="173" t="s">
        <v>192</v>
      </c>
      <c r="F47" s="164">
        <v>2280</v>
      </c>
      <c r="G47" s="164">
        <v>2200</v>
      </c>
      <c r="H47" s="164">
        <v>2200</v>
      </c>
    </row>
    <row r="48" spans="1:8" ht="47.25" x14ac:dyDescent="0.2">
      <c r="A48" s="190" t="s">
        <v>13</v>
      </c>
      <c r="B48" s="160" t="s">
        <v>515</v>
      </c>
      <c r="C48" s="93"/>
      <c r="D48" s="173"/>
      <c r="E48" s="173"/>
      <c r="F48" s="33">
        <f>SUM(F50)</f>
        <v>17892.7</v>
      </c>
      <c r="G48" s="33">
        <f>SUM(G50)</f>
        <v>18451.900000000001</v>
      </c>
      <c r="H48" s="33">
        <f>SUM(H50)</f>
        <v>19011</v>
      </c>
    </row>
    <row r="49" spans="1:8" ht="15.75" x14ac:dyDescent="0.2">
      <c r="A49" s="190" t="s">
        <v>32</v>
      </c>
      <c r="B49" s="160" t="s">
        <v>409</v>
      </c>
      <c r="C49" s="93"/>
      <c r="D49" s="173"/>
      <c r="E49" s="173"/>
      <c r="F49" s="33">
        <f t="shared" ref="F49:H50" si="12">SUM(F50)</f>
        <v>17892.7</v>
      </c>
      <c r="G49" s="33">
        <f t="shared" si="12"/>
        <v>18451.900000000001</v>
      </c>
      <c r="H49" s="33">
        <f t="shared" si="12"/>
        <v>19011</v>
      </c>
    </row>
    <row r="50" spans="1:8" ht="47.25" x14ac:dyDescent="0.2">
      <c r="A50" s="190" t="s">
        <v>153</v>
      </c>
      <c r="B50" s="160" t="s">
        <v>410</v>
      </c>
      <c r="C50" s="93"/>
      <c r="D50" s="173"/>
      <c r="E50" s="173"/>
      <c r="F50" s="33">
        <f t="shared" si="12"/>
        <v>17892.7</v>
      </c>
      <c r="G50" s="33">
        <f t="shared" si="12"/>
        <v>18451.900000000001</v>
      </c>
      <c r="H50" s="33">
        <f t="shared" si="12"/>
        <v>19011</v>
      </c>
    </row>
    <row r="51" spans="1:8" ht="15.75" x14ac:dyDescent="0.2">
      <c r="A51" s="167" t="s">
        <v>207</v>
      </c>
      <c r="B51" s="160" t="s">
        <v>410</v>
      </c>
      <c r="C51" s="93" t="s">
        <v>264</v>
      </c>
      <c r="D51" s="173" t="s">
        <v>231</v>
      </c>
      <c r="E51" s="173" t="s">
        <v>192</v>
      </c>
      <c r="F51" s="163">
        <v>17892.7</v>
      </c>
      <c r="G51" s="163">
        <v>18451.900000000001</v>
      </c>
      <c r="H51" s="163">
        <v>19011</v>
      </c>
    </row>
    <row r="52" spans="1:8" ht="47.25" x14ac:dyDescent="0.2">
      <c r="A52" s="191" t="s">
        <v>167</v>
      </c>
      <c r="B52" s="160" t="s">
        <v>516</v>
      </c>
      <c r="C52" s="93"/>
      <c r="D52" s="173"/>
      <c r="E52" s="173"/>
      <c r="F52" s="33">
        <f>SUM(F53)</f>
        <v>2000</v>
      </c>
      <c r="G52" s="33">
        <f t="shared" ref="G52:H53" si="13">SUM(G53)</f>
        <v>2000</v>
      </c>
      <c r="H52" s="33">
        <f t="shared" si="13"/>
        <v>2000</v>
      </c>
    </row>
    <row r="53" spans="1:8" ht="15.75" x14ac:dyDescent="0.2">
      <c r="A53" s="190" t="s">
        <v>32</v>
      </c>
      <c r="B53" s="160" t="s">
        <v>411</v>
      </c>
      <c r="C53" s="93"/>
      <c r="D53" s="173"/>
      <c r="E53" s="173"/>
      <c r="F53" s="33">
        <f>SUM(F54)</f>
        <v>2000</v>
      </c>
      <c r="G53" s="33">
        <f t="shared" si="13"/>
        <v>2000</v>
      </c>
      <c r="H53" s="33">
        <f t="shared" si="13"/>
        <v>2000</v>
      </c>
    </row>
    <row r="54" spans="1:8" ht="47.25" x14ac:dyDescent="0.2">
      <c r="A54" s="191" t="s">
        <v>305</v>
      </c>
      <c r="B54" s="160" t="s">
        <v>412</v>
      </c>
      <c r="C54" s="93"/>
      <c r="D54" s="173"/>
      <c r="E54" s="173"/>
      <c r="F54" s="33">
        <f>SUM(F55)</f>
        <v>2000</v>
      </c>
      <c r="G54" s="33">
        <f>SUM(G55)</f>
        <v>2000</v>
      </c>
      <c r="H54" s="33">
        <f>SUM(H55)</f>
        <v>2000</v>
      </c>
    </row>
    <row r="55" spans="1:8" ht="15.75" x14ac:dyDescent="0.2">
      <c r="A55" s="167" t="s">
        <v>207</v>
      </c>
      <c r="B55" s="160" t="s">
        <v>412</v>
      </c>
      <c r="C55" s="93" t="s">
        <v>264</v>
      </c>
      <c r="D55" s="173" t="s">
        <v>231</v>
      </c>
      <c r="E55" s="173" t="s">
        <v>192</v>
      </c>
      <c r="F55" s="33">
        <v>2000</v>
      </c>
      <c r="G55" s="33">
        <v>2000</v>
      </c>
      <c r="H55" s="33">
        <v>2000</v>
      </c>
    </row>
    <row r="56" spans="1:8" ht="63" x14ac:dyDescent="0.2">
      <c r="A56" s="191" t="s">
        <v>41</v>
      </c>
      <c r="B56" s="160" t="s">
        <v>517</v>
      </c>
      <c r="C56" s="93"/>
      <c r="D56" s="173"/>
      <c r="E56" s="173"/>
      <c r="F56" s="33">
        <f t="shared" ref="F56:H56" si="14">SUM(F57)</f>
        <v>61179.9</v>
      </c>
      <c r="G56" s="33">
        <f t="shared" si="14"/>
        <v>62146.5</v>
      </c>
      <c r="H56" s="33">
        <f t="shared" si="14"/>
        <v>75906.899999999994</v>
      </c>
    </row>
    <row r="57" spans="1:8" ht="15.75" x14ac:dyDescent="0.2">
      <c r="A57" s="190" t="s">
        <v>32</v>
      </c>
      <c r="B57" s="160" t="s">
        <v>413</v>
      </c>
      <c r="C57" s="93"/>
      <c r="D57" s="173"/>
      <c r="E57" s="173"/>
      <c r="F57" s="33">
        <f>SUM(F58+F60)</f>
        <v>61179.9</v>
      </c>
      <c r="G57" s="33">
        <f t="shared" ref="G57:H57" si="15">SUM(G58+G60)</f>
        <v>62146.5</v>
      </c>
      <c r="H57" s="33">
        <f t="shared" si="15"/>
        <v>75906.899999999994</v>
      </c>
    </row>
    <row r="58" spans="1:8" ht="47.25" x14ac:dyDescent="0.2">
      <c r="A58" s="167" t="s">
        <v>154</v>
      </c>
      <c r="B58" s="160" t="s">
        <v>414</v>
      </c>
      <c r="C58" s="173"/>
      <c r="D58" s="173"/>
      <c r="E58" s="173"/>
      <c r="F58" s="33">
        <f>SUM(F59)</f>
        <v>12144.6</v>
      </c>
      <c r="G58" s="33">
        <f>SUM(G59)</f>
        <v>13164.1</v>
      </c>
      <c r="H58" s="33">
        <f>SUM(H59)</f>
        <v>27675.1</v>
      </c>
    </row>
    <row r="59" spans="1:8" ht="15.75" x14ac:dyDescent="0.2">
      <c r="A59" s="167" t="s">
        <v>207</v>
      </c>
      <c r="B59" s="160" t="s">
        <v>414</v>
      </c>
      <c r="C59" s="173" t="s">
        <v>264</v>
      </c>
      <c r="D59" s="173" t="s">
        <v>231</v>
      </c>
      <c r="E59" s="173" t="s">
        <v>192</v>
      </c>
      <c r="F59" s="163">
        <v>12144.6</v>
      </c>
      <c r="G59" s="163">
        <v>13164.1</v>
      </c>
      <c r="H59" s="163">
        <v>27675.1</v>
      </c>
    </row>
    <row r="60" spans="1:8" ht="47.25" x14ac:dyDescent="0.2">
      <c r="A60" s="199" t="s">
        <v>214</v>
      </c>
      <c r="B60" s="198" t="s">
        <v>976</v>
      </c>
      <c r="C60" s="200"/>
      <c r="D60" s="173"/>
      <c r="E60" s="173"/>
      <c r="F60" s="33">
        <f>SUM(F61)</f>
        <v>49035.3</v>
      </c>
      <c r="G60" s="33">
        <f>SUM(G61)</f>
        <v>48982.400000000001</v>
      </c>
      <c r="H60" s="33">
        <f>SUM(H61)</f>
        <v>48231.8</v>
      </c>
    </row>
    <row r="61" spans="1:8" ht="15.75" x14ac:dyDescent="0.2">
      <c r="A61" s="199" t="s">
        <v>207</v>
      </c>
      <c r="B61" s="198" t="s">
        <v>976</v>
      </c>
      <c r="C61" s="201" t="s">
        <v>264</v>
      </c>
      <c r="D61" s="173" t="s">
        <v>231</v>
      </c>
      <c r="E61" s="173" t="s">
        <v>192</v>
      </c>
      <c r="F61" s="33">
        <v>49035.3</v>
      </c>
      <c r="G61" s="33">
        <v>48982.400000000001</v>
      </c>
      <c r="H61" s="33">
        <v>48231.8</v>
      </c>
    </row>
    <row r="62" spans="1:8" ht="47.25" x14ac:dyDescent="0.2">
      <c r="A62" s="165" t="s">
        <v>164</v>
      </c>
      <c r="B62" s="161" t="s">
        <v>594</v>
      </c>
      <c r="C62" s="193"/>
      <c r="D62" s="193"/>
      <c r="E62" s="193"/>
      <c r="F62" s="158">
        <f t="shared" ref="F62:H64" si="16">SUM(F63)</f>
        <v>357</v>
      </c>
      <c r="G62" s="158">
        <f t="shared" si="16"/>
        <v>37.5</v>
      </c>
      <c r="H62" s="158">
        <f t="shared" si="16"/>
        <v>37.5</v>
      </c>
    </row>
    <row r="63" spans="1:8" ht="15.75" x14ac:dyDescent="0.2">
      <c r="A63" s="162" t="s">
        <v>96</v>
      </c>
      <c r="B63" s="160" t="s">
        <v>595</v>
      </c>
      <c r="C63" s="173"/>
      <c r="D63" s="173"/>
      <c r="E63" s="173"/>
      <c r="F63" s="33">
        <f t="shared" si="16"/>
        <v>357</v>
      </c>
      <c r="G63" s="33">
        <f t="shared" si="16"/>
        <v>37.5</v>
      </c>
      <c r="H63" s="33">
        <f t="shared" si="16"/>
        <v>37.5</v>
      </c>
    </row>
    <row r="64" spans="1:8" ht="47.25" x14ac:dyDescent="0.2">
      <c r="A64" s="162" t="s">
        <v>165</v>
      </c>
      <c r="B64" s="160" t="s">
        <v>596</v>
      </c>
      <c r="C64" s="173"/>
      <c r="D64" s="173"/>
      <c r="E64" s="173"/>
      <c r="F64" s="33">
        <f>SUM(F65)</f>
        <v>357</v>
      </c>
      <c r="G64" s="33">
        <f t="shared" si="16"/>
        <v>37.5</v>
      </c>
      <c r="H64" s="33">
        <f t="shared" si="16"/>
        <v>37.5</v>
      </c>
    </row>
    <row r="65" spans="1:8" ht="31.5" x14ac:dyDescent="0.2">
      <c r="A65" s="162" t="s">
        <v>340</v>
      </c>
      <c r="B65" s="160" t="s">
        <v>596</v>
      </c>
      <c r="C65" s="173" t="s">
        <v>210</v>
      </c>
      <c r="D65" s="173" t="s">
        <v>227</v>
      </c>
      <c r="E65" s="173" t="s">
        <v>144</v>
      </c>
      <c r="F65" s="33">
        <v>357</v>
      </c>
      <c r="G65" s="33">
        <v>37.5</v>
      </c>
      <c r="H65" s="33">
        <v>37.5</v>
      </c>
    </row>
    <row r="66" spans="1:8" ht="47.25" x14ac:dyDescent="0.2">
      <c r="A66" s="165" t="s">
        <v>349</v>
      </c>
      <c r="B66" s="161" t="s">
        <v>532</v>
      </c>
      <c r="C66" s="193"/>
      <c r="D66" s="193"/>
      <c r="E66" s="193"/>
      <c r="F66" s="158">
        <f>SUM(F67+F85+F123+F127+F146++F161)</f>
        <v>1087203.4000000001</v>
      </c>
      <c r="G66" s="158">
        <f t="shared" ref="G66:H66" si="17">SUM(G67+G85+G123+G127+G146++G161)</f>
        <v>1060037.4000000001</v>
      </c>
      <c r="H66" s="158">
        <f t="shared" si="17"/>
        <v>1062784.9000000001</v>
      </c>
    </row>
    <row r="67" spans="1:8" ht="31.5" x14ac:dyDescent="0.2">
      <c r="A67" s="34" t="s">
        <v>162</v>
      </c>
      <c r="B67" s="160" t="s">
        <v>533</v>
      </c>
      <c r="C67" s="173"/>
      <c r="D67" s="173"/>
      <c r="E67" s="173"/>
      <c r="F67" s="33">
        <f>SUM(F68+F71+F80)</f>
        <v>227419.39999999997</v>
      </c>
      <c r="G67" s="33">
        <f t="shared" ref="G67:H67" si="18">SUM(G68+G71+G80)</f>
        <v>228297.79999999996</v>
      </c>
      <c r="H67" s="33">
        <f t="shared" si="18"/>
        <v>229429.89999999997</v>
      </c>
    </row>
    <row r="68" spans="1:8" ht="31.5" x14ac:dyDescent="0.2">
      <c r="A68" s="34" t="s">
        <v>177</v>
      </c>
      <c r="B68" s="160" t="s">
        <v>700</v>
      </c>
      <c r="C68" s="173"/>
      <c r="D68" s="173"/>
      <c r="E68" s="173"/>
      <c r="F68" s="33">
        <f>SUM(F69)</f>
        <v>6922.4</v>
      </c>
      <c r="G68" s="33">
        <f>SUM(G69)</f>
        <v>6922.4</v>
      </c>
      <c r="H68" s="33">
        <f>SUM(H69)</f>
        <v>6922.4</v>
      </c>
    </row>
    <row r="69" spans="1:8" ht="94.5" x14ac:dyDescent="0.2">
      <c r="A69" s="162" t="s">
        <v>415</v>
      </c>
      <c r="B69" s="160" t="s">
        <v>830</v>
      </c>
      <c r="C69" s="173"/>
      <c r="D69" s="173"/>
      <c r="E69" s="173"/>
      <c r="F69" s="33">
        <f>SUM(F70)</f>
        <v>6922.4</v>
      </c>
      <c r="G69" s="33">
        <f t="shared" ref="G69:H69" si="19">SUM(G70)</f>
        <v>6922.4</v>
      </c>
      <c r="H69" s="33">
        <f t="shared" si="19"/>
        <v>6922.4</v>
      </c>
    </row>
    <row r="70" spans="1:8" ht="31.5" x14ac:dyDescent="0.2">
      <c r="A70" s="162" t="s">
        <v>74</v>
      </c>
      <c r="B70" s="160" t="s">
        <v>830</v>
      </c>
      <c r="C70" s="173" t="s">
        <v>75</v>
      </c>
      <c r="D70" s="173" t="s">
        <v>193</v>
      </c>
      <c r="E70" s="173" t="s">
        <v>231</v>
      </c>
      <c r="F70" s="33">
        <v>6922.4</v>
      </c>
      <c r="G70" s="33">
        <v>6922.4</v>
      </c>
      <c r="H70" s="33">
        <v>6922.4</v>
      </c>
    </row>
    <row r="71" spans="1:8" ht="47.25" x14ac:dyDescent="0.2">
      <c r="A71" s="34" t="s">
        <v>298</v>
      </c>
      <c r="B71" s="160" t="s">
        <v>534</v>
      </c>
      <c r="C71" s="173"/>
      <c r="D71" s="173"/>
      <c r="E71" s="173"/>
      <c r="F71" s="33">
        <f>SUM(F72+F74+F76+F78)</f>
        <v>219397.69999999998</v>
      </c>
      <c r="G71" s="33">
        <f t="shared" ref="G71:H71" si="20">SUM(G72+G74+G76+G78)</f>
        <v>220486.09999999998</v>
      </c>
      <c r="H71" s="33">
        <f t="shared" si="20"/>
        <v>221618.19999999998</v>
      </c>
    </row>
    <row r="72" spans="1:8" ht="63" x14ac:dyDescent="0.2">
      <c r="A72" s="162" t="s">
        <v>416</v>
      </c>
      <c r="B72" s="160" t="s">
        <v>806</v>
      </c>
      <c r="C72" s="173"/>
      <c r="D72" s="173"/>
      <c r="E72" s="173"/>
      <c r="F72" s="33">
        <f>SUM(F73)</f>
        <v>116831.9</v>
      </c>
      <c r="G72" s="33">
        <f t="shared" ref="G72:H72" si="21">SUM(G73)</f>
        <v>116831.9</v>
      </c>
      <c r="H72" s="33">
        <f t="shared" si="21"/>
        <v>116831.9</v>
      </c>
    </row>
    <row r="73" spans="1:8" ht="47.25" x14ac:dyDescent="0.2">
      <c r="A73" s="162" t="s">
        <v>311</v>
      </c>
      <c r="B73" s="160" t="s">
        <v>806</v>
      </c>
      <c r="C73" s="173" t="s">
        <v>12</v>
      </c>
      <c r="D73" s="173" t="s">
        <v>234</v>
      </c>
      <c r="E73" s="173" t="s">
        <v>227</v>
      </c>
      <c r="F73" s="33">
        <v>116831.9</v>
      </c>
      <c r="G73" s="33">
        <v>116831.9</v>
      </c>
      <c r="H73" s="33">
        <v>116831.9</v>
      </c>
    </row>
    <row r="74" spans="1:8" ht="15.75" x14ac:dyDescent="0.2">
      <c r="A74" s="162" t="s">
        <v>297</v>
      </c>
      <c r="B74" s="160" t="s">
        <v>535</v>
      </c>
      <c r="C74" s="173"/>
      <c r="D74" s="173"/>
      <c r="E74" s="173"/>
      <c r="F74" s="33">
        <f>SUM(F75)</f>
        <v>100433.5</v>
      </c>
      <c r="G74" s="33">
        <f t="shared" ref="G74:H74" si="22">SUM(G75)</f>
        <v>101521.9</v>
      </c>
      <c r="H74" s="33">
        <f t="shared" si="22"/>
        <v>102654</v>
      </c>
    </row>
    <row r="75" spans="1:8" ht="47.25" x14ac:dyDescent="0.2">
      <c r="A75" s="162" t="s">
        <v>311</v>
      </c>
      <c r="B75" s="160" t="s">
        <v>535</v>
      </c>
      <c r="C75" s="173" t="s">
        <v>12</v>
      </c>
      <c r="D75" s="173" t="s">
        <v>234</v>
      </c>
      <c r="E75" s="173" t="s">
        <v>227</v>
      </c>
      <c r="F75" s="33">
        <v>100433.5</v>
      </c>
      <c r="G75" s="33">
        <v>101521.9</v>
      </c>
      <c r="H75" s="33">
        <v>102654</v>
      </c>
    </row>
    <row r="76" spans="1:8" ht="31.5" x14ac:dyDescent="0.2">
      <c r="A76" s="162" t="s">
        <v>417</v>
      </c>
      <c r="B76" s="93" t="s">
        <v>559</v>
      </c>
      <c r="C76" s="173"/>
      <c r="D76" s="173"/>
      <c r="E76" s="173"/>
      <c r="F76" s="33">
        <f>SUM(F77)</f>
        <v>171.8</v>
      </c>
      <c r="G76" s="33">
        <f t="shared" ref="G76:H76" si="23">SUM(G77)</f>
        <v>171.8</v>
      </c>
      <c r="H76" s="33">
        <f t="shared" si="23"/>
        <v>171.8</v>
      </c>
    </row>
    <row r="77" spans="1:8" ht="47.25" x14ac:dyDescent="0.2">
      <c r="A77" s="162" t="s">
        <v>311</v>
      </c>
      <c r="B77" s="93" t="s">
        <v>559</v>
      </c>
      <c r="C77" s="173" t="s">
        <v>12</v>
      </c>
      <c r="D77" s="173" t="s">
        <v>193</v>
      </c>
      <c r="E77" s="173" t="s">
        <v>231</v>
      </c>
      <c r="F77" s="33">
        <v>171.8</v>
      </c>
      <c r="G77" s="33">
        <v>171.8</v>
      </c>
      <c r="H77" s="33">
        <v>171.8</v>
      </c>
    </row>
    <row r="78" spans="1:8" ht="126" x14ac:dyDescent="0.2">
      <c r="A78" s="186" t="s">
        <v>418</v>
      </c>
      <c r="B78" s="160" t="s">
        <v>832</v>
      </c>
      <c r="C78" s="173"/>
      <c r="D78" s="173"/>
      <c r="E78" s="173"/>
      <c r="F78" s="33">
        <f>SUM(F79)</f>
        <v>1960.5</v>
      </c>
      <c r="G78" s="33">
        <f t="shared" ref="G78:H78" si="24">SUM(G79)</f>
        <v>1960.5</v>
      </c>
      <c r="H78" s="33">
        <f t="shared" si="24"/>
        <v>1960.5</v>
      </c>
    </row>
    <row r="79" spans="1:8" ht="47.25" x14ac:dyDescent="0.2">
      <c r="A79" s="162" t="s">
        <v>311</v>
      </c>
      <c r="B79" s="160" t="s">
        <v>832</v>
      </c>
      <c r="C79" s="173" t="s">
        <v>12</v>
      </c>
      <c r="D79" s="173" t="s">
        <v>193</v>
      </c>
      <c r="E79" s="173" t="s">
        <v>231</v>
      </c>
      <c r="F79" s="33">
        <v>1960.5</v>
      </c>
      <c r="G79" s="33">
        <v>1960.5</v>
      </c>
      <c r="H79" s="33">
        <v>1960.5</v>
      </c>
    </row>
    <row r="80" spans="1:8" ht="31.5" x14ac:dyDescent="0.2">
      <c r="A80" s="162" t="s">
        <v>25</v>
      </c>
      <c r="B80" s="160" t="s">
        <v>779</v>
      </c>
      <c r="C80" s="173"/>
      <c r="D80" s="173"/>
      <c r="E80" s="173"/>
      <c r="F80" s="33">
        <f>SUM(F83+F81)</f>
        <v>1099.3</v>
      </c>
      <c r="G80" s="33">
        <f t="shared" ref="G80:H80" si="25">SUM(G83+G81)</f>
        <v>889.3</v>
      </c>
      <c r="H80" s="33">
        <f t="shared" si="25"/>
        <v>889.3</v>
      </c>
    </row>
    <row r="81" spans="1:8" ht="110.25" x14ac:dyDescent="0.2">
      <c r="A81" s="166" t="s">
        <v>807</v>
      </c>
      <c r="B81" s="160" t="s">
        <v>808</v>
      </c>
      <c r="C81" s="173"/>
      <c r="D81" s="173"/>
      <c r="E81" s="173"/>
      <c r="F81" s="33">
        <f t="shared" ref="F81" si="26">SUM(F82)</f>
        <v>210</v>
      </c>
      <c r="G81" s="33"/>
      <c r="H81" s="33"/>
    </row>
    <row r="82" spans="1:8" ht="47.25" x14ac:dyDescent="0.2">
      <c r="A82" s="167" t="s">
        <v>311</v>
      </c>
      <c r="B82" s="160" t="s">
        <v>808</v>
      </c>
      <c r="C82" s="173" t="s">
        <v>12</v>
      </c>
      <c r="D82" s="173" t="s">
        <v>234</v>
      </c>
      <c r="E82" s="173" t="s">
        <v>227</v>
      </c>
      <c r="F82" s="33">
        <v>210</v>
      </c>
      <c r="G82" s="33"/>
      <c r="H82" s="33"/>
    </row>
    <row r="83" spans="1:8" ht="78.75" x14ac:dyDescent="0.2">
      <c r="A83" s="167" t="s">
        <v>744</v>
      </c>
      <c r="B83" s="160" t="s">
        <v>809</v>
      </c>
      <c r="C83" s="173"/>
      <c r="D83" s="173"/>
      <c r="E83" s="173"/>
      <c r="F83" s="33">
        <f>SUM(F84)</f>
        <v>889.3</v>
      </c>
      <c r="G83" s="33">
        <f>SUM(G84)</f>
        <v>889.3</v>
      </c>
      <c r="H83" s="33">
        <f>SUM(H84)</f>
        <v>889.3</v>
      </c>
    </row>
    <row r="84" spans="1:8" ht="47.25" x14ac:dyDescent="0.2">
      <c r="A84" s="162" t="s">
        <v>311</v>
      </c>
      <c r="B84" s="160" t="s">
        <v>809</v>
      </c>
      <c r="C84" s="173" t="s">
        <v>12</v>
      </c>
      <c r="D84" s="173" t="s">
        <v>234</v>
      </c>
      <c r="E84" s="173" t="s">
        <v>227</v>
      </c>
      <c r="F84" s="33">
        <v>889.3</v>
      </c>
      <c r="G84" s="33">
        <v>889.3</v>
      </c>
      <c r="H84" s="33">
        <v>889.3</v>
      </c>
    </row>
    <row r="85" spans="1:8" ht="31.5" x14ac:dyDescent="0.2">
      <c r="A85" s="34" t="s">
        <v>92</v>
      </c>
      <c r="B85" s="160" t="s">
        <v>539</v>
      </c>
      <c r="C85" s="173"/>
      <c r="D85" s="173"/>
      <c r="E85" s="173"/>
      <c r="F85" s="33">
        <f>SUM(F86+F93+F112+F115+F120)</f>
        <v>758074.4</v>
      </c>
      <c r="G85" s="33">
        <f t="shared" ref="G85:H85" si="27">SUM(G86+G93+G112+G115+G120)</f>
        <v>743509.50000000012</v>
      </c>
      <c r="H85" s="33">
        <f t="shared" si="27"/>
        <v>745024.80000000016</v>
      </c>
    </row>
    <row r="86" spans="1:8" ht="31.5" x14ac:dyDescent="0.2">
      <c r="A86" s="166" t="s">
        <v>253</v>
      </c>
      <c r="B86" s="160" t="s">
        <v>540</v>
      </c>
      <c r="C86" s="173"/>
      <c r="D86" s="173"/>
      <c r="E86" s="173"/>
      <c r="F86" s="33">
        <f>SUM(F87+F89+F91)</f>
        <v>35488.5</v>
      </c>
      <c r="G86" s="33">
        <f t="shared" ref="G86:H86" si="28">SUM(G87+G89+G91)</f>
        <v>35488.5</v>
      </c>
      <c r="H86" s="33">
        <f t="shared" si="28"/>
        <v>35488.5</v>
      </c>
    </row>
    <row r="87" spans="1:8" ht="15.75" x14ac:dyDescent="0.2">
      <c r="A87" s="162" t="s">
        <v>341</v>
      </c>
      <c r="B87" s="160" t="s">
        <v>541</v>
      </c>
      <c r="C87" s="173"/>
      <c r="D87" s="173"/>
      <c r="E87" s="173"/>
      <c r="F87" s="33">
        <f>SUM(F88)</f>
        <v>35000</v>
      </c>
      <c r="G87" s="33">
        <f>SUM(G88)</f>
        <v>35000</v>
      </c>
      <c r="H87" s="33">
        <f>SUM(H88)</f>
        <v>35000</v>
      </c>
    </row>
    <row r="88" spans="1:8" ht="31.5" x14ac:dyDescent="0.2">
      <c r="A88" s="162" t="s">
        <v>340</v>
      </c>
      <c r="B88" s="160" t="s">
        <v>541</v>
      </c>
      <c r="C88" s="173" t="s">
        <v>210</v>
      </c>
      <c r="D88" s="173" t="s">
        <v>234</v>
      </c>
      <c r="E88" s="173" t="s">
        <v>228</v>
      </c>
      <c r="F88" s="33">
        <v>35000</v>
      </c>
      <c r="G88" s="33">
        <v>35000</v>
      </c>
      <c r="H88" s="33">
        <v>35000</v>
      </c>
    </row>
    <row r="89" spans="1:8" ht="15.75" x14ac:dyDescent="0.2">
      <c r="A89" s="166" t="s">
        <v>368</v>
      </c>
      <c r="B89" s="160" t="s">
        <v>542</v>
      </c>
      <c r="C89" s="173"/>
      <c r="D89" s="173"/>
      <c r="E89" s="173"/>
      <c r="F89" s="168">
        <f>SUM(F90)</f>
        <v>274.5</v>
      </c>
      <c r="G89" s="168">
        <f t="shared" ref="G89:H89" si="29">SUM(G90)</f>
        <v>274.5</v>
      </c>
      <c r="H89" s="168">
        <f t="shared" si="29"/>
        <v>274.5</v>
      </c>
    </row>
    <row r="90" spans="1:8" ht="31.5" x14ac:dyDescent="0.2">
      <c r="A90" s="162" t="s">
        <v>340</v>
      </c>
      <c r="B90" s="160" t="s">
        <v>542</v>
      </c>
      <c r="C90" s="173" t="s">
        <v>210</v>
      </c>
      <c r="D90" s="173" t="s">
        <v>234</v>
      </c>
      <c r="E90" s="173" t="s">
        <v>228</v>
      </c>
      <c r="F90" s="33">
        <v>274.5</v>
      </c>
      <c r="G90" s="33">
        <v>274.5</v>
      </c>
      <c r="H90" s="33">
        <v>274.5</v>
      </c>
    </row>
    <row r="91" spans="1:8" ht="31.5" x14ac:dyDescent="0.2">
      <c r="A91" s="166" t="s">
        <v>336</v>
      </c>
      <c r="B91" s="160" t="s">
        <v>543</v>
      </c>
      <c r="C91" s="173"/>
      <c r="D91" s="173"/>
      <c r="E91" s="173"/>
      <c r="F91" s="33">
        <f>SUM(F92)</f>
        <v>214</v>
      </c>
      <c r="G91" s="33">
        <f t="shared" ref="G91:H91" si="30">SUM(G92)</f>
        <v>214</v>
      </c>
      <c r="H91" s="33">
        <f t="shared" si="30"/>
        <v>214</v>
      </c>
    </row>
    <row r="92" spans="1:8" ht="31.5" x14ac:dyDescent="0.2">
      <c r="A92" s="162" t="s">
        <v>340</v>
      </c>
      <c r="B92" s="160" t="s">
        <v>543</v>
      </c>
      <c r="C92" s="173" t="s">
        <v>210</v>
      </c>
      <c r="D92" s="173" t="s">
        <v>234</v>
      </c>
      <c r="E92" s="173" t="s">
        <v>228</v>
      </c>
      <c r="F92" s="33">
        <v>214</v>
      </c>
      <c r="G92" s="33">
        <v>214</v>
      </c>
      <c r="H92" s="33">
        <v>214</v>
      </c>
    </row>
    <row r="93" spans="1:8" ht="47.25" x14ac:dyDescent="0.2">
      <c r="A93" s="34" t="s">
        <v>298</v>
      </c>
      <c r="B93" s="160" t="s">
        <v>544</v>
      </c>
      <c r="C93" s="173"/>
      <c r="D93" s="173"/>
      <c r="E93" s="173"/>
      <c r="F93" s="33">
        <f>SUM(F94+F96+F98+F100+F102+F104+F106+F108+F110)</f>
        <v>703942.60000000009</v>
      </c>
      <c r="G93" s="33">
        <f t="shared" ref="G93:H93" si="31">SUM(G94+G96+G98+G100+G102+G104+G106+G108+G110)</f>
        <v>704981.00000000012</v>
      </c>
      <c r="H93" s="33">
        <f t="shared" si="31"/>
        <v>705864.30000000016</v>
      </c>
    </row>
    <row r="94" spans="1:8" ht="126" x14ac:dyDescent="0.2">
      <c r="A94" s="186" t="s">
        <v>15</v>
      </c>
      <c r="B94" s="160" t="s">
        <v>812</v>
      </c>
      <c r="C94" s="160"/>
      <c r="D94" s="160"/>
      <c r="E94" s="160"/>
      <c r="F94" s="168">
        <f>SUM(F95)</f>
        <v>31119.9</v>
      </c>
      <c r="G94" s="168">
        <f t="shared" ref="G94:H94" si="32">SUM(G95)</f>
        <v>31119.9</v>
      </c>
      <c r="H94" s="168">
        <f t="shared" si="32"/>
        <v>31119.9</v>
      </c>
    </row>
    <row r="95" spans="1:8" ht="47.25" x14ac:dyDescent="0.2">
      <c r="A95" s="162" t="s">
        <v>311</v>
      </c>
      <c r="B95" s="160" t="s">
        <v>812</v>
      </c>
      <c r="C95" s="160" t="s">
        <v>12</v>
      </c>
      <c r="D95" s="160" t="s">
        <v>234</v>
      </c>
      <c r="E95" s="160" t="s">
        <v>228</v>
      </c>
      <c r="F95" s="33">
        <v>31119.9</v>
      </c>
      <c r="G95" s="33">
        <v>31119.9</v>
      </c>
      <c r="H95" s="33">
        <v>31119.9</v>
      </c>
    </row>
    <row r="96" spans="1:8" ht="94.5" x14ac:dyDescent="0.2">
      <c r="A96" s="186" t="s">
        <v>420</v>
      </c>
      <c r="B96" s="160" t="s">
        <v>813</v>
      </c>
      <c r="C96" s="173"/>
      <c r="D96" s="173"/>
      <c r="E96" s="173"/>
      <c r="F96" s="168">
        <f>SUM(F97)</f>
        <v>397929.8</v>
      </c>
      <c r="G96" s="168">
        <f t="shared" ref="G96:H96" si="33">SUM(G97)</f>
        <v>397929.8</v>
      </c>
      <c r="H96" s="168">
        <f t="shared" si="33"/>
        <v>397929.8</v>
      </c>
    </row>
    <row r="97" spans="1:8" ht="47.25" x14ac:dyDescent="0.2">
      <c r="A97" s="162" t="s">
        <v>311</v>
      </c>
      <c r="B97" s="160" t="s">
        <v>813</v>
      </c>
      <c r="C97" s="173" t="s">
        <v>12</v>
      </c>
      <c r="D97" s="173" t="s">
        <v>234</v>
      </c>
      <c r="E97" s="173" t="s">
        <v>228</v>
      </c>
      <c r="F97" s="33">
        <v>397929.8</v>
      </c>
      <c r="G97" s="33">
        <v>397929.8</v>
      </c>
      <c r="H97" s="33">
        <v>397929.8</v>
      </c>
    </row>
    <row r="98" spans="1:8" ht="204.75" x14ac:dyDescent="0.2">
      <c r="A98" s="166" t="s">
        <v>814</v>
      </c>
      <c r="B98" s="160" t="s">
        <v>815</v>
      </c>
      <c r="C98" s="173"/>
      <c r="D98" s="173"/>
      <c r="E98" s="173"/>
      <c r="F98" s="33">
        <f t="shared" ref="F98:H98" si="34">SUM(F99)</f>
        <v>1250.0999999999999</v>
      </c>
      <c r="G98" s="33">
        <f t="shared" si="34"/>
        <v>1250.0999999999999</v>
      </c>
      <c r="H98" s="33">
        <f t="shared" si="34"/>
        <v>1250.0999999999999</v>
      </c>
    </row>
    <row r="99" spans="1:8" ht="47.25" x14ac:dyDescent="0.2">
      <c r="A99" s="43" t="s">
        <v>311</v>
      </c>
      <c r="B99" s="160" t="s">
        <v>815</v>
      </c>
      <c r="C99" s="173" t="s">
        <v>12</v>
      </c>
      <c r="D99" s="173" t="s">
        <v>234</v>
      </c>
      <c r="E99" s="173" t="s">
        <v>228</v>
      </c>
      <c r="F99" s="33">
        <v>1250.0999999999999</v>
      </c>
      <c r="G99" s="33">
        <v>1250.0999999999999</v>
      </c>
      <c r="H99" s="33">
        <v>1250.0999999999999</v>
      </c>
    </row>
    <row r="100" spans="1:8" ht="15.75" x14ac:dyDescent="0.2">
      <c r="A100" s="162" t="s">
        <v>421</v>
      </c>
      <c r="B100" s="160" t="s">
        <v>545</v>
      </c>
      <c r="C100" s="173"/>
      <c r="D100" s="173"/>
      <c r="E100" s="173"/>
      <c r="F100" s="168">
        <f>SUM(F101)</f>
        <v>168520</v>
      </c>
      <c r="G100" s="168">
        <f t="shared" ref="G100:H100" si="35">SUM(G101)</f>
        <v>170492.1</v>
      </c>
      <c r="H100" s="168">
        <f t="shared" si="35"/>
        <v>172543</v>
      </c>
    </row>
    <row r="101" spans="1:8" ht="47.25" x14ac:dyDescent="0.2">
      <c r="A101" s="162" t="s">
        <v>311</v>
      </c>
      <c r="B101" s="160" t="s">
        <v>545</v>
      </c>
      <c r="C101" s="173" t="s">
        <v>12</v>
      </c>
      <c r="D101" s="173" t="s">
        <v>234</v>
      </c>
      <c r="E101" s="173" t="s">
        <v>228</v>
      </c>
      <c r="F101" s="33">
        <v>168520</v>
      </c>
      <c r="G101" s="33">
        <v>170492.1</v>
      </c>
      <c r="H101" s="33">
        <v>172543</v>
      </c>
    </row>
    <row r="102" spans="1:8" ht="47.25" x14ac:dyDescent="0.2">
      <c r="A102" s="162" t="s">
        <v>16</v>
      </c>
      <c r="B102" s="160" t="s">
        <v>422</v>
      </c>
      <c r="C102" s="160"/>
      <c r="D102" s="160"/>
      <c r="E102" s="160"/>
      <c r="F102" s="168">
        <f>SUM(F103)</f>
        <v>8186.7</v>
      </c>
      <c r="G102" s="168">
        <f t="shared" ref="G102:H102" si="36">SUM(G103)</f>
        <v>8263.7999999999993</v>
      </c>
      <c r="H102" s="168">
        <f t="shared" si="36"/>
        <v>8344</v>
      </c>
    </row>
    <row r="103" spans="1:8" ht="47.25" x14ac:dyDescent="0.2">
      <c r="A103" s="162" t="s">
        <v>311</v>
      </c>
      <c r="B103" s="160" t="s">
        <v>422</v>
      </c>
      <c r="C103" s="160" t="s">
        <v>12</v>
      </c>
      <c r="D103" s="160" t="s">
        <v>234</v>
      </c>
      <c r="E103" s="160" t="s">
        <v>228</v>
      </c>
      <c r="F103" s="33">
        <v>8186.7</v>
      </c>
      <c r="G103" s="33">
        <v>8263.7999999999993</v>
      </c>
      <c r="H103" s="33">
        <v>8344</v>
      </c>
    </row>
    <row r="104" spans="1:8" ht="63" x14ac:dyDescent="0.2">
      <c r="A104" s="186" t="s">
        <v>746</v>
      </c>
      <c r="B104" s="160" t="s">
        <v>423</v>
      </c>
      <c r="C104" s="160"/>
      <c r="D104" s="160"/>
      <c r="E104" s="160"/>
      <c r="F104" s="33">
        <f t="shared" ref="F104:H104" si="37">SUM(F105:F105)</f>
        <v>31083.9</v>
      </c>
      <c r="G104" s="33">
        <f t="shared" si="37"/>
        <v>31083.9</v>
      </c>
      <c r="H104" s="33">
        <f t="shared" si="37"/>
        <v>31083.9</v>
      </c>
    </row>
    <row r="105" spans="1:8" ht="47.25" x14ac:dyDescent="0.2">
      <c r="A105" s="162" t="s">
        <v>311</v>
      </c>
      <c r="B105" s="160" t="s">
        <v>423</v>
      </c>
      <c r="C105" s="160" t="s">
        <v>12</v>
      </c>
      <c r="D105" s="160" t="s">
        <v>234</v>
      </c>
      <c r="E105" s="160" t="s">
        <v>228</v>
      </c>
      <c r="F105" s="33">
        <v>31083.9</v>
      </c>
      <c r="G105" s="33">
        <v>31083.9</v>
      </c>
      <c r="H105" s="33">
        <v>31083.9</v>
      </c>
    </row>
    <row r="106" spans="1:8" ht="63" x14ac:dyDescent="0.2">
      <c r="A106" s="162" t="s">
        <v>424</v>
      </c>
      <c r="B106" s="160" t="s">
        <v>489</v>
      </c>
      <c r="C106" s="173"/>
      <c r="D106" s="173"/>
      <c r="E106" s="173"/>
      <c r="F106" s="168">
        <f>SUM(F107)</f>
        <v>33343.9</v>
      </c>
      <c r="G106" s="168">
        <f t="shared" ref="G106:H106" si="38">SUM(G107)</f>
        <v>32333.1</v>
      </c>
      <c r="H106" s="168">
        <f t="shared" si="38"/>
        <v>31085.3</v>
      </c>
    </row>
    <row r="107" spans="1:8" ht="47.25" x14ac:dyDescent="0.2">
      <c r="A107" s="162" t="s">
        <v>311</v>
      </c>
      <c r="B107" s="160" t="s">
        <v>489</v>
      </c>
      <c r="C107" s="173" t="s">
        <v>12</v>
      </c>
      <c r="D107" s="173" t="s">
        <v>234</v>
      </c>
      <c r="E107" s="173" t="s">
        <v>228</v>
      </c>
      <c r="F107" s="33">
        <v>33343.9</v>
      </c>
      <c r="G107" s="33">
        <v>32333.1</v>
      </c>
      <c r="H107" s="33">
        <v>31085.3</v>
      </c>
    </row>
    <row r="108" spans="1:8" ht="63" x14ac:dyDescent="0.2">
      <c r="A108" s="162" t="s">
        <v>425</v>
      </c>
      <c r="B108" s="160" t="s">
        <v>816</v>
      </c>
      <c r="C108" s="173"/>
      <c r="D108" s="173"/>
      <c r="E108" s="173"/>
      <c r="F108" s="33">
        <f>SUM(F109)</f>
        <v>28716.9</v>
      </c>
      <c r="G108" s="33">
        <f>SUM(G109)</f>
        <v>28716.9</v>
      </c>
      <c r="H108" s="33">
        <f>SUM(H109)</f>
        <v>28716.9</v>
      </c>
    </row>
    <row r="109" spans="1:8" ht="47.25" x14ac:dyDescent="0.2">
      <c r="A109" s="162" t="s">
        <v>311</v>
      </c>
      <c r="B109" s="160" t="s">
        <v>816</v>
      </c>
      <c r="C109" s="173" t="s">
        <v>12</v>
      </c>
      <c r="D109" s="173" t="s">
        <v>234</v>
      </c>
      <c r="E109" s="173" t="s">
        <v>228</v>
      </c>
      <c r="F109" s="33">
        <v>28716.9</v>
      </c>
      <c r="G109" s="33">
        <v>28716.9</v>
      </c>
      <c r="H109" s="33">
        <v>28716.9</v>
      </c>
    </row>
    <row r="110" spans="1:8" ht="63" x14ac:dyDescent="0.2">
      <c r="A110" s="162" t="s">
        <v>426</v>
      </c>
      <c r="B110" s="160" t="s">
        <v>817</v>
      </c>
      <c r="C110" s="173"/>
      <c r="D110" s="173"/>
      <c r="E110" s="173"/>
      <c r="F110" s="168">
        <f>SUM(F111)</f>
        <v>3791.4</v>
      </c>
      <c r="G110" s="168">
        <f t="shared" ref="G110:H110" si="39">SUM(G111)</f>
        <v>3791.4</v>
      </c>
      <c r="H110" s="168">
        <f t="shared" si="39"/>
        <v>3791.4</v>
      </c>
    </row>
    <row r="111" spans="1:8" ht="47.25" x14ac:dyDescent="0.2">
      <c r="A111" s="162" t="s">
        <v>311</v>
      </c>
      <c r="B111" s="160" t="s">
        <v>817</v>
      </c>
      <c r="C111" s="173" t="s">
        <v>12</v>
      </c>
      <c r="D111" s="173" t="s">
        <v>234</v>
      </c>
      <c r="E111" s="173" t="s">
        <v>228</v>
      </c>
      <c r="F111" s="33">
        <v>3791.4</v>
      </c>
      <c r="G111" s="33">
        <v>3791.4</v>
      </c>
      <c r="H111" s="33">
        <v>3791.4</v>
      </c>
    </row>
    <row r="112" spans="1:8" ht="15.75" x14ac:dyDescent="0.2">
      <c r="A112" s="43" t="s">
        <v>933</v>
      </c>
      <c r="B112" s="93" t="s">
        <v>709</v>
      </c>
      <c r="C112" s="173"/>
      <c r="D112" s="173"/>
      <c r="E112" s="173"/>
      <c r="F112" s="168">
        <f t="shared" ref="F112:F113" si="40">SUM(F113)</f>
        <v>13107.7</v>
      </c>
      <c r="G112" s="168"/>
      <c r="H112" s="168"/>
    </row>
    <row r="113" spans="1:8" ht="78.75" x14ac:dyDescent="0.2">
      <c r="A113" s="202" t="s">
        <v>747</v>
      </c>
      <c r="B113" s="160" t="s">
        <v>818</v>
      </c>
      <c r="C113" s="173"/>
      <c r="D113" s="173"/>
      <c r="E113" s="173"/>
      <c r="F113" s="168">
        <f t="shared" si="40"/>
        <v>13107.7</v>
      </c>
      <c r="G113" s="168"/>
      <c r="H113" s="168"/>
    </row>
    <row r="114" spans="1:8" ht="47.25" x14ac:dyDescent="0.2">
      <c r="A114" s="162" t="s">
        <v>311</v>
      </c>
      <c r="B114" s="160" t="s">
        <v>818</v>
      </c>
      <c r="C114" s="173" t="s">
        <v>12</v>
      </c>
      <c r="D114" s="173" t="s">
        <v>234</v>
      </c>
      <c r="E114" s="173" t="s">
        <v>228</v>
      </c>
      <c r="F114" s="33">
        <v>13107.7</v>
      </c>
      <c r="G114" s="33"/>
      <c r="H114" s="33"/>
    </row>
    <row r="115" spans="1:8" ht="15.75" x14ac:dyDescent="0.2">
      <c r="A115" s="162" t="s">
        <v>480</v>
      </c>
      <c r="B115" s="93" t="s">
        <v>481</v>
      </c>
      <c r="C115" s="173"/>
      <c r="D115" s="173"/>
      <c r="E115" s="173"/>
      <c r="F115" s="33">
        <f>SUM(F116+F118)</f>
        <v>2495.6</v>
      </c>
      <c r="G115" s="33"/>
      <c r="H115" s="33"/>
    </row>
    <row r="116" spans="1:8" ht="78.75" x14ac:dyDescent="0.2">
      <c r="A116" s="162" t="s">
        <v>749</v>
      </c>
      <c r="B116" s="160" t="s">
        <v>748</v>
      </c>
      <c r="C116" s="173"/>
      <c r="D116" s="173"/>
      <c r="E116" s="173"/>
      <c r="F116" s="33">
        <f t="shared" ref="F116" si="41">SUM(F117)</f>
        <v>1953.8</v>
      </c>
      <c r="G116" s="33"/>
      <c r="H116" s="33"/>
    </row>
    <row r="117" spans="1:8" ht="47.25" x14ac:dyDescent="0.2">
      <c r="A117" s="162" t="s">
        <v>311</v>
      </c>
      <c r="B117" s="160" t="s">
        <v>748</v>
      </c>
      <c r="C117" s="173" t="s">
        <v>12</v>
      </c>
      <c r="D117" s="173" t="s">
        <v>234</v>
      </c>
      <c r="E117" s="173" t="s">
        <v>228</v>
      </c>
      <c r="F117" s="33">
        <v>1953.8</v>
      </c>
      <c r="G117" s="33"/>
      <c r="H117" s="33"/>
    </row>
    <row r="118" spans="1:8" ht="110.25" x14ac:dyDescent="0.2">
      <c r="A118" s="169" t="s">
        <v>819</v>
      </c>
      <c r="B118" s="160" t="s">
        <v>820</v>
      </c>
      <c r="C118" s="173"/>
      <c r="D118" s="173"/>
      <c r="E118" s="173"/>
      <c r="F118" s="33">
        <f t="shared" ref="F118" si="42">SUM(F119)</f>
        <v>541.79999999999995</v>
      </c>
      <c r="G118" s="33"/>
      <c r="H118" s="33"/>
    </row>
    <row r="119" spans="1:8" ht="47.25" x14ac:dyDescent="0.2">
      <c r="A119" s="162" t="s">
        <v>311</v>
      </c>
      <c r="B119" s="160" t="s">
        <v>820</v>
      </c>
      <c r="C119" s="173" t="s">
        <v>12</v>
      </c>
      <c r="D119" s="173" t="s">
        <v>234</v>
      </c>
      <c r="E119" s="173" t="s">
        <v>228</v>
      </c>
      <c r="F119" s="33">
        <v>541.79999999999995</v>
      </c>
      <c r="G119" s="33"/>
      <c r="H119" s="33"/>
    </row>
    <row r="120" spans="1:8" ht="31.5" x14ac:dyDescent="0.2">
      <c r="A120" s="162" t="s">
        <v>935</v>
      </c>
      <c r="B120" s="170" t="s">
        <v>821</v>
      </c>
      <c r="C120" s="173"/>
      <c r="D120" s="173"/>
      <c r="E120" s="173"/>
      <c r="F120" s="33">
        <f>SUM(F121)</f>
        <v>3040</v>
      </c>
      <c r="G120" s="33">
        <f t="shared" ref="G120:H120" si="43">SUM(G121)</f>
        <v>3040</v>
      </c>
      <c r="H120" s="33">
        <f t="shared" si="43"/>
        <v>3672</v>
      </c>
    </row>
    <row r="121" spans="1:8" ht="78.75" x14ac:dyDescent="0.2">
      <c r="A121" s="166" t="s">
        <v>822</v>
      </c>
      <c r="B121" s="170" t="s">
        <v>823</v>
      </c>
      <c r="C121" s="173"/>
      <c r="D121" s="173"/>
      <c r="E121" s="173"/>
      <c r="F121" s="33">
        <f t="shared" ref="F121:H121" si="44">SUM(F122)</f>
        <v>3040</v>
      </c>
      <c r="G121" s="33">
        <f t="shared" si="44"/>
        <v>3040</v>
      </c>
      <c r="H121" s="33">
        <f t="shared" si="44"/>
        <v>3672</v>
      </c>
    </row>
    <row r="122" spans="1:8" ht="47.25" x14ac:dyDescent="0.2">
      <c r="A122" s="162" t="s">
        <v>311</v>
      </c>
      <c r="B122" s="170" t="s">
        <v>823</v>
      </c>
      <c r="C122" s="173" t="s">
        <v>12</v>
      </c>
      <c r="D122" s="173" t="s">
        <v>234</v>
      </c>
      <c r="E122" s="173" t="s">
        <v>228</v>
      </c>
      <c r="F122" s="33">
        <v>3040</v>
      </c>
      <c r="G122" s="33">
        <v>3040</v>
      </c>
      <c r="H122" s="33">
        <v>3672</v>
      </c>
    </row>
    <row r="123" spans="1:8" ht="31.5" x14ac:dyDescent="0.2">
      <c r="A123" s="34" t="s">
        <v>93</v>
      </c>
      <c r="B123" s="160" t="s">
        <v>546</v>
      </c>
      <c r="C123" s="173"/>
      <c r="D123" s="173"/>
      <c r="E123" s="173"/>
      <c r="F123" s="33">
        <f t="shared" ref="F123:H125" si="45">SUM(F124)</f>
        <v>29886.400000000001</v>
      </c>
      <c r="G123" s="33">
        <f t="shared" si="45"/>
        <v>29944.799999999999</v>
      </c>
      <c r="H123" s="33">
        <f t="shared" si="45"/>
        <v>30005.4</v>
      </c>
    </row>
    <row r="124" spans="1:8" ht="47.25" x14ac:dyDescent="0.2">
      <c r="A124" s="34" t="s">
        <v>298</v>
      </c>
      <c r="B124" s="160" t="s">
        <v>547</v>
      </c>
      <c r="C124" s="173"/>
      <c r="D124" s="173"/>
      <c r="E124" s="173"/>
      <c r="F124" s="33">
        <f t="shared" si="45"/>
        <v>29886.400000000001</v>
      </c>
      <c r="G124" s="33">
        <f t="shared" si="45"/>
        <v>29944.799999999999</v>
      </c>
      <c r="H124" s="33">
        <f t="shared" si="45"/>
        <v>30005.4</v>
      </c>
    </row>
    <row r="125" spans="1:8" ht="15.75" x14ac:dyDescent="0.2">
      <c r="A125" s="166" t="s">
        <v>48</v>
      </c>
      <c r="B125" s="160" t="s">
        <v>548</v>
      </c>
      <c r="C125" s="173"/>
      <c r="D125" s="173"/>
      <c r="E125" s="173"/>
      <c r="F125" s="33">
        <f>SUM(F126)</f>
        <v>29886.400000000001</v>
      </c>
      <c r="G125" s="33">
        <f t="shared" si="45"/>
        <v>29944.799999999999</v>
      </c>
      <c r="H125" s="33">
        <f t="shared" si="45"/>
        <v>30005.4</v>
      </c>
    </row>
    <row r="126" spans="1:8" ht="47.25" x14ac:dyDescent="0.2">
      <c r="A126" s="162" t="s">
        <v>311</v>
      </c>
      <c r="B126" s="160" t="s">
        <v>548</v>
      </c>
      <c r="C126" s="173" t="s">
        <v>12</v>
      </c>
      <c r="D126" s="173" t="s">
        <v>234</v>
      </c>
      <c r="E126" s="173" t="s">
        <v>229</v>
      </c>
      <c r="F126" s="163">
        <v>29886.400000000001</v>
      </c>
      <c r="G126" s="163">
        <v>29944.799999999999</v>
      </c>
      <c r="H126" s="163">
        <v>30005.4</v>
      </c>
    </row>
    <row r="127" spans="1:8" ht="47.25" x14ac:dyDescent="0.2">
      <c r="A127" s="34" t="s">
        <v>33</v>
      </c>
      <c r="B127" s="160" t="s">
        <v>549</v>
      </c>
      <c r="C127" s="173"/>
      <c r="D127" s="173"/>
      <c r="E127" s="173"/>
      <c r="F127" s="33">
        <f>SUM(F128+F137)</f>
        <v>12845.8</v>
      </c>
      <c r="G127" s="33">
        <f>SUM(G128+G137)</f>
        <v>12883.8</v>
      </c>
      <c r="H127" s="33">
        <f>SUM(H128+H137)</f>
        <v>12923.3</v>
      </c>
    </row>
    <row r="128" spans="1:8" ht="47.25" x14ac:dyDescent="0.2">
      <c r="A128" s="34" t="s">
        <v>298</v>
      </c>
      <c r="B128" s="160" t="s">
        <v>550</v>
      </c>
      <c r="C128" s="173"/>
      <c r="D128" s="173"/>
      <c r="E128" s="173"/>
      <c r="F128" s="33">
        <f>SUM(F129+F131+F133+F135)</f>
        <v>7592.2</v>
      </c>
      <c r="G128" s="33">
        <f t="shared" ref="G128:H128" si="46">SUM(G129+G131+G133+G135)</f>
        <v>7630.2</v>
      </c>
      <c r="H128" s="33">
        <f t="shared" si="46"/>
        <v>7669.7</v>
      </c>
    </row>
    <row r="129" spans="1:8" ht="15.75" x14ac:dyDescent="0.2">
      <c r="A129" s="166" t="s">
        <v>181</v>
      </c>
      <c r="B129" s="160" t="s">
        <v>551</v>
      </c>
      <c r="C129" s="173"/>
      <c r="D129" s="173"/>
      <c r="E129" s="173"/>
      <c r="F129" s="33">
        <f>SUM(F130)</f>
        <v>2905.4</v>
      </c>
      <c r="G129" s="33">
        <f t="shared" ref="G129:H129" si="47">SUM(G130)</f>
        <v>2943.4</v>
      </c>
      <c r="H129" s="33">
        <f t="shared" si="47"/>
        <v>2982.9</v>
      </c>
    </row>
    <row r="130" spans="1:8" ht="47.25" x14ac:dyDescent="0.2">
      <c r="A130" s="166" t="s">
        <v>311</v>
      </c>
      <c r="B130" s="160" t="s">
        <v>551</v>
      </c>
      <c r="C130" s="173" t="s">
        <v>12</v>
      </c>
      <c r="D130" s="173" t="s">
        <v>234</v>
      </c>
      <c r="E130" s="173" t="s">
        <v>192</v>
      </c>
      <c r="F130" s="33">
        <v>2905.4</v>
      </c>
      <c r="G130" s="33">
        <v>2943.4</v>
      </c>
      <c r="H130" s="33">
        <v>2982.9</v>
      </c>
    </row>
    <row r="131" spans="1:8" ht="15.75" x14ac:dyDescent="0.2">
      <c r="A131" s="34" t="s">
        <v>394</v>
      </c>
      <c r="B131" s="160" t="s">
        <v>552</v>
      </c>
      <c r="C131" s="173"/>
      <c r="D131" s="173"/>
      <c r="E131" s="173"/>
      <c r="F131" s="33">
        <f>SUM(F132)</f>
        <v>771</v>
      </c>
      <c r="G131" s="33">
        <f>SUM(G132)</f>
        <v>771</v>
      </c>
      <c r="H131" s="33">
        <f>SUM(H132)</f>
        <v>771</v>
      </c>
    </row>
    <row r="132" spans="1:8" ht="47.25" x14ac:dyDescent="0.2">
      <c r="A132" s="166" t="s">
        <v>311</v>
      </c>
      <c r="B132" s="160" t="s">
        <v>552</v>
      </c>
      <c r="C132" s="173" t="s">
        <v>12</v>
      </c>
      <c r="D132" s="173" t="s">
        <v>234</v>
      </c>
      <c r="E132" s="173" t="s">
        <v>192</v>
      </c>
      <c r="F132" s="33">
        <v>771</v>
      </c>
      <c r="G132" s="33">
        <v>771</v>
      </c>
      <c r="H132" s="33">
        <v>771</v>
      </c>
    </row>
    <row r="133" spans="1:8" ht="15.75" x14ac:dyDescent="0.2">
      <c r="A133" s="166" t="s">
        <v>261</v>
      </c>
      <c r="B133" s="160" t="s">
        <v>827</v>
      </c>
      <c r="C133" s="173"/>
      <c r="D133" s="173"/>
      <c r="E133" s="173"/>
      <c r="F133" s="33">
        <f>SUM(F134)</f>
        <v>3619</v>
      </c>
      <c r="G133" s="33">
        <f>SUM(G134)</f>
        <v>3619</v>
      </c>
      <c r="H133" s="33">
        <f>SUM(H134)</f>
        <v>3619</v>
      </c>
    </row>
    <row r="134" spans="1:8" ht="47.25" x14ac:dyDescent="0.2">
      <c r="A134" s="166" t="s">
        <v>311</v>
      </c>
      <c r="B134" s="160" t="s">
        <v>827</v>
      </c>
      <c r="C134" s="173" t="s">
        <v>12</v>
      </c>
      <c r="D134" s="173" t="s">
        <v>234</v>
      </c>
      <c r="E134" s="173" t="s">
        <v>192</v>
      </c>
      <c r="F134" s="33">
        <v>3619</v>
      </c>
      <c r="G134" s="33">
        <v>3619</v>
      </c>
      <c r="H134" s="33">
        <v>3619</v>
      </c>
    </row>
    <row r="135" spans="1:8" ht="31.5" x14ac:dyDescent="0.2">
      <c r="A135" s="166" t="s">
        <v>482</v>
      </c>
      <c r="B135" s="160" t="s">
        <v>713</v>
      </c>
      <c r="C135" s="173"/>
      <c r="D135" s="173"/>
      <c r="E135" s="173"/>
      <c r="F135" s="33">
        <f>SUM(F136)</f>
        <v>296.8</v>
      </c>
      <c r="G135" s="33">
        <f>SUM(G136)</f>
        <v>296.8</v>
      </c>
      <c r="H135" s="33">
        <f>SUM(H136)</f>
        <v>296.8</v>
      </c>
    </row>
    <row r="136" spans="1:8" ht="47.25" x14ac:dyDescent="0.2">
      <c r="A136" s="166" t="s">
        <v>311</v>
      </c>
      <c r="B136" s="160" t="s">
        <v>713</v>
      </c>
      <c r="C136" s="173" t="s">
        <v>12</v>
      </c>
      <c r="D136" s="173" t="s">
        <v>234</v>
      </c>
      <c r="E136" s="173" t="s">
        <v>192</v>
      </c>
      <c r="F136" s="33">
        <v>296.8</v>
      </c>
      <c r="G136" s="33">
        <v>296.8</v>
      </c>
      <c r="H136" s="33">
        <v>296.8</v>
      </c>
    </row>
    <row r="137" spans="1:8" ht="31.5" x14ac:dyDescent="0.2">
      <c r="A137" s="43" t="s">
        <v>25</v>
      </c>
      <c r="B137" s="160" t="s">
        <v>553</v>
      </c>
      <c r="C137" s="173"/>
      <c r="D137" s="173"/>
      <c r="E137" s="173"/>
      <c r="F137" s="33">
        <f>SUM(F140+F144+F142+F138)</f>
        <v>5253.6</v>
      </c>
      <c r="G137" s="33">
        <f t="shared" ref="G137:H137" si="48">SUM(G140+G144+G142+G138)</f>
        <v>5253.6</v>
      </c>
      <c r="H137" s="33">
        <f t="shared" si="48"/>
        <v>5253.6</v>
      </c>
    </row>
    <row r="138" spans="1:8" ht="15.75" x14ac:dyDescent="0.2">
      <c r="A138" s="162" t="s">
        <v>428</v>
      </c>
      <c r="B138" s="160" t="s">
        <v>554</v>
      </c>
      <c r="C138" s="173"/>
      <c r="D138" s="173"/>
      <c r="E138" s="173"/>
      <c r="F138" s="33">
        <f>SUM(F139)</f>
        <v>400</v>
      </c>
      <c r="G138" s="33">
        <f>SUM(G139)</f>
        <v>400</v>
      </c>
      <c r="H138" s="33">
        <f>SUM(H139)</f>
        <v>400</v>
      </c>
    </row>
    <row r="139" spans="1:8" ht="47.25" x14ac:dyDescent="0.2">
      <c r="A139" s="162" t="s">
        <v>311</v>
      </c>
      <c r="B139" s="160" t="s">
        <v>554</v>
      </c>
      <c r="C139" s="173" t="s">
        <v>12</v>
      </c>
      <c r="D139" s="173" t="s">
        <v>234</v>
      </c>
      <c r="E139" s="173" t="s">
        <v>192</v>
      </c>
      <c r="F139" s="33">
        <v>400</v>
      </c>
      <c r="G139" s="33">
        <v>400</v>
      </c>
      <c r="H139" s="33">
        <v>400</v>
      </c>
    </row>
    <row r="140" spans="1:8" ht="15.75" x14ac:dyDescent="0.2">
      <c r="A140" s="162" t="s">
        <v>5</v>
      </c>
      <c r="B140" s="160" t="s">
        <v>555</v>
      </c>
      <c r="C140" s="173"/>
      <c r="D140" s="173"/>
      <c r="E140" s="173"/>
      <c r="F140" s="33">
        <f>SUM(F141)</f>
        <v>2151.1</v>
      </c>
      <c r="G140" s="33">
        <f>SUM(G141)</f>
        <v>2151.1</v>
      </c>
      <c r="H140" s="33">
        <f>SUM(H141)</f>
        <v>2151.1</v>
      </c>
    </row>
    <row r="141" spans="1:8" ht="47.25" x14ac:dyDescent="0.2">
      <c r="A141" s="162" t="s">
        <v>311</v>
      </c>
      <c r="B141" s="160" t="s">
        <v>555</v>
      </c>
      <c r="C141" s="173" t="s">
        <v>12</v>
      </c>
      <c r="D141" s="173" t="s">
        <v>234</v>
      </c>
      <c r="E141" s="173" t="s">
        <v>192</v>
      </c>
      <c r="F141" s="33">
        <v>2151.1</v>
      </c>
      <c r="G141" s="33">
        <v>2151.1</v>
      </c>
      <c r="H141" s="33">
        <v>2151.1</v>
      </c>
    </row>
    <row r="142" spans="1:8" ht="15.75" x14ac:dyDescent="0.2">
      <c r="A142" s="162" t="s">
        <v>774</v>
      </c>
      <c r="B142" s="160" t="s">
        <v>750</v>
      </c>
      <c r="C142" s="173"/>
      <c r="D142" s="173"/>
      <c r="E142" s="173"/>
      <c r="F142" s="33">
        <f>SUM(F143)</f>
        <v>460</v>
      </c>
      <c r="G142" s="33">
        <f>SUM(G143)</f>
        <v>460</v>
      </c>
      <c r="H142" s="33">
        <f>SUM(H143)</f>
        <v>460</v>
      </c>
    </row>
    <row r="143" spans="1:8" ht="47.25" x14ac:dyDescent="0.2">
      <c r="A143" s="162" t="s">
        <v>311</v>
      </c>
      <c r="B143" s="160" t="s">
        <v>750</v>
      </c>
      <c r="C143" s="173" t="s">
        <v>12</v>
      </c>
      <c r="D143" s="173" t="s">
        <v>234</v>
      </c>
      <c r="E143" s="173" t="s">
        <v>192</v>
      </c>
      <c r="F143" s="33">
        <v>460</v>
      </c>
      <c r="G143" s="33">
        <v>460</v>
      </c>
      <c r="H143" s="33">
        <v>460</v>
      </c>
    </row>
    <row r="144" spans="1:8" ht="15.75" x14ac:dyDescent="0.2">
      <c r="A144" s="162" t="s">
        <v>429</v>
      </c>
      <c r="B144" s="160" t="s">
        <v>828</v>
      </c>
      <c r="C144" s="173"/>
      <c r="D144" s="173"/>
      <c r="E144" s="173"/>
      <c r="F144" s="33">
        <f>SUM(F145)</f>
        <v>2242.5</v>
      </c>
      <c r="G144" s="33">
        <f>SUM(G145)</f>
        <v>2242.5</v>
      </c>
      <c r="H144" s="33">
        <f>SUM(H145)</f>
        <v>2242.5</v>
      </c>
    </row>
    <row r="145" spans="1:8" ht="47.25" x14ac:dyDescent="0.2">
      <c r="A145" s="162" t="s">
        <v>311</v>
      </c>
      <c r="B145" s="160" t="s">
        <v>828</v>
      </c>
      <c r="C145" s="173" t="s">
        <v>12</v>
      </c>
      <c r="D145" s="173" t="s">
        <v>234</v>
      </c>
      <c r="E145" s="173" t="s">
        <v>192</v>
      </c>
      <c r="F145" s="171">
        <v>2242.5</v>
      </c>
      <c r="G145" s="171">
        <v>2242.5</v>
      </c>
      <c r="H145" s="171">
        <v>2242.5</v>
      </c>
    </row>
    <row r="146" spans="1:8" ht="31.5" x14ac:dyDescent="0.2">
      <c r="A146" s="34" t="s">
        <v>94</v>
      </c>
      <c r="B146" s="93" t="s">
        <v>557</v>
      </c>
      <c r="C146" s="173"/>
      <c r="D146" s="173"/>
      <c r="E146" s="173"/>
      <c r="F146" s="33">
        <f>SUM(F156+F147+F150+F153)</f>
        <v>43453.3</v>
      </c>
      <c r="G146" s="33">
        <f t="shared" ref="G146:H146" si="49">SUM(G156+G147+G150+G153)</f>
        <v>43453.3</v>
      </c>
      <c r="H146" s="33">
        <f t="shared" si="49"/>
        <v>43453.3</v>
      </c>
    </row>
    <row r="147" spans="1:8" ht="15.75" x14ac:dyDescent="0.2">
      <c r="A147" s="167" t="s">
        <v>96</v>
      </c>
      <c r="B147" s="160" t="s">
        <v>977</v>
      </c>
      <c r="C147" s="173"/>
      <c r="D147" s="173"/>
      <c r="E147" s="173"/>
      <c r="F147" s="33">
        <f>SUM(F148)</f>
        <v>2810.4</v>
      </c>
      <c r="G147" s="33">
        <f>SUM(G148)</f>
        <v>2810.4</v>
      </c>
      <c r="H147" s="33">
        <f>SUM(H148)</f>
        <v>2810.4</v>
      </c>
    </row>
    <row r="148" spans="1:8" ht="31.5" x14ac:dyDescent="0.2">
      <c r="A148" s="162" t="s">
        <v>430</v>
      </c>
      <c r="B148" s="160" t="s">
        <v>687</v>
      </c>
      <c r="C148" s="173"/>
      <c r="D148" s="173"/>
      <c r="E148" s="173"/>
      <c r="F148" s="33">
        <f>SUM(F149)</f>
        <v>2810.4</v>
      </c>
      <c r="G148" s="33">
        <f t="shared" ref="G148:H148" si="50">SUM(G149)</f>
        <v>2810.4</v>
      </c>
      <c r="H148" s="33">
        <f t="shared" si="50"/>
        <v>2810.4</v>
      </c>
    </row>
    <row r="149" spans="1:8" ht="78.75" x14ac:dyDescent="0.2">
      <c r="A149" s="162" t="s">
        <v>73</v>
      </c>
      <c r="B149" s="160" t="s">
        <v>687</v>
      </c>
      <c r="C149" s="173" t="s">
        <v>83</v>
      </c>
      <c r="D149" s="173" t="s">
        <v>234</v>
      </c>
      <c r="E149" s="173" t="s">
        <v>192</v>
      </c>
      <c r="F149" s="33">
        <v>2810.4</v>
      </c>
      <c r="G149" s="33">
        <v>2810.4</v>
      </c>
      <c r="H149" s="33">
        <v>2810.4</v>
      </c>
    </row>
    <row r="150" spans="1:8" ht="31.5" x14ac:dyDescent="0.2">
      <c r="A150" s="34" t="s">
        <v>177</v>
      </c>
      <c r="B150" s="93" t="s">
        <v>558</v>
      </c>
      <c r="C150" s="173"/>
      <c r="D150" s="173"/>
      <c r="E150" s="173"/>
      <c r="F150" s="33">
        <f>SUM(F151)</f>
        <v>13464.8</v>
      </c>
      <c r="G150" s="33">
        <f>SUM(G151)</f>
        <v>13464.8</v>
      </c>
      <c r="H150" s="33">
        <f>SUM(H151)</f>
        <v>13464.8</v>
      </c>
    </row>
    <row r="151" spans="1:8" ht="94.5" x14ac:dyDescent="0.2">
      <c r="A151" s="166" t="s">
        <v>833</v>
      </c>
      <c r="B151" s="93" t="s">
        <v>834</v>
      </c>
      <c r="C151" s="173"/>
      <c r="D151" s="173"/>
      <c r="E151" s="173"/>
      <c r="F151" s="33">
        <f>SUM(F152)</f>
        <v>13464.8</v>
      </c>
      <c r="G151" s="33">
        <f t="shared" ref="G151:H151" si="51">SUM(G152)</f>
        <v>13464.8</v>
      </c>
      <c r="H151" s="33">
        <f t="shared" si="51"/>
        <v>13464.8</v>
      </c>
    </row>
    <row r="152" spans="1:8" ht="31.5" x14ac:dyDescent="0.2">
      <c r="A152" s="162" t="s">
        <v>74</v>
      </c>
      <c r="B152" s="93" t="s">
        <v>834</v>
      </c>
      <c r="C152" s="173" t="s">
        <v>75</v>
      </c>
      <c r="D152" s="173" t="s">
        <v>193</v>
      </c>
      <c r="E152" s="173" t="s">
        <v>231</v>
      </c>
      <c r="F152" s="33">
        <v>13464.8</v>
      </c>
      <c r="G152" s="33">
        <v>13464.8</v>
      </c>
      <c r="H152" s="33">
        <v>13464.8</v>
      </c>
    </row>
    <row r="153" spans="1:8" ht="47.25" x14ac:dyDescent="0.2">
      <c r="A153" s="162" t="s">
        <v>298</v>
      </c>
      <c r="B153" s="160" t="s">
        <v>483</v>
      </c>
      <c r="C153" s="160"/>
      <c r="D153" s="160"/>
      <c r="E153" s="160"/>
      <c r="F153" s="33">
        <f t="shared" ref="F153:H154" si="52">SUM(F154)</f>
        <v>9.8000000000000007</v>
      </c>
      <c r="G153" s="33">
        <f t="shared" si="52"/>
        <v>9.8000000000000007</v>
      </c>
      <c r="H153" s="33">
        <f t="shared" si="52"/>
        <v>9.8000000000000007</v>
      </c>
    </row>
    <row r="154" spans="1:8" ht="78.75" x14ac:dyDescent="0.2">
      <c r="A154" s="162" t="s">
        <v>484</v>
      </c>
      <c r="B154" s="160" t="s">
        <v>829</v>
      </c>
      <c r="C154" s="160"/>
      <c r="D154" s="160"/>
      <c r="E154" s="160"/>
      <c r="F154" s="33">
        <f t="shared" si="52"/>
        <v>9.8000000000000007</v>
      </c>
      <c r="G154" s="33">
        <f t="shared" si="52"/>
        <v>9.8000000000000007</v>
      </c>
      <c r="H154" s="33">
        <f t="shared" si="52"/>
        <v>9.8000000000000007</v>
      </c>
    </row>
    <row r="155" spans="1:8" ht="47.25" x14ac:dyDescent="0.2">
      <c r="A155" s="162" t="s">
        <v>311</v>
      </c>
      <c r="B155" s="160" t="s">
        <v>829</v>
      </c>
      <c r="C155" s="173" t="s">
        <v>12</v>
      </c>
      <c r="D155" s="173" t="s">
        <v>234</v>
      </c>
      <c r="E155" s="173" t="s">
        <v>192</v>
      </c>
      <c r="F155" s="33">
        <v>9.8000000000000007</v>
      </c>
      <c r="G155" s="33">
        <v>9.8000000000000007</v>
      </c>
      <c r="H155" s="33">
        <v>9.8000000000000007</v>
      </c>
    </row>
    <row r="156" spans="1:8" ht="31.5" x14ac:dyDescent="0.2">
      <c r="A156" s="162" t="s">
        <v>337</v>
      </c>
      <c r="B156" s="93" t="s">
        <v>688</v>
      </c>
      <c r="C156" s="173"/>
      <c r="D156" s="173"/>
      <c r="E156" s="173"/>
      <c r="F156" s="33">
        <f>SUM(F157)</f>
        <v>27168.3</v>
      </c>
      <c r="G156" s="33">
        <f t="shared" ref="G156:H156" si="53">SUM(G157)</f>
        <v>27168.3</v>
      </c>
      <c r="H156" s="33">
        <f t="shared" si="53"/>
        <v>27168.3</v>
      </c>
    </row>
    <row r="157" spans="1:8" ht="31.5" x14ac:dyDescent="0.2">
      <c r="A157" s="167" t="s">
        <v>335</v>
      </c>
      <c r="B157" s="93" t="s">
        <v>689</v>
      </c>
      <c r="C157" s="173"/>
      <c r="D157" s="173"/>
      <c r="E157" s="173"/>
      <c r="F157" s="33">
        <f>SUM(F158:F160)</f>
        <v>27168.3</v>
      </c>
      <c r="G157" s="33">
        <f>SUM(G158:G160)</f>
        <v>27168.3</v>
      </c>
      <c r="H157" s="33">
        <f>SUM(H158:H160)</f>
        <v>27168.3</v>
      </c>
    </row>
    <row r="158" spans="1:8" ht="78.75" x14ac:dyDescent="0.2">
      <c r="A158" s="167" t="s">
        <v>73</v>
      </c>
      <c r="B158" s="93" t="s">
        <v>689</v>
      </c>
      <c r="C158" s="173" t="s">
        <v>83</v>
      </c>
      <c r="D158" s="173" t="s">
        <v>234</v>
      </c>
      <c r="E158" s="173" t="s">
        <v>192</v>
      </c>
      <c r="F158" s="33">
        <v>24431.8</v>
      </c>
      <c r="G158" s="33">
        <v>24431.8</v>
      </c>
      <c r="H158" s="33">
        <v>24431.8</v>
      </c>
    </row>
    <row r="159" spans="1:8" ht="31.5" x14ac:dyDescent="0.2">
      <c r="A159" s="162" t="s">
        <v>340</v>
      </c>
      <c r="B159" s="93" t="s">
        <v>689</v>
      </c>
      <c r="C159" s="173" t="s">
        <v>210</v>
      </c>
      <c r="D159" s="173" t="s">
        <v>234</v>
      </c>
      <c r="E159" s="173" t="s">
        <v>192</v>
      </c>
      <c r="F159" s="33">
        <v>2541.8000000000002</v>
      </c>
      <c r="G159" s="33">
        <v>2541.8000000000002</v>
      </c>
      <c r="H159" s="33">
        <v>2541.8000000000002</v>
      </c>
    </row>
    <row r="160" spans="1:8" ht="15.75" x14ac:dyDescent="0.2">
      <c r="A160" s="167" t="s">
        <v>325</v>
      </c>
      <c r="B160" s="93" t="s">
        <v>689</v>
      </c>
      <c r="C160" s="173" t="s">
        <v>326</v>
      </c>
      <c r="D160" s="173" t="s">
        <v>234</v>
      </c>
      <c r="E160" s="173" t="s">
        <v>192</v>
      </c>
      <c r="F160" s="33">
        <v>194.7</v>
      </c>
      <c r="G160" s="33">
        <v>194.7</v>
      </c>
      <c r="H160" s="33">
        <v>194.7</v>
      </c>
    </row>
    <row r="161" spans="1:8" ht="31.5" x14ac:dyDescent="0.2">
      <c r="A161" s="34" t="s">
        <v>166</v>
      </c>
      <c r="B161" s="160" t="s">
        <v>536</v>
      </c>
      <c r="C161" s="173"/>
      <c r="D161" s="173"/>
      <c r="E161" s="173"/>
      <c r="F161" s="33">
        <f>SUM(F162)</f>
        <v>15524.099999999999</v>
      </c>
      <c r="G161" s="33">
        <f t="shared" ref="G161:H161" si="54">SUM(G162)</f>
        <v>1948.2</v>
      </c>
      <c r="H161" s="33">
        <f t="shared" si="54"/>
        <v>1948.2</v>
      </c>
    </row>
    <row r="162" spans="1:8" ht="31.5" x14ac:dyDescent="0.2">
      <c r="A162" s="43" t="s">
        <v>25</v>
      </c>
      <c r="B162" s="93" t="s">
        <v>537</v>
      </c>
      <c r="C162" s="173"/>
      <c r="D162" s="173"/>
      <c r="E162" s="173"/>
      <c r="F162" s="33">
        <f>SUM(F163+F171+F165+F167+F169)</f>
        <v>15524.099999999999</v>
      </c>
      <c r="G162" s="33">
        <f>SUM(G163+G171+G165+G167+G169)</f>
        <v>1948.2</v>
      </c>
      <c r="H162" s="33">
        <f>SUM(H163+H171+H165+H167+H169)</f>
        <v>1948.2</v>
      </c>
    </row>
    <row r="163" spans="1:8" ht="31.5" x14ac:dyDescent="0.2">
      <c r="A163" s="162" t="s">
        <v>431</v>
      </c>
      <c r="B163" s="160" t="s">
        <v>538</v>
      </c>
      <c r="C163" s="173"/>
      <c r="D163" s="173"/>
      <c r="E163" s="173"/>
      <c r="F163" s="33">
        <f>SUM(F164)</f>
        <v>3205</v>
      </c>
      <c r="G163" s="33"/>
      <c r="H163" s="33"/>
    </row>
    <row r="164" spans="1:8" ht="47.25" x14ac:dyDescent="0.2">
      <c r="A164" s="162" t="s">
        <v>311</v>
      </c>
      <c r="B164" s="160" t="s">
        <v>538</v>
      </c>
      <c r="C164" s="173" t="s">
        <v>12</v>
      </c>
      <c r="D164" s="173" t="s">
        <v>234</v>
      </c>
      <c r="E164" s="173" t="s">
        <v>228</v>
      </c>
      <c r="F164" s="33">
        <v>3205</v>
      </c>
      <c r="G164" s="33"/>
      <c r="H164" s="33"/>
    </row>
    <row r="165" spans="1:8" ht="31.5" x14ac:dyDescent="0.2">
      <c r="A165" s="172" t="s">
        <v>937</v>
      </c>
      <c r="B165" s="160" t="s">
        <v>936</v>
      </c>
      <c r="C165" s="173"/>
      <c r="D165" s="173"/>
      <c r="E165" s="173"/>
      <c r="F165" s="33">
        <f t="shared" ref="F165" si="55">SUM(F166)</f>
        <v>6055.2</v>
      </c>
      <c r="G165" s="33"/>
      <c r="H165" s="33"/>
    </row>
    <row r="166" spans="1:8" ht="47.25" x14ac:dyDescent="0.2">
      <c r="A166" s="167" t="s">
        <v>311</v>
      </c>
      <c r="B166" s="160" t="s">
        <v>936</v>
      </c>
      <c r="C166" s="173" t="s">
        <v>12</v>
      </c>
      <c r="D166" s="173" t="s">
        <v>234</v>
      </c>
      <c r="E166" s="173" t="s">
        <v>228</v>
      </c>
      <c r="F166" s="33">
        <v>6055.2</v>
      </c>
      <c r="G166" s="33"/>
      <c r="H166" s="33"/>
    </row>
    <row r="167" spans="1:8" ht="31.5" x14ac:dyDescent="0.2">
      <c r="A167" s="172" t="s">
        <v>824</v>
      </c>
      <c r="B167" s="160" t="s">
        <v>825</v>
      </c>
      <c r="C167" s="173"/>
      <c r="D167" s="173"/>
      <c r="E167" s="173"/>
      <c r="F167" s="33">
        <f t="shared" ref="F167" si="56">SUM(F168)</f>
        <v>4315.7</v>
      </c>
      <c r="G167" s="33"/>
      <c r="H167" s="33"/>
    </row>
    <row r="168" spans="1:8" ht="47.25" x14ac:dyDescent="0.2">
      <c r="A168" s="167" t="s">
        <v>311</v>
      </c>
      <c r="B168" s="160" t="s">
        <v>825</v>
      </c>
      <c r="C168" s="173" t="s">
        <v>12</v>
      </c>
      <c r="D168" s="173" t="s">
        <v>234</v>
      </c>
      <c r="E168" s="173" t="s">
        <v>228</v>
      </c>
      <c r="F168" s="33">
        <v>4315.7</v>
      </c>
      <c r="G168" s="33"/>
      <c r="H168" s="33"/>
    </row>
    <row r="169" spans="1:8" ht="47.25" x14ac:dyDescent="0.2">
      <c r="A169" s="162" t="s">
        <v>432</v>
      </c>
      <c r="B169" s="160" t="s">
        <v>826</v>
      </c>
      <c r="C169" s="173"/>
      <c r="D169" s="173"/>
      <c r="E169" s="173"/>
      <c r="F169" s="33">
        <f>SUM(F170)</f>
        <v>892</v>
      </c>
      <c r="G169" s="33">
        <f>SUM(G170)</f>
        <v>892</v>
      </c>
      <c r="H169" s="33">
        <f>SUM(H170)</f>
        <v>892</v>
      </c>
    </row>
    <row r="170" spans="1:8" ht="47.25" x14ac:dyDescent="0.2">
      <c r="A170" s="162" t="s">
        <v>311</v>
      </c>
      <c r="B170" s="160" t="s">
        <v>826</v>
      </c>
      <c r="C170" s="173" t="s">
        <v>12</v>
      </c>
      <c r="D170" s="173" t="s">
        <v>234</v>
      </c>
      <c r="E170" s="173" t="s">
        <v>228</v>
      </c>
      <c r="F170" s="33">
        <v>892</v>
      </c>
      <c r="G170" s="33">
        <v>892</v>
      </c>
      <c r="H170" s="33">
        <v>892</v>
      </c>
    </row>
    <row r="171" spans="1:8" ht="47.25" x14ac:dyDescent="0.2">
      <c r="A171" s="172" t="s">
        <v>810</v>
      </c>
      <c r="B171" s="160" t="s">
        <v>811</v>
      </c>
      <c r="C171" s="173"/>
      <c r="D171" s="173"/>
      <c r="E171" s="173"/>
      <c r="F171" s="33">
        <f>SUM(F172)</f>
        <v>1056.2</v>
      </c>
      <c r="G171" s="33">
        <f t="shared" ref="G171:H171" si="57">SUM(G172)</f>
        <v>1056.2</v>
      </c>
      <c r="H171" s="33">
        <f t="shared" si="57"/>
        <v>1056.2</v>
      </c>
    </row>
    <row r="172" spans="1:8" ht="47.25" x14ac:dyDescent="0.2">
      <c r="A172" s="162" t="s">
        <v>311</v>
      </c>
      <c r="B172" s="160" t="s">
        <v>811</v>
      </c>
      <c r="C172" s="173" t="s">
        <v>12</v>
      </c>
      <c r="D172" s="173" t="s">
        <v>234</v>
      </c>
      <c r="E172" s="173" t="s">
        <v>227</v>
      </c>
      <c r="F172" s="33">
        <v>1056.2</v>
      </c>
      <c r="G172" s="163">
        <v>1056.2</v>
      </c>
      <c r="H172" s="163">
        <v>1056.2</v>
      </c>
    </row>
    <row r="173" spans="1:8" ht="47.25" x14ac:dyDescent="0.2">
      <c r="A173" s="165" t="s">
        <v>756</v>
      </c>
      <c r="B173" s="161" t="s">
        <v>580</v>
      </c>
      <c r="C173" s="193"/>
      <c r="D173" s="193"/>
      <c r="E173" s="193"/>
      <c r="F173" s="158">
        <f>SUM(F174+F205+F264+F270+F281)</f>
        <v>310545.59999999998</v>
      </c>
      <c r="G173" s="158">
        <f t="shared" ref="G173:H173" si="58">SUM(G174+G205+G264+G270+G281)</f>
        <v>318763.5</v>
      </c>
      <c r="H173" s="158">
        <f t="shared" si="58"/>
        <v>328754.19999999995</v>
      </c>
    </row>
    <row r="174" spans="1:8" ht="31.5" x14ac:dyDescent="0.2">
      <c r="A174" s="167" t="s">
        <v>140</v>
      </c>
      <c r="B174" s="160" t="s">
        <v>581</v>
      </c>
      <c r="C174" s="101"/>
      <c r="D174" s="101"/>
      <c r="E174" s="101"/>
      <c r="F174" s="33">
        <f>SUM(F175+F182+F197+F201+F192)</f>
        <v>103554.79999999999</v>
      </c>
      <c r="G174" s="33">
        <f t="shared" ref="G174:H174" si="59">SUM(G175+G182+G197+G201+G192)</f>
        <v>104000.09999999999</v>
      </c>
      <c r="H174" s="33">
        <f t="shared" si="59"/>
        <v>106874.7</v>
      </c>
    </row>
    <row r="175" spans="1:8" ht="15.75" x14ac:dyDescent="0.2">
      <c r="A175" s="167" t="s">
        <v>96</v>
      </c>
      <c r="B175" s="160" t="s">
        <v>718</v>
      </c>
      <c r="C175" s="173"/>
      <c r="D175" s="173"/>
      <c r="E175" s="173"/>
      <c r="F175" s="33">
        <f>SUM(F179+F176)</f>
        <v>3425.9</v>
      </c>
      <c r="G175" s="33">
        <f t="shared" ref="G175:H175" si="60">SUM(G179+G176)</f>
        <v>3444.7</v>
      </c>
      <c r="H175" s="33">
        <f t="shared" si="60"/>
        <v>3464.2</v>
      </c>
    </row>
    <row r="176" spans="1:8" ht="189" x14ac:dyDescent="0.2">
      <c r="A176" s="169" t="s">
        <v>873</v>
      </c>
      <c r="B176" s="160" t="s">
        <v>874</v>
      </c>
      <c r="C176" s="173"/>
      <c r="D176" s="173"/>
      <c r="E176" s="173"/>
      <c r="F176" s="168">
        <f>SUM(F178+F177)</f>
        <v>469.3</v>
      </c>
      <c r="G176" s="168">
        <f t="shared" ref="G176:H176" si="61">SUM(G178+G177)</f>
        <v>488.1</v>
      </c>
      <c r="H176" s="168">
        <f t="shared" si="61"/>
        <v>507.6</v>
      </c>
    </row>
    <row r="177" spans="1:8" ht="78.75" x14ac:dyDescent="0.2">
      <c r="A177" s="167" t="s">
        <v>73</v>
      </c>
      <c r="B177" s="160" t="s">
        <v>874</v>
      </c>
      <c r="C177" s="160" t="s">
        <v>83</v>
      </c>
      <c r="D177" s="160" t="s">
        <v>193</v>
      </c>
      <c r="E177" s="160" t="s">
        <v>233</v>
      </c>
      <c r="F177" s="168">
        <v>329.3</v>
      </c>
      <c r="G177" s="168">
        <v>342.1</v>
      </c>
      <c r="H177" s="168">
        <v>355.6</v>
      </c>
    </row>
    <row r="178" spans="1:8" ht="31.5" x14ac:dyDescent="0.2">
      <c r="A178" s="162" t="s">
        <v>340</v>
      </c>
      <c r="B178" s="160" t="s">
        <v>874</v>
      </c>
      <c r="C178" s="160" t="s">
        <v>210</v>
      </c>
      <c r="D178" s="160" t="s">
        <v>193</v>
      </c>
      <c r="E178" s="160" t="s">
        <v>233</v>
      </c>
      <c r="F178" s="168">
        <v>140</v>
      </c>
      <c r="G178" s="168">
        <v>146</v>
      </c>
      <c r="H178" s="168">
        <v>152</v>
      </c>
    </row>
    <row r="179" spans="1:8" ht="31.5" x14ac:dyDescent="0.2">
      <c r="A179" s="166" t="s">
        <v>186</v>
      </c>
      <c r="B179" s="160" t="s">
        <v>872</v>
      </c>
      <c r="C179" s="173"/>
      <c r="D179" s="173"/>
      <c r="E179" s="173"/>
      <c r="F179" s="33">
        <f>SUM(F180:F181)</f>
        <v>2956.6</v>
      </c>
      <c r="G179" s="33">
        <f>SUM(G180:G181)</f>
        <v>2956.6</v>
      </c>
      <c r="H179" s="33">
        <f>SUM(H180:H181)</f>
        <v>2956.6</v>
      </c>
    </row>
    <row r="180" spans="1:8" ht="78.75" x14ac:dyDescent="0.2">
      <c r="A180" s="162" t="s">
        <v>73</v>
      </c>
      <c r="B180" s="160" t="s">
        <v>872</v>
      </c>
      <c r="C180" s="160" t="s">
        <v>83</v>
      </c>
      <c r="D180" s="160" t="s">
        <v>193</v>
      </c>
      <c r="E180" s="160" t="s">
        <v>233</v>
      </c>
      <c r="F180" s="33">
        <v>2651</v>
      </c>
      <c r="G180" s="33">
        <v>2651</v>
      </c>
      <c r="H180" s="33">
        <v>2651</v>
      </c>
    </row>
    <row r="181" spans="1:8" ht="31.5" x14ac:dyDescent="0.2">
      <c r="A181" s="162" t="s">
        <v>340</v>
      </c>
      <c r="B181" s="160" t="s">
        <v>872</v>
      </c>
      <c r="C181" s="160" t="s">
        <v>210</v>
      </c>
      <c r="D181" s="160" t="s">
        <v>193</v>
      </c>
      <c r="E181" s="160" t="s">
        <v>233</v>
      </c>
      <c r="F181" s="33">
        <v>305.60000000000002</v>
      </c>
      <c r="G181" s="33">
        <v>305.60000000000002</v>
      </c>
      <c r="H181" s="33">
        <v>305.60000000000002</v>
      </c>
    </row>
    <row r="182" spans="1:8" ht="31.5" x14ac:dyDescent="0.2">
      <c r="A182" s="167" t="s">
        <v>366</v>
      </c>
      <c r="B182" s="160" t="s">
        <v>719</v>
      </c>
      <c r="C182" s="173"/>
      <c r="D182" s="173"/>
      <c r="E182" s="173"/>
      <c r="F182" s="33">
        <f>SUM(F189+F183+F186)</f>
        <v>75430.3</v>
      </c>
      <c r="G182" s="33">
        <f t="shared" ref="G182:H182" si="62">SUM(G189+G183+G186)</f>
        <v>75708</v>
      </c>
      <c r="H182" s="33">
        <f t="shared" si="62"/>
        <v>78408.3</v>
      </c>
    </row>
    <row r="183" spans="1:8" ht="47.25" x14ac:dyDescent="0.2">
      <c r="A183" s="166" t="s">
        <v>864</v>
      </c>
      <c r="B183" s="160" t="s">
        <v>865</v>
      </c>
      <c r="C183" s="173"/>
      <c r="D183" s="173"/>
      <c r="E183" s="173"/>
      <c r="F183" s="33">
        <f>SUM(F184:F185)</f>
        <v>21626.2</v>
      </c>
      <c r="G183" s="33">
        <f>SUM(G184:G185)</f>
        <v>19727.8</v>
      </c>
      <c r="H183" s="33">
        <f>SUM(H184:H185)</f>
        <v>20170.400000000001</v>
      </c>
    </row>
    <row r="184" spans="1:8" ht="31.5" x14ac:dyDescent="0.2">
      <c r="A184" s="162" t="s">
        <v>340</v>
      </c>
      <c r="B184" s="160" t="s">
        <v>865</v>
      </c>
      <c r="C184" s="173" t="s">
        <v>210</v>
      </c>
      <c r="D184" s="173" t="s">
        <v>193</v>
      </c>
      <c r="E184" s="173" t="s">
        <v>231</v>
      </c>
      <c r="F184" s="33">
        <v>316.2</v>
      </c>
      <c r="G184" s="33">
        <v>297.8</v>
      </c>
      <c r="H184" s="33">
        <v>270.39999999999998</v>
      </c>
    </row>
    <row r="185" spans="1:8" ht="31.5" x14ac:dyDescent="0.2">
      <c r="A185" s="162" t="s">
        <v>74</v>
      </c>
      <c r="B185" s="160" t="s">
        <v>865</v>
      </c>
      <c r="C185" s="173" t="s">
        <v>75</v>
      </c>
      <c r="D185" s="173" t="s">
        <v>193</v>
      </c>
      <c r="E185" s="173" t="s">
        <v>231</v>
      </c>
      <c r="F185" s="33">
        <v>21310</v>
      </c>
      <c r="G185" s="33">
        <v>19430</v>
      </c>
      <c r="H185" s="33">
        <v>19900</v>
      </c>
    </row>
    <row r="186" spans="1:8" ht="94.5" x14ac:dyDescent="0.2">
      <c r="A186" s="166" t="s">
        <v>866</v>
      </c>
      <c r="B186" s="160" t="s">
        <v>867</v>
      </c>
      <c r="C186" s="173"/>
      <c r="D186" s="173"/>
      <c r="E186" s="173"/>
      <c r="F186" s="33">
        <f>SUM(F187:F188)</f>
        <v>15145.3</v>
      </c>
      <c r="G186" s="33">
        <f>SUM(G187:G188)</f>
        <v>15751.1</v>
      </c>
      <c r="H186" s="33">
        <f>SUM(H187:H188)</f>
        <v>16381.2</v>
      </c>
    </row>
    <row r="187" spans="1:8" ht="31.5" x14ac:dyDescent="0.2">
      <c r="A187" s="162" t="s">
        <v>340</v>
      </c>
      <c r="B187" s="160" t="s">
        <v>867</v>
      </c>
      <c r="C187" s="173" t="s">
        <v>210</v>
      </c>
      <c r="D187" s="173" t="s">
        <v>193</v>
      </c>
      <c r="E187" s="173" t="s">
        <v>231</v>
      </c>
      <c r="F187" s="33">
        <v>225.3</v>
      </c>
      <c r="G187" s="33">
        <v>231.1</v>
      </c>
      <c r="H187" s="33">
        <v>231.2</v>
      </c>
    </row>
    <row r="188" spans="1:8" ht="31.5" x14ac:dyDescent="0.2">
      <c r="A188" s="162" t="s">
        <v>74</v>
      </c>
      <c r="B188" s="160" t="s">
        <v>867</v>
      </c>
      <c r="C188" s="173" t="s">
        <v>75</v>
      </c>
      <c r="D188" s="173" t="s">
        <v>193</v>
      </c>
      <c r="E188" s="173" t="s">
        <v>231</v>
      </c>
      <c r="F188" s="33">
        <v>14920</v>
      </c>
      <c r="G188" s="33">
        <v>15520</v>
      </c>
      <c r="H188" s="33">
        <v>16150</v>
      </c>
    </row>
    <row r="189" spans="1:8" ht="126" x14ac:dyDescent="0.2">
      <c r="A189" s="166" t="s">
        <v>862</v>
      </c>
      <c r="B189" s="160" t="s">
        <v>863</v>
      </c>
      <c r="C189" s="173"/>
      <c r="D189" s="173"/>
      <c r="E189" s="173"/>
      <c r="F189" s="33">
        <f>SUM(F190:F191)</f>
        <v>38658.799999999996</v>
      </c>
      <c r="G189" s="33">
        <f>SUM(G190:G191)</f>
        <v>40229.1</v>
      </c>
      <c r="H189" s="33">
        <f>SUM(H190:H191)</f>
        <v>41856.700000000004</v>
      </c>
    </row>
    <row r="190" spans="1:8" ht="31.5" x14ac:dyDescent="0.2">
      <c r="A190" s="162" t="s">
        <v>340</v>
      </c>
      <c r="B190" s="160" t="s">
        <v>863</v>
      </c>
      <c r="C190" s="173" t="s">
        <v>210</v>
      </c>
      <c r="D190" s="173" t="s">
        <v>193</v>
      </c>
      <c r="E190" s="173" t="s">
        <v>231</v>
      </c>
      <c r="F190" s="33">
        <v>513.6</v>
      </c>
      <c r="G190" s="33">
        <v>535</v>
      </c>
      <c r="H190" s="33">
        <v>556.4</v>
      </c>
    </row>
    <row r="191" spans="1:8" ht="31.5" x14ac:dyDescent="0.2">
      <c r="A191" s="162" t="s">
        <v>74</v>
      </c>
      <c r="B191" s="160" t="s">
        <v>863</v>
      </c>
      <c r="C191" s="173" t="s">
        <v>75</v>
      </c>
      <c r="D191" s="173" t="s">
        <v>193</v>
      </c>
      <c r="E191" s="173" t="s">
        <v>231</v>
      </c>
      <c r="F191" s="33">
        <v>38145.199999999997</v>
      </c>
      <c r="G191" s="33">
        <v>39694.1</v>
      </c>
      <c r="H191" s="33">
        <v>41300.300000000003</v>
      </c>
    </row>
    <row r="192" spans="1:8" ht="31.5" x14ac:dyDescent="0.2">
      <c r="A192" s="166" t="s">
        <v>253</v>
      </c>
      <c r="B192" s="160" t="s">
        <v>582</v>
      </c>
      <c r="C192" s="173"/>
      <c r="D192" s="173"/>
      <c r="E192" s="173"/>
      <c r="F192" s="33">
        <f>SUM(F193+F195)</f>
        <v>540</v>
      </c>
      <c r="G192" s="33">
        <f t="shared" ref="G192:H192" si="63">SUM(G193+G195)</f>
        <v>540</v>
      </c>
      <c r="H192" s="33">
        <f t="shared" si="63"/>
        <v>540</v>
      </c>
    </row>
    <row r="193" spans="1:8" ht="31.5" x14ac:dyDescent="0.2">
      <c r="A193" s="162" t="s">
        <v>473</v>
      </c>
      <c r="B193" s="160" t="s">
        <v>676</v>
      </c>
      <c r="C193" s="173"/>
      <c r="D193" s="173"/>
      <c r="E193" s="173"/>
      <c r="F193" s="33">
        <f>SUM(F194)</f>
        <v>400</v>
      </c>
      <c r="G193" s="33">
        <f t="shared" ref="G193:H195" si="64">SUM(G194)</f>
        <v>400</v>
      </c>
      <c r="H193" s="33">
        <f t="shared" si="64"/>
        <v>400</v>
      </c>
    </row>
    <row r="194" spans="1:8" ht="31.5" x14ac:dyDescent="0.2">
      <c r="A194" s="162" t="s">
        <v>340</v>
      </c>
      <c r="B194" s="160" t="s">
        <v>676</v>
      </c>
      <c r="C194" s="173" t="s">
        <v>210</v>
      </c>
      <c r="D194" s="173" t="s">
        <v>193</v>
      </c>
      <c r="E194" s="173" t="s">
        <v>231</v>
      </c>
      <c r="F194" s="33">
        <v>400</v>
      </c>
      <c r="G194" s="33">
        <v>400</v>
      </c>
      <c r="H194" s="33">
        <v>400</v>
      </c>
    </row>
    <row r="195" spans="1:8" ht="15.75" x14ac:dyDescent="0.2">
      <c r="A195" s="162" t="s">
        <v>365</v>
      </c>
      <c r="B195" s="160" t="s">
        <v>583</v>
      </c>
      <c r="C195" s="173"/>
      <c r="D195" s="173"/>
      <c r="E195" s="173"/>
      <c r="F195" s="33">
        <f>SUM(F196)</f>
        <v>140</v>
      </c>
      <c r="G195" s="33">
        <f t="shared" si="64"/>
        <v>140</v>
      </c>
      <c r="H195" s="33">
        <f t="shared" si="64"/>
        <v>140</v>
      </c>
    </row>
    <row r="196" spans="1:8" ht="31.5" x14ac:dyDescent="0.2">
      <c r="A196" s="162" t="s">
        <v>340</v>
      </c>
      <c r="B196" s="160" t="s">
        <v>583</v>
      </c>
      <c r="C196" s="173" t="s">
        <v>210</v>
      </c>
      <c r="D196" s="173" t="s">
        <v>193</v>
      </c>
      <c r="E196" s="173" t="s">
        <v>231</v>
      </c>
      <c r="F196" s="33">
        <v>140</v>
      </c>
      <c r="G196" s="33">
        <v>140</v>
      </c>
      <c r="H196" s="33">
        <v>140</v>
      </c>
    </row>
    <row r="197" spans="1:8" ht="31.5" x14ac:dyDescent="0.2">
      <c r="A197" s="34" t="s">
        <v>337</v>
      </c>
      <c r="B197" s="160" t="s">
        <v>720</v>
      </c>
      <c r="C197" s="173"/>
      <c r="D197" s="173"/>
      <c r="E197" s="173"/>
      <c r="F197" s="33">
        <f>SUM(F198)</f>
        <v>21936.7</v>
      </c>
      <c r="G197" s="33">
        <f>SUM(G198)</f>
        <v>21996.6</v>
      </c>
      <c r="H197" s="33">
        <f>SUM(H198)</f>
        <v>22059</v>
      </c>
    </row>
    <row r="198" spans="1:8" ht="78.75" x14ac:dyDescent="0.2">
      <c r="A198" s="34" t="s">
        <v>868</v>
      </c>
      <c r="B198" s="160" t="s">
        <v>869</v>
      </c>
      <c r="C198" s="173"/>
      <c r="D198" s="173"/>
      <c r="E198" s="173"/>
      <c r="F198" s="33">
        <f>SUM(F199:F200)</f>
        <v>21936.7</v>
      </c>
      <c r="G198" s="33">
        <f>SUM(G199:G200)</f>
        <v>21996.6</v>
      </c>
      <c r="H198" s="33">
        <f>SUM(H199:H200)</f>
        <v>22059</v>
      </c>
    </row>
    <row r="199" spans="1:8" ht="78.75" x14ac:dyDescent="0.2">
      <c r="A199" s="162" t="s">
        <v>73</v>
      </c>
      <c r="B199" s="160" t="s">
        <v>869</v>
      </c>
      <c r="C199" s="173" t="s">
        <v>83</v>
      </c>
      <c r="D199" s="173" t="s">
        <v>193</v>
      </c>
      <c r="E199" s="173" t="s">
        <v>231</v>
      </c>
      <c r="F199" s="33">
        <v>17970.5</v>
      </c>
      <c r="G199" s="33">
        <v>17970.5</v>
      </c>
      <c r="H199" s="33">
        <v>17970.5</v>
      </c>
    </row>
    <row r="200" spans="1:8" ht="31.5" x14ac:dyDescent="0.2">
      <c r="A200" s="162" t="s">
        <v>340</v>
      </c>
      <c r="B200" s="160" t="s">
        <v>869</v>
      </c>
      <c r="C200" s="173" t="s">
        <v>210</v>
      </c>
      <c r="D200" s="173" t="s">
        <v>193</v>
      </c>
      <c r="E200" s="173" t="s">
        <v>231</v>
      </c>
      <c r="F200" s="33">
        <v>3966.2</v>
      </c>
      <c r="G200" s="33">
        <v>4026.1</v>
      </c>
      <c r="H200" s="33">
        <v>4088.5</v>
      </c>
    </row>
    <row r="201" spans="1:8" ht="31.5" x14ac:dyDescent="0.2">
      <c r="A201" s="162" t="s">
        <v>369</v>
      </c>
      <c r="B201" s="160" t="s">
        <v>721</v>
      </c>
      <c r="C201" s="173"/>
      <c r="D201" s="173"/>
      <c r="E201" s="173"/>
      <c r="F201" s="33">
        <f>SUM(F202)</f>
        <v>2221.9</v>
      </c>
      <c r="G201" s="33">
        <f>SUM(G202)</f>
        <v>2310.8000000000002</v>
      </c>
      <c r="H201" s="33">
        <f>SUM(H202)</f>
        <v>2403.1999999999998</v>
      </c>
    </row>
    <row r="202" spans="1:8" ht="78.75" x14ac:dyDescent="0.2">
      <c r="A202" s="166" t="s">
        <v>870</v>
      </c>
      <c r="B202" s="160" t="s">
        <v>871</v>
      </c>
      <c r="C202" s="173"/>
      <c r="D202" s="173"/>
      <c r="E202" s="173"/>
      <c r="F202" s="33">
        <f>SUM(F203:F204)</f>
        <v>2221.9</v>
      </c>
      <c r="G202" s="33">
        <f>SUM(G203:G204)</f>
        <v>2310.8000000000002</v>
      </c>
      <c r="H202" s="33">
        <f>SUM(H203:H204)</f>
        <v>2403.1999999999998</v>
      </c>
    </row>
    <row r="203" spans="1:8" ht="31.5" x14ac:dyDescent="0.2">
      <c r="A203" s="162" t="s">
        <v>340</v>
      </c>
      <c r="B203" s="160" t="s">
        <v>871</v>
      </c>
      <c r="C203" s="173" t="s">
        <v>210</v>
      </c>
      <c r="D203" s="173" t="s">
        <v>193</v>
      </c>
      <c r="E203" s="173" t="s">
        <v>231</v>
      </c>
      <c r="F203" s="33">
        <v>31.9</v>
      </c>
      <c r="G203" s="33">
        <v>34.299999999999997</v>
      </c>
      <c r="H203" s="33">
        <v>34</v>
      </c>
    </row>
    <row r="204" spans="1:8" ht="31.5" x14ac:dyDescent="0.2">
      <c r="A204" s="162" t="s">
        <v>74</v>
      </c>
      <c r="B204" s="160" t="s">
        <v>871</v>
      </c>
      <c r="C204" s="173" t="s">
        <v>75</v>
      </c>
      <c r="D204" s="173" t="s">
        <v>193</v>
      </c>
      <c r="E204" s="173" t="s">
        <v>231</v>
      </c>
      <c r="F204" s="33">
        <v>2190</v>
      </c>
      <c r="G204" s="33">
        <v>2276.5</v>
      </c>
      <c r="H204" s="33">
        <v>2369.1999999999998</v>
      </c>
    </row>
    <row r="205" spans="1:8" ht="78.75" x14ac:dyDescent="0.2">
      <c r="A205" s="167" t="s">
        <v>716</v>
      </c>
      <c r="B205" s="160" t="s">
        <v>690</v>
      </c>
      <c r="C205" s="173"/>
      <c r="D205" s="173"/>
      <c r="E205" s="173"/>
      <c r="F205" s="33">
        <f>SUM(F206+F218+F254+F257+F260)</f>
        <v>155219.4</v>
      </c>
      <c r="G205" s="33">
        <f t="shared" ref="G205:H205" si="65">SUM(G206+G218+G254+G257+G260)</f>
        <v>162557.99999999997</v>
      </c>
      <c r="H205" s="33">
        <f t="shared" si="65"/>
        <v>169045.79999999996</v>
      </c>
    </row>
    <row r="206" spans="1:8" ht="15.75" x14ac:dyDescent="0.2">
      <c r="A206" s="167" t="s">
        <v>96</v>
      </c>
      <c r="B206" s="160" t="s">
        <v>722</v>
      </c>
      <c r="C206" s="173"/>
      <c r="D206" s="173"/>
      <c r="E206" s="173"/>
      <c r="F206" s="33">
        <f>SUM(F207+F210+F212+F215)</f>
        <v>5575.4</v>
      </c>
      <c r="G206" s="33">
        <f t="shared" ref="G206:H206" si="66">SUM(G207+G210+G212+G215)</f>
        <v>5575.4</v>
      </c>
      <c r="H206" s="33">
        <f t="shared" si="66"/>
        <v>5575.4</v>
      </c>
    </row>
    <row r="207" spans="1:8" ht="31.5" x14ac:dyDescent="0.2">
      <c r="A207" s="162" t="s">
        <v>146</v>
      </c>
      <c r="B207" s="160" t="s">
        <v>875</v>
      </c>
      <c r="C207" s="173"/>
      <c r="D207" s="173"/>
      <c r="E207" s="173"/>
      <c r="F207" s="33">
        <f>SUM(F208:F209)</f>
        <v>4037.3</v>
      </c>
      <c r="G207" s="33">
        <f t="shared" ref="G207:H207" si="67">SUM(G208:G209)</f>
        <v>4037.3</v>
      </c>
      <c r="H207" s="33">
        <f t="shared" si="67"/>
        <v>4037.3</v>
      </c>
    </row>
    <row r="208" spans="1:8" ht="78.75" x14ac:dyDescent="0.2">
      <c r="A208" s="162" t="s">
        <v>73</v>
      </c>
      <c r="B208" s="160" t="s">
        <v>875</v>
      </c>
      <c r="C208" s="173" t="s">
        <v>83</v>
      </c>
      <c r="D208" s="173" t="s">
        <v>193</v>
      </c>
      <c r="E208" s="173" t="s">
        <v>233</v>
      </c>
      <c r="F208" s="163">
        <v>3375.3</v>
      </c>
      <c r="G208" s="163">
        <v>3375.3</v>
      </c>
      <c r="H208" s="163">
        <v>3375.3</v>
      </c>
    </row>
    <row r="209" spans="1:8" ht="31.5" x14ac:dyDescent="0.2">
      <c r="A209" s="162" t="s">
        <v>340</v>
      </c>
      <c r="B209" s="160" t="s">
        <v>875</v>
      </c>
      <c r="C209" s="173" t="s">
        <v>210</v>
      </c>
      <c r="D209" s="173" t="s">
        <v>193</v>
      </c>
      <c r="E209" s="173" t="s">
        <v>233</v>
      </c>
      <c r="F209" s="163">
        <v>662</v>
      </c>
      <c r="G209" s="163">
        <v>662</v>
      </c>
      <c r="H209" s="163">
        <v>662</v>
      </c>
    </row>
    <row r="210" spans="1:8" ht="78.75" x14ac:dyDescent="0.2">
      <c r="A210" s="162" t="s">
        <v>404</v>
      </c>
      <c r="B210" s="160" t="s">
        <v>876</v>
      </c>
      <c r="C210" s="160"/>
      <c r="D210" s="160"/>
      <c r="E210" s="160"/>
      <c r="F210" s="33">
        <f t="shared" ref="F210:H210" si="68">SUM(F211)</f>
        <v>9.6</v>
      </c>
      <c r="G210" s="33">
        <f t="shared" si="68"/>
        <v>9.6</v>
      </c>
      <c r="H210" s="33">
        <f t="shared" si="68"/>
        <v>9.6</v>
      </c>
    </row>
    <row r="211" spans="1:8" ht="31.5" x14ac:dyDescent="0.2">
      <c r="A211" s="162" t="s">
        <v>340</v>
      </c>
      <c r="B211" s="160" t="s">
        <v>876</v>
      </c>
      <c r="C211" s="160" t="s">
        <v>210</v>
      </c>
      <c r="D211" s="160" t="s">
        <v>193</v>
      </c>
      <c r="E211" s="160" t="s">
        <v>233</v>
      </c>
      <c r="F211" s="33">
        <v>9.6</v>
      </c>
      <c r="G211" s="33">
        <v>9.6</v>
      </c>
      <c r="H211" s="33">
        <v>9.6</v>
      </c>
    </row>
    <row r="212" spans="1:8" ht="141.75" x14ac:dyDescent="0.2">
      <c r="A212" s="169" t="s">
        <v>740</v>
      </c>
      <c r="B212" s="160" t="s">
        <v>727</v>
      </c>
      <c r="C212" s="160"/>
      <c r="D212" s="160"/>
      <c r="E212" s="160"/>
      <c r="F212" s="168">
        <f>SUM(F214+F213)</f>
        <v>388.5</v>
      </c>
      <c r="G212" s="168">
        <f t="shared" ref="G212:H212" si="69">SUM(G214+G213)</f>
        <v>388.5</v>
      </c>
      <c r="H212" s="168">
        <f t="shared" si="69"/>
        <v>388.5</v>
      </c>
    </row>
    <row r="213" spans="1:8" ht="78.75" x14ac:dyDescent="0.2">
      <c r="A213" s="167" t="s">
        <v>73</v>
      </c>
      <c r="B213" s="160" t="s">
        <v>727</v>
      </c>
      <c r="C213" s="173" t="s">
        <v>83</v>
      </c>
      <c r="D213" s="160" t="s">
        <v>193</v>
      </c>
      <c r="E213" s="160" t="s">
        <v>233</v>
      </c>
      <c r="F213" s="168">
        <v>272.5</v>
      </c>
      <c r="G213" s="168">
        <v>272.5</v>
      </c>
      <c r="H213" s="168">
        <v>272.5</v>
      </c>
    </row>
    <row r="214" spans="1:8" ht="31.5" x14ac:dyDescent="0.2">
      <c r="A214" s="162" t="s">
        <v>340</v>
      </c>
      <c r="B214" s="160" t="s">
        <v>727</v>
      </c>
      <c r="C214" s="160" t="s">
        <v>210</v>
      </c>
      <c r="D214" s="160" t="s">
        <v>193</v>
      </c>
      <c r="E214" s="160" t="s">
        <v>233</v>
      </c>
      <c r="F214" s="168">
        <v>116</v>
      </c>
      <c r="G214" s="168">
        <v>116</v>
      </c>
      <c r="H214" s="168">
        <v>116</v>
      </c>
    </row>
    <row r="215" spans="1:8" ht="110.25" x14ac:dyDescent="0.2">
      <c r="A215" s="169" t="s">
        <v>877</v>
      </c>
      <c r="B215" s="160" t="s">
        <v>878</v>
      </c>
      <c r="C215" s="160"/>
      <c r="D215" s="160"/>
      <c r="E215" s="160"/>
      <c r="F215" s="168">
        <f>SUM(F217+F216)</f>
        <v>1140</v>
      </c>
      <c r="G215" s="168">
        <f t="shared" ref="G215:H215" si="70">SUM(G217+G216)</f>
        <v>1140</v>
      </c>
      <c r="H215" s="168">
        <f t="shared" si="70"/>
        <v>1140</v>
      </c>
    </row>
    <row r="216" spans="1:8" ht="78.75" x14ac:dyDescent="0.2">
      <c r="A216" s="167" t="s">
        <v>73</v>
      </c>
      <c r="B216" s="160" t="s">
        <v>878</v>
      </c>
      <c r="C216" s="173" t="s">
        <v>83</v>
      </c>
      <c r="D216" s="160" t="s">
        <v>193</v>
      </c>
      <c r="E216" s="160" t="s">
        <v>233</v>
      </c>
      <c r="F216" s="168">
        <v>798</v>
      </c>
      <c r="G216" s="168">
        <v>798</v>
      </c>
      <c r="H216" s="168">
        <v>798</v>
      </c>
    </row>
    <row r="217" spans="1:8" ht="31.5" x14ac:dyDescent="0.2">
      <c r="A217" s="162" t="s">
        <v>340</v>
      </c>
      <c r="B217" s="160" t="s">
        <v>878</v>
      </c>
      <c r="C217" s="160" t="s">
        <v>210</v>
      </c>
      <c r="D217" s="160" t="s">
        <v>193</v>
      </c>
      <c r="E217" s="160" t="s">
        <v>233</v>
      </c>
      <c r="F217" s="168">
        <v>342</v>
      </c>
      <c r="G217" s="168">
        <v>342</v>
      </c>
      <c r="H217" s="168">
        <v>342</v>
      </c>
    </row>
    <row r="218" spans="1:8" ht="31.5" x14ac:dyDescent="0.2">
      <c r="A218" s="167" t="s">
        <v>366</v>
      </c>
      <c r="B218" s="160" t="s">
        <v>723</v>
      </c>
      <c r="C218" s="173"/>
      <c r="D218" s="173"/>
      <c r="E218" s="173"/>
      <c r="F218" s="33">
        <f>SUM(F219+F222+F225+F228++F231+F234+F237+F240+F243+F245+F248+F251)</f>
        <v>139677.70000000001</v>
      </c>
      <c r="G218" s="33">
        <f t="shared" ref="G218:H218" si="71">SUM(G219+G222+G225+G228++G231+G234+G237+G240+G243+G245+G248+G251)</f>
        <v>147016.29999999999</v>
      </c>
      <c r="H218" s="33">
        <f t="shared" si="71"/>
        <v>153504.09999999998</v>
      </c>
    </row>
    <row r="219" spans="1:8" ht="63" x14ac:dyDescent="0.2">
      <c r="A219" s="166" t="s">
        <v>847</v>
      </c>
      <c r="B219" s="160" t="s">
        <v>848</v>
      </c>
      <c r="C219" s="173"/>
      <c r="D219" s="173"/>
      <c r="E219" s="173"/>
      <c r="F219" s="33">
        <f>SUM(F220:F221)</f>
        <v>18129.8</v>
      </c>
      <c r="G219" s="33">
        <f>SUM(G220:G221)</f>
        <v>18855</v>
      </c>
      <c r="H219" s="33">
        <f>SUM(H220:H221)</f>
        <v>19609.2</v>
      </c>
    </row>
    <row r="220" spans="1:8" ht="31.5" x14ac:dyDescent="0.2">
      <c r="A220" s="162" t="s">
        <v>340</v>
      </c>
      <c r="B220" s="160" t="s">
        <v>848</v>
      </c>
      <c r="C220" s="173" t="s">
        <v>210</v>
      </c>
      <c r="D220" s="173" t="s">
        <v>193</v>
      </c>
      <c r="E220" s="173" t="s">
        <v>229</v>
      </c>
      <c r="F220" s="33">
        <v>220</v>
      </c>
      <c r="G220" s="33">
        <v>240</v>
      </c>
      <c r="H220" s="33">
        <v>280</v>
      </c>
    </row>
    <row r="221" spans="1:8" ht="31.5" x14ac:dyDescent="0.2">
      <c r="A221" s="162" t="s">
        <v>74</v>
      </c>
      <c r="B221" s="160" t="s">
        <v>848</v>
      </c>
      <c r="C221" s="173" t="s">
        <v>75</v>
      </c>
      <c r="D221" s="173" t="s">
        <v>193</v>
      </c>
      <c r="E221" s="173" t="s">
        <v>229</v>
      </c>
      <c r="F221" s="33">
        <v>17909.8</v>
      </c>
      <c r="G221" s="33">
        <v>18615</v>
      </c>
      <c r="H221" s="33">
        <v>19329.2</v>
      </c>
    </row>
    <row r="222" spans="1:8" ht="78.75" x14ac:dyDescent="0.2">
      <c r="A222" s="166" t="s">
        <v>849</v>
      </c>
      <c r="B222" s="160" t="s">
        <v>724</v>
      </c>
      <c r="C222" s="173"/>
      <c r="D222" s="173"/>
      <c r="E222" s="173"/>
      <c r="F222" s="33">
        <f>SUM(F223:F224)</f>
        <v>644.29999999999995</v>
      </c>
      <c r="G222" s="33">
        <f>SUM(G223:G224)</f>
        <v>668</v>
      </c>
      <c r="H222" s="33">
        <f>SUM(H223:H224)</f>
        <v>692.7</v>
      </c>
    </row>
    <row r="223" spans="1:8" ht="31.5" x14ac:dyDescent="0.2">
      <c r="A223" s="162" t="s">
        <v>340</v>
      </c>
      <c r="B223" s="160" t="s">
        <v>724</v>
      </c>
      <c r="C223" s="173" t="s">
        <v>210</v>
      </c>
      <c r="D223" s="173" t="s">
        <v>193</v>
      </c>
      <c r="E223" s="173" t="s">
        <v>229</v>
      </c>
      <c r="F223" s="33">
        <v>10</v>
      </c>
      <c r="G223" s="33">
        <v>12</v>
      </c>
      <c r="H223" s="33">
        <v>14</v>
      </c>
    </row>
    <row r="224" spans="1:8" ht="31.5" x14ac:dyDescent="0.2">
      <c r="A224" s="162" t="s">
        <v>74</v>
      </c>
      <c r="B224" s="160" t="s">
        <v>724</v>
      </c>
      <c r="C224" s="173" t="s">
        <v>75</v>
      </c>
      <c r="D224" s="173" t="s">
        <v>193</v>
      </c>
      <c r="E224" s="173" t="s">
        <v>229</v>
      </c>
      <c r="F224" s="33">
        <v>634.29999999999995</v>
      </c>
      <c r="G224" s="33">
        <v>656</v>
      </c>
      <c r="H224" s="33">
        <v>678.7</v>
      </c>
    </row>
    <row r="225" spans="1:8" ht="63" x14ac:dyDescent="0.2">
      <c r="A225" s="166" t="s">
        <v>850</v>
      </c>
      <c r="B225" s="160" t="s">
        <v>851</v>
      </c>
      <c r="C225" s="173"/>
      <c r="D225" s="173"/>
      <c r="E225" s="173"/>
      <c r="F225" s="33">
        <f>SUM(F226:F227)</f>
        <v>16686.7</v>
      </c>
      <c r="G225" s="33">
        <f>SUM(G226:G227)</f>
        <v>17354.2</v>
      </c>
      <c r="H225" s="33">
        <f>SUM(H226:H227)</f>
        <v>18048.3</v>
      </c>
    </row>
    <row r="226" spans="1:8" ht="31.5" x14ac:dyDescent="0.2">
      <c r="A226" s="162" t="s">
        <v>340</v>
      </c>
      <c r="B226" s="160" t="s">
        <v>851</v>
      </c>
      <c r="C226" s="173" t="s">
        <v>210</v>
      </c>
      <c r="D226" s="173" t="s">
        <v>193</v>
      </c>
      <c r="E226" s="173" t="s">
        <v>229</v>
      </c>
      <c r="F226" s="33">
        <v>244</v>
      </c>
      <c r="G226" s="33">
        <v>249</v>
      </c>
      <c r="H226" s="33">
        <v>253</v>
      </c>
    </row>
    <row r="227" spans="1:8" ht="31.5" x14ac:dyDescent="0.2">
      <c r="A227" s="162" t="s">
        <v>74</v>
      </c>
      <c r="B227" s="160" t="s">
        <v>851</v>
      </c>
      <c r="C227" s="173" t="s">
        <v>75</v>
      </c>
      <c r="D227" s="173" t="s">
        <v>193</v>
      </c>
      <c r="E227" s="173" t="s">
        <v>229</v>
      </c>
      <c r="F227" s="33">
        <v>16442.7</v>
      </c>
      <c r="G227" s="33">
        <v>17105.2</v>
      </c>
      <c r="H227" s="33">
        <v>17795.3</v>
      </c>
    </row>
    <row r="228" spans="1:8" ht="94.5" x14ac:dyDescent="0.2">
      <c r="A228" s="166" t="s">
        <v>852</v>
      </c>
      <c r="B228" s="160" t="s">
        <v>725</v>
      </c>
      <c r="C228" s="173"/>
      <c r="D228" s="173"/>
      <c r="E228" s="173"/>
      <c r="F228" s="33">
        <f>SUM(F229:F230)</f>
        <v>41.9</v>
      </c>
      <c r="G228" s="33">
        <f>SUM(G229:G230)</f>
        <v>44.1</v>
      </c>
      <c r="H228" s="33">
        <f>SUM(H229:H230)</f>
        <v>46.4</v>
      </c>
    </row>
    <row r="229" spans="1:8" ht="31.5" x14ac:dyDescent="0.2">
      <c r="A229" s="162" t="s">
        <v>340</v>
      </c>
      <c r="B229" s="160" t="s">
        <v>725</v>
      </c>
      <c r="C229" s="173" t="s">
        <v>210</v>
      </c>
      <c r="D229" s="173" t="s">
        <v>193</v>
      </c>
      <c r="E229" s="173" t="s">
        <v>229</v>
      </c>
      <c r="F229" s="33">
        <v>0.4</v>
      </c>
      <c r="G229" s="33">
        <v>0.5</v>
      </c>
      <c r="H229" s="33">
        <v>0.6</v>
      </c>
    </row>
    <row r="230" spans="1:8" ht="31.5" x14ac:dyDescent="0.2">
      <c r="A230" s="162" t="s">
        <v>74</v>
      </c>
      <c r="B230" s="160" t="s">
        <v>725</v>
      </c>
      <c r="C230" s="173" t="s">
        <v>75</v>
      </c>
      <c r="D230" s="173" t="s">
        <v>193</v>
      </c>
      <c r="E230" s="173" t="s">
        <v>229</v>
      </c>
      <c r="F230" s="33">
        <v>41.5</v>
      </c>
      <c r="G230" s="33">
        <v>43.6</v>
      </c>
      <c r="H230" s="33">
        <v>45.8</v>
      </c>
    </row>
    <row r="231" spans="1:8" ht="110.25" x14ac:dyDescent="0.2">
      <c r="A231" s="166" t="s">
        <v>853</v>
      </c>
      <c r="B231" s="160" t="s">
        <v>726</v>
      </c>
      <c r="C231" s="173"/>
      <c r="D231" s="173"/>
      <c r="E231" s="173"/>
      <c r="F231" s="33">
        <f>SUM(F232:F233)</f>
        <v>830.9</v>
      </c>
      <c r="G231" s="33">
        <f>SUM(G232:G233)</f>
        <v>766</v>
      </c>
      <c r="H231" s="33">
        <f>SUM(H232:H233)</f>
        <v>874.69999999999993</v>
      </c>
    </row>
    <row r="232" spans="1:8" ht="31.5" x14ac:dyDescent="0.2">
      <c r="A232" s="162" t="s">
        <v>340</v>
      </c>
      <c r="B232" s="160" t="s">
        <v>726</v>
      </c>
      <c r="C232" s="173" t="s">
        <v>210</v>
      </c>
      <c r="D232" s="173" t="s">
        <v>193</v>
      </c>
      <c r="E232" s="173" t="s">
        <v>229</v>
      </c>
      <c r="F232" s="33">
        <v>10</v>
      </c>
      <c r="G232" s="33">
        <v>11.4</v>
      </c>
      <c r="H232" s="33">
        <v>11.4</v>
      </c>
    </row>
    <row r="233" spans="1:8" ht="31.5" x14ac:dyDescent="0.2">
      <c r="A233" s="162" t="s">
        <v>74</v>
      </c>
      <c r="B233" s="160" t="s">
        <v>726</v>
      </c>
      <c r="C233" s="173" t="s">
        <v>75</v>
      </c>
      <c r="D233" s="173" t="s">
        <v>193</v>
      </c>
      <c r="E233" s="173" t="s">
        <v>229</v>
      </c>
      <c r="F233" s="33">
        <v>820.9</v>
      </c>
      <c r="G233" s="33">
        <v>754.6</v>
      </c>
      <c r="H233" s="33">
        <v>863.3</v>
      </c>
    </row>
    <row r="234" spans="1:8" ht="31.5" x14ac:dyDescent="0.2">
      <c r="A234" s="167" t="s">
        <v>146</v>
      </c>
      <c r="B234" s="160" t="s">
        <v>854</v>
      </c>
      <c r="C234" s="173"/>
      <c r="D234" s="173"/>
      <c r="E234" s="173"/>
      <c r="F234" s="33">
        <f>SUM(F235:F236)</f>
        <v>13329.6</v>
      </c>
      <c r="G234" s="33">
        <f>SUM(G235:G236)</f>
        <v>15336.2</v>
      </c>
      <c r="H234" s="33">
        <f>SUM(H235:H236)</f>
        <v>16560.7</v>
      </c>
    </row>
    <row r="235" spans="1:8" ht="31.5" x14ac:dyDescent="0.2">
      <c r="A235" s="162" t="s">
        <v>340</v>
      </c>
      <c r="B235" s="160" t="s">
        <v>854</v>
      </c>
      <c r="C235" s="173" t="s">
        <v>210</v>
      </c>
      <c r="D235" s="173" t="s">
        <v>193</v>
      </c>
      <c r="E235" s="173" t="s">
        <v>229</v>
      </c>
      <c r="F235" s="33">
        <v>210</v>
      </c>
      <c r="G235" s="33">
        <v>242</v>
      </c>
      <c r="H235" s="33">
        <v>260</v>
      </c>
    </row>
    <row r="236" spans="1:8" ht="31.5" x14ac:dyDescent="0.2">
      <c r="A236" s="162" t="s">
        <v>74</v>
      </c>
      <c r="B236" s="160" t="s">
        <v>854</v>
      </c>
      <c r="C236" s="173" t="s">
        <v>75</v>
      </c>
      <c r="D236" s="173" t="s">
        <v>193</v>
      </c>
      <c r="E236" s="173" t="s">
        <v>229</v>
      </c>
      <c r="F236" s="33">
        <v>13119.6</v>
      </c>
      <c r="G236" s="33">
        <v>15094.2</v>
      </c>
      <c r="H236" s="33">
        <v>16300.7</v>
      </c>
    </row>
    <row r="237" spans="1:8" ht="63" x14ac:dyDescent="0.2">
      <c r="A237" s="166" t="s">
        <v>855</v>
      </c>
      <c r="B237" s="160" t="s">
        <v>856</v>
      </c>
      <c r="C237" s="173"/>
      <c r="D237" s="173"/>
      <c r="E237" s="173"/>
      <c r="F237" s="33">
        <f>SUM(F238:F239)</f>
        <v>69761</v>
      </c>
      <c r="G237" s="33">
        <f>SUM(G238:G239)</f>
        <v>73329.100000000006</v>
      </c>
      <c r="H237" s="33">
        <f>SUM(H238:H239)</f>
        <v>77081.399999999994</v>
      </c>
    </row>
    <row r="238" spans="1:8" ht="31.5" x14ac:dyDescent="0.2">
      <c r="A238" s="162" t="s">
        <v>340</v>
      </c>
      <c r="B238" s="160" t="s">
        <v>856</v>
      </c>
      <c r="C238" s="173" t="s">
        <v>210</v>
      </c>
      <c r="D238" s="173" t="s">
        <v>193</v>
      </c>
      <c r="E238" s="173" t="s">
        <v>229</v>
      </c>
      <c r="F238" s="33">
        <v>289</v>
      </c>
      <c r="G238" s="33">
        <v>302.8</v>
      </c>
      <c r="H238" s="33">
        <v>316</v>
      </c>
    </row>
    <row r="239" spans="1:8" ht="31.5" x14ac:dyDescent="0.2">
      <c r="A239" s="162" t="s">
        <v>74</v>
      </c>
      <c r="B239" s="160" t="s">
        <v>856</v>
      </c>
      <c r="C239" s="173" t="s">
        <v>75</v>
      </c>
      <c r="D239" s="173" t="s">
        <v>193</v>
      </c>
      <c r="E239" s="173" t="s">
        <v>229</v>
      </c>
      <c r="F239" s="33">
        <v>69472</v>
      </c>
      <c r="G239" s="33">
        <v>73026.3</v>
      </c>
      <c r="H239" s="33">
        <v>76765.399999999994</v>
      </c>
    </row>
    <row r="240" spans="1:8" ht="94.5" x14ac:dyDescent="0.2">
      <c r="A240" s="166" t="s">
        <v>857</v>
      </c>
      <c r="B240" s="160" t="s">
        <v>858</v>
      </c>
      <c r="C240" s="173"/>
      <c r="D240" s="173"/>
      <c r="E240" s="173"/>
      <c r="F240" s="33">
        <f>SUM(F241:F242)</f>
        <v>920.4</v>
      </c>
      <c r="G240" s="33">
        <f>SUM(G241:G242)</f>
        <v>920.4</v>
      </c>
      <c r="H240" s="33">
        <f>SUM(H241:H242)</f>
        <v>920.4</v>
      </c>
    </row>
    <row r="241" spans="1:8" ht="31.5" x14ac:dyDescent="0.2">
      <c r="A241" s="162" t="s">
        <v>340</v>
      </c>
      <c r="B241" s="160" t="s">
        <v>858</v>
      </c>
      <c r="C241" s="173" t="s">
        <v>210</v>
      </c>
      <c r="D241" s="173" t="s">
        <v>193</v>
      </c>
      <c r="E241" s="173" t="s">
        <v>229</v>
      </c>
      <c r="F241" s="33">
        <v>16.3</v>
      </c>
      <c r="G241" s="33">
        <v>16.3</v>
      </c>
      <c r="H241" s="33">
        <v>16.3</v>
      </c>
    </row>
    <row r="242" spans="1:8" ht="31.5" x14ac:dyDescent="0.2">
      <c r="A242" s="162" t="s">
        <v>74</v>
      </c>
      <c r="B242" s="160" t="s">
        <v>858</v>
      </c>
      <c r="C242" s="173" t="s">
        <v>75</v>
      </c>
      <c r="D242" s="173" t="s">
        <v>193</v>
      </c>
      <c r="E242" s="173" t="s">
        <v>229</v>
      </c>
      <c r="F242" s="33">
        <v>904.1</v>
      </c>
      <c r="G242" s="33">
        <v>904.1</v>
      </c>
      <c r="H242" s="33">
        <v>904.1</v>
      </c>
    </row>
    <row r="243" spans="1:8" ht="31.5" x14ac:dyDescent="0.2">
      <c r="A243" s="167" t="s">
        <v>6</v>
      </c>
      <c r="B243" s="160" t="s">
        <v>859</v>
      </c>
      <c r="C243" s="173"/>
      <c r="D243" s="173"/>
      <c r="E243" s="173"/>
      <c r="F243" s="33">
        <f>SUM(F244:F244)</f>
        <v>0.1</v>
      </c>
      <c r="G243" s="33">
        <f>SUM(G244:G244)</f>
        <v>0.1</v>
      </c>
      <c r="H243" s="33">
        <f>SUM(H244:H244)</f>
        <v>0.1</v>
      </c>
    </row>
    <row r="244" spans="1:8" ht="31.5" x14ac:dyDescent="0.2">
      <c r="A244" s="162" t="s">
        <v>74</v>
      </c>
      <c r="B244" s="160" t="s">
        <v>859</v>
      </c>
      <c r="C244" s="173" t="s">
        <v>75</v>
      </c>
      <c r="D244" s="173" t="s">
        <v>193</v>
      </c>
      <c r="E244" s="173" t="s">
        <v>229</v>
      </c>
      <c r="F244" s="33">
        <v>0.1</v>
      </c>
      <c r="G244" s="33">
        <v>0.1</v>
      </c>
      <c r="H244" s="33">
        <v>0.1</v>
      </c>
    </row>
    <row r="245" spans="1:8" ht="126" x14ac:dyDescent="0.2">
      <c r="A245" s="166" t="s">
        <v>860</v>
      </c>
      <c r="B245" s="160" t="s">
        <v>861</v>
      </c>
      <c r="C245" s="173"/>
      <c r="D245" s="173"/>
      <c r="E245" s="173"/>
      <c r="F245" s="33">
        <f>SUM(F246:F247)</f>
        <v>2853.5</v>
      </c>
      <c r="G245" s="33">
        <f t="shared" ref="G245:H245" si="72">SUM(G246:G247)</f>
        <v>2966.6</v>
      </c>
      <c r="H245" s="33">
        <f t="shared" si="72"/>
        <v>3084.3</v>
      </c>
    </row>
    <row r="246" spans="1:8" ht="31.5" x14ac:dyDescent="0.2">
      <c r="A246" s="162" t="s">
        <v>340</v>
      </c>
      <c r="B246" s="160" t="s">
        <v>861</v>
      </c>
      <c r="C246" s="173" t="s">
        <v>210</v>
      </c>
      <c r="D246" s="173" t="s">
        <v>193</v>
      </c>
      <c r="E246" s="173" t="s">
        <v>229</v>
      </c>
      <c r="F246" s="33">
        <v>48</v>
      </c>
      <c r="G246" s="33">
        <v>50</v>
      </c>
      <c r="H246" s="33">
        <v>52</v>
      </c>
    </row>
    <row r="247" spans="1:8" ht="31.5" x14ac:dyDescent="0.2">
      <c r="A247" s="162" t="s">
        <v>74</v>
      </c>
      <c r="B247" s="160" t="s">
        <v>861</v>
      </c>
      <c r="C247" s="173" t="s">
        <v>75</v>
      </c>
      <c r="D247" s="173" t="s">
        <v>193</v>
      </c>
      <c r="E247" s="173" t="s">
        <v>229</v>
      </c>
      <c r="F247" s="33">
        <v>2805.5</v>
      </c>
      <c r="G247" s="33">
        <v>2916.6</v>
      </c>
      <c r="H247" s="33">
        <v>3032.3</v>
      </c>
    </row>
    <row r="248" spans="1:8" ht="63" x14ac:dyDescent="0.2">
      <c r="A248" s="199" t="s">
        <v>28</v>
      </c>
      <c r="B248" s="160" t="s">
        <v>728</v>
      </c>
      <c r="C248" s="173"/>
      <c r="D248" s="173"/>
      <c r="E248" s="173"/>
      <c r="F248" s="33">
        <f>SUM(F249:F250)</f>
        <v>3569.5</v>
      </c>
      <c r="G248" s="33">
        <f>SUM(G249:G250)</f>
        <v>3712.3</v>
      </c>
      <c r="H248" s="33">
        <f>SUM(H249:H250)</f>
        <v>3860.8</v>
      </c>
    </row>
    <row r="249" spans="1:8" ht="31.5" x14ac:dyDescent="0.2">
      <c r="A249" s="202" t="s">
        <v>340</v>
      </c>
      <c r="B249" s="160" t="s">
        <v>728</v>
      </c>
      <c r="C249" s="173" t="s">
        <v>210</v>
      </c>
      <c r="D249" s="173" t="s">
        <v>193</v>
      </c>
      <c r="E249" s="173" t="s">
        <v>229</v>
      </c>
      <c r="F249" s="33">
        <v>53</v>
      </c>
      <c r="G249" s="33">
        <v>57</v>
      </c>
      <c r="H249" s="33">
        <v>60</v>
      </c>
    </row>
    <row r="250" spans="1:8" ht="31.5" x14ac:dyDescent="0.2">
      <c r="A250" s="202" t="s">
        <v>74</v>
      </c>
      <c r="B250" s="160" t="s">
        <v>728</v>
      </c>
      <c r="C250" s="173" t="s">
        <v>75</v>
      </c>
      <c r="D250" s="173" t="s">
        <v>193</v>
      </c>
      <c r="E250" s="173" t="s">
        <v>229</v>
      </c>
      <c r="F250" s="33">
        <v>3516.5</v>
      </c>
      <c r="G250" s="33">
        <v>3655.3</v>
      </c>
      <c r="H250" s="33">
        <v>3800.8</v>
      </c>
    </row>
    <row r="251" spans="1:8" ht="47.25" x14ac:dyDescent="0.2">
      <c r="A251" s="199" t="s">
        <v>211</v>
      </c>
      <c r="B251" s="160" t="s">
        <v>729</v>
      </c>
      <c r="C251" s="173"/>
      <c r="D251" s="173"/>
      <c r="E251" s="173"/>
      <c r="F251" s="33">
        <f>SUM(F252:F253)</f>
        <v>12910</v>
      </c>
      <c r="G251" s="33">
        <f>SUM(G252:G253)</f>
        <v>13064.3</v>
      </c>
      <c r="H251" s="33">
        <f>SUM(H252:H253)</f>
        <v>12725.1</v>
      </c>
    </row>
    <row r="252" spans="1:8" ht="31.5" x14ac:dyDescent="0.2">
      <c r="A252" s="162" t="s">
        <v>340</v>
      </c>
      <c r="B252" s="160" t="s">
        <v>729</v>
      </c>
      <c r="C252" s="173" t="s">
        <v>210</v>
      </c>
      <c r="D252" s="173" t="s">
        <v>193</v>
      </c>
      <c r="E252" s="173" t="s">
        <v>229</v>
      </c>
      <c r="F252" s="33">
        <v>23</v>
      </c>
      <c r="G252" s="33">
        <v>22</v>
      </c>
      <c r="H252" s="33">
        <v>22</v>
      </c>
    </row>
    <row r="253" spans="1:8" ht="31.5" x14ac:dyDescent="0.2">
      <c r="A253" s="162" t="s">
        <v>74</v>
      </c>
      <c r="B253" s="160" t="s">
        <v>729</v>
      </c>
      <c r="C253" s="173" t="s">
        <v>75</v>
      </c>
      <c r="D253" s="173" t="s">
        <v>193</v>
      </c>
      <c r="E253" s="173" t="s">
        <v>229</v>
      </c>
      <c r="F253" s="33">
        <v>12887</v>
      </c>
      <c r="G253" s="33">
        <v>13042.3</v>
      </c>
      <c r="H253" s="33">
        <v>12703.1</v>
      </c>
    </row>
    <row r="254" spans="1:8" ht="31.5" x14ac:dyDescent="0.2">
      <c r="A254" s="166" t="s">
        <v>253</v>
      </c>
      <c r="B254" s="160" t="s">
        <v>584</v>
      </c>
      <c r="C254" s="173"/>
      <c r="D254" s="173"/>
      <c r="E254" s="173"/>
      <c r="F254" s="33">
        <f>SUM(F255:F255)</f>
        <v>372</v>
      </c>
      <c r="G254" s="33">
        <f>SUM(G255:G255)</f>
        <v>372</v>
      </c>
      <c r="H254" s="33">
        <f>SUM(H255:H255)</f>
        <v>372</v>
      </c>
    </row>
    <row r="255" spans="1:8" ht="15.75" x14ac:dyDescent="0.2">
      <c r="A255" s="162" t="s">
        <v>365</v>
      </c>
      <c r="B255" s="160" t="s">
        <v>585</v>
      </c>
      <c r="C255" s="173"/>
      <c r="D255" s="173"/>
      <c r="E255" s="173"/>
      <c r="F255" s="33">
        <f>SUM(F256)</f>
        <v>372</v>
      </c>
      <c r="G255" s="33">
        <f t="shared" ref="G255:H255" si="73">SUM(G256)</f>
        <v>372</v>
      </c>
      <c r="H255" s="33">
        <f t="shared" si="73"/>
        <v>372</v>
      </c>
    </row>
    <row r="256" spans="1:8" ht="31.5" x14ac:dyDescent="0.2">
      <c r="A256" s="162" t="s">
        <v>340</v>
      </c>
      <c r="B256" s="93" t="s">
        <v>585</v>
      </c>
      <c r="C256" s="173" t="s">
        <v>210</v>
      </c>
      <c r="D256" s="173" t="s">
        <v>193</v>
      </c>
      <c r="E256" s="173" t="s">
        <v>229</v>
      </c>
      <c r="F256" s="33">
        <v>372</v>
      </c>
      <c r="G256" s="33">
        <v>372</v>
      </c>
      <c r="H256" s="33">
        <v>372</v>
      </c>
    </row>
    <row r="257" spans="1:8" ht="31.5" x14ac:dyDescent="0.2">
      <c r="A257" s="43" t="s">
        <v>25</v>
      </c>
      <c r="B257" s="160" t="s">
        <v>586</v>
      </c>
      <c r="C257" s="173"/>
      <c r="D257" s="173"/>
      <c r="E257" s="173"/>
      <c r="F257" s="33">
        <f>SUM(F258)</f>
        <v>400</v>
      </c>
      <c r="G257" s="33">
        <f>SUM(G258)</f>
        <v>400</v>
      </c>
      <c r="H257" s="33">
        <f>SUM(H258)</f>
        <v>400</v>
      </c>
    </row>
    <row r="258" spans="1:8" ht="31.5" x14ac:dyDescent="0.2">
      <c r="A258" s="162" t="s">
        <v>285</v>
      </c>
      <c r="B258" s="160" t="s">
        <v>587</v>
      </c>
      <c r="C258" s="173"/>
      <c r="D258" s="173"/>
      <c r="E258" s="173"/>
      <c r="F258" s="33">
        <f>SUM(F259)</f>
        <v>400</v>
      </c>
      <c r="G258" s="33">
        <f t="shared" ref="G258:H258" si="74">SUM(G259)</f>
        <v>400</v>
      </c>
      <c r="H258" s="33">
        <f t="shared" si="74"/>
        <v>400</v>
      </c>
    </row>
    <row r="259" spans="1:8" ht="47.25" x14ac:dyDescent="0.2">
      <c r="A259" s="162" t="s">
        <v>311</v>
      </c>
      <c r="B259" s="160" t="s">
        <v>587</v>
      </c>
      <c r="C259" s="173" t="s">
        <v>12</v>
      </c>
      <c r="D259" s="173" t="s">
        <v>193</v>
      </c>
      <c r="E259" s="173" t="s">
        <v>229</v>
      </c>
      <c r="F259" s="33">
        <v>400</v>
      </c>
      <c r="G259" s="33">
        <v>400</v>
      </c>
      <c r="H259" s="33">
        <v>400</v>
      </c>
    </row>
    <row r="260" spans="1:8" ht="47.25" x14ac:dyDescent="0.2">
      <c r="A260" s="167" t="s">
        <v>255</v>
      </c>
      <c r="B260" s="93" t="s">
        <v>738</v>
      </c>
      <c r="C260" s="173"/>
      <c r="D260" s="173"/>
      <c r="E260" s="173"/>
      <c r="F260" s="33">
        <f>SUM(F261)</f>
        <v>9194.2999999999993</v>
      </c>
      <c r="G260" s="33">
        <f>SUM(G261)</f>
        <v>9194.2999999999993</v>
      </c>
      <c r="H260" s="33">
        <f>SUM(H261)</f>
        <v>9194.2999999999993</v>
      </c>
    </row>
    <row r="261" spans="1:8" ht="141.75" x14ac:dyDescent="0.2">
      <c r="A261" s="167" t="s">
        <v>704</v>
      </c>
      <c r="B261" s="160" t="s">
        <v>737</v>
      </c>
      <c r="C261" s="173"/>
      <c r="D261" s="173"/>
      <c r="E261" s="173"/>
      <c r="F261" s="33">
        <f>SUM(F262:F263)</f>
        <v>9194.2999999999993</v>
      </c>
      <c r="G261" s="33">
        <f>SUM(G262:G263)</f>
        <v>9194.2999999999993</v>
      </c>
      <c r="H261" s="33">
        <f>SUM(H262:H263)</f>
        <v>9194.2999999999993</v>
      </c>
    </row>
    <row r="262" spans="1:8" ht="31.5" x14ac:dyDescent="0.2">
      <c r="A262" s="162" t="s">
        <v>340</v>
      </c>
      <c r="B262" s="160" t="s">
        <v>737</v>
      </c>
      <c r="C262" s="173" t="s">
        <v>210</v>
      </c>
      <c r="D262" s="173" t="s">
        <v>193</v>
      </c>
      <c r="E262" s="173" t="s">
        <v>229</v>
      </c>
      <c r="F262" s="33">
        <v>135.9</v>
      </c>
      <c r="G262" s="33">
        <v>135.9</v>
      </c>
      <c r="H262" s="33">
        <v>135.9</v>
      </c>
    </row>
    <row r="263" spans="1:8" ht="31.5" x14ac:dyDescent="0.2">
      <c r="A263" s="162" t="s">
        <v>74</v>
      </c>
      <c r="B263" s="160" t="s">
        <v>737</v>
      </c>
      <c r="C263" s="173" t="s">
        <v>75</v>
      </c>
      <c r="D263" s="173" t="s">
        <v>193</v>
      </c>
      <c r="E263" s="173" t="s">
        <v>229</v>
      </c>
      <c r="F263" s="33">
        <v>9058.4</v>
      </c>
      <c r="G263" s="33">
        <v>9058.4</v>
      </c>
      <c r="H263" s="33">
        <v>9058.4</v>
      </c>
    </row>
    <row r="264" spans="1:8" ht="15.75" x14ac:dyDescent="0.2">
      <c r="A264" s="34" t="s">
        <v>26</v>
      </c>
      <c r="B264" s="160" t="s">
        <v>588</v>
      </c>
      <c r="C264" s="173"/>
      <c r="D264" s="173"/>
      <c r="E264" s="173"/>
      <c r="F264" s="33">
        <f>SUM(F265)</f>
        <v>80</v>
      </c>
      <c r="G264" s="33">
        <f>SUM(G265)</f>
        <v>190.6</v>
      </c>
      <c r="H264" s="33">
        <f>SUM(H265)</f>
        <v>190.6</v>
      </c>
    </row>
    <row r="265" spans="1:8" ht="31.5" x14ac:dyDescent="0.2">
      <c r="A265" s="166" t="s">
        <v>253</v>
      </c>
      <c r="B265" s="160" t="s">
        <v>589</v>
      </c>
      <c r="C265" s="173"/>
      <c r="D265" s="173"/>
      <c r="E265" s="173"/>
      <c r="F265" s="33">
        <f>SUM(F266+F268)</f>
        <v>80</v>
      </c>
      <c r="G265" s="33">
        <f t="shared" ref="G265:H265" si="75">SUM(G266+G268)</f>
        <v>190.6</v>
      </c>
      <c r="H265" s="33">
        <f t="shared" si="75"/>
        <v>190.6</v>
      </c>
    </row>
    <row r="266" spans="1:8" ht="47.25" x14ac:dyDescent="0.2">
      <c r="A266" s="166" t="s">
        <v>461</v>
      </c>
      <c r="B266" s="160" t="s">
        <v>879</v>
      </c>
      <c r="C266" s="173"/>
      <c r="D266" s="173"/>
      <c r="E266" s="173"/>
      <c r="F266" s="33"/>
      <c r="G266" s="33">
        <f t="shared" ref="G266:H266" si="76">SUM(G267)</f>
        <v>110.6</v>
      </c>
      <c r="H266" s="33">
        <f t="shared" si="76"/>
        <v>110.6</v>
      </c>
    </row>
    <row r="267" spans="1:8" ht="31.5" x14ac:dyDescent="0.2">
      <c r="A267" s="162" t="s">
        <v>340</v>
      </c>
      <c r="B267" s="160" t="s">
        <v>879</v>
      </c>
      <c r="C267" s="173" t="s">
        <v>210</v>
      </c>
      <c r="D267" s="173" t="s">
        <v>193</v>
      </c>
      <c r="E267" s="173" t="s">
        <v>233</v>
      </c>
      <c r="F267" s="33"/>
      <c r="G267" s="33">
        <v>110.6</v>
      </c>
      <c r="H267" s="33">
        <v>110.6</v>
      </c>
    </row>
    <row r="268" spans="1:8" ht="78.75" x14ac:dyDescent="0.2">
      <c r="A268" s="167" t="s">
        <v>433</v>
      </c>
      <c r="B268" s="160" t="s">
        <v>590</v>
      </c>
      <c r="C268" s="173"/>
      <c r="D268" s="173"/>
      <c r="E268" s="173"/>
      <c r="F268" s="33">
        <f>SUM(F269)</f>
        <v>80</v>
      </c>
      <c r="G268" s="33">
        <f t="shared" ref="G268:H268" si="77">SUM(G269)</f>
        <v>80</v>
      </c>
      <c r="H268" s="33">
        <f t="shared" si="77"/>
        <v>80</v>
      </c>
    </row>
    <row r="269" spans="1:8" ht="31.5" x14ac:dyDescent="0.2">
      <c r="A269" s="162" t="s">
        <v>340</v>
      </c>
      <c r="B269" s="160" t="s">
        <v>590</v>
      </c>
      <c r="C269" s="173" t="s">
        <v>210</v>
      </c>
      <c r="D269" s="173" t="s">
        <v>193</v>
      </c>
      <c r="E269" s="173" t="s">
        <v>233</v>
      </c>
      <c r="F269" s="33">
        <v>80</v>
      </c>
      <c r="G269" s="33">
        <v>80</v>
      </c>
      <c r="H269" s="33">
        <v>80</v>
      </c>
    </row>
    <row r="270" spans="1:8" ht="47.25" x14ac:dyDescent="0.2">
      <c r="A270" s="167" t="s">
        <v>244</v>
      </c>
      <c r="B270" s="93" t="s">
        <v>730</v>
      </c>
      <c r="C270" s="173"/>
      <c r="D270" s="173"/>
      <c r="E270" s="173"/>
      <c r="F270" s="33">
        <f>SUM(F271+F278)</f>
        <v>49981</v>
      </c>
      <c r="G270" s="33">
        <f>SUM(G271+G278)</f>
        <v>50304.399999999994</v>
      </c>
      <c r="H270" s="33">
        <f>SUM(H271+H278)</f>
        <v>50932.7</v>
      </c>
    </row>
    <row r="271" spans="1:8" ht="15.75" x14ac:dyDescent="0.2">
      <c r="A271" s="167" t="s">
        <v>96</v>
      </c>
      <c r="B271" s="93" t="s">
        <v>731</v>
      </c>
      <c r="C271" s="173"/>
      <c r="D271" s="173"/>
      <c r="E271" s="173"/>
      <c r="F271" s="33">
        <f>SUM(F274+F272)</f>
        <v>13317.8</v>
      </c>
      <c r="G271" s="33">
        <f t="shared" ref="G271:H271" si="78">SUM(G274+G272)</f>
        <v>13317.8</v>
      </c>
      <c r="H271" s="33">
        <f t="shared" si="78"/>
        <v>13317.8</v>
      </c>
    </row>
    <row r="272" spans="1:8" ht="31.5" x14ac:dyDescent="0.2">
      <c r="A272" s="167" t="s">
        <v>91</v>
      </c>
      <c r="B272" s="160" t="s">
        <v>739</v>
      </c>
      <c r="C272" s="173"/>
      <c r="D272" s="173"/>
      <c r="E272" s="173"/>
      <c r="F272" s="33">
        <f>SUM(F273:F273)</f>
        <v>2135.8000000000002</v>
      </c>
      <c r="G272" s="33">
        <f>SUM(G273:G273)</f>
        <v>2135.8000000000002</v>
      </c>
      <c r="H272" s="33">
        <f>SUM(H273:H273)</f>
        <v>2135.8000000000002</v>
      </c>
    </row>
    <row r="273" spans="1:8" ht="78.75" x14ac:dyDescent="0.2">
      <c r="A273" s="162" t="s">
        <v>73</v>
      </c>
      <c r="B273" s="160" t="s">
        <v>739</v>
      </c>
      <c r="C273" s="173" t="s">
        <v>83</v>
      </c>
      <c r="D273" s="173" t="s">
        <v>193</v>
      </c>
      <c r="E273" s="173" t="s">
        <v>233</v>
      </c>
      <c r="F273" s="33">
        <v>2135.8000000000002</v>
      </c>
      <c r="G273" s="33">
        <v>2135.8000000000002</v>
      </c>
      <c r="H273" s="33">
        <v>2135.8000000000002</v>
      </c>
    </row>
    <row r="274" spans="1:8" ht="47.25" x14ac:dyDescent="0.2">
      <c r="A274" s="167" t="s">
        <v>24</v>
      </c>
      <c r="B274" s="93" t="s">
        <v>880</v>
      </c>
      <c r="C274" s="173"/>
      <c r="D274" s="173"/>
      <c r="E274" s="173"/>
      <c r="F274" s="33">
        <f>SUM(F275:F277)</f>
        <v>11182</v>
      </c>
      <c r="G274" s="33">
        <f>SUM(G275:G277)</f>
        <v>11182</v>
      </c>
      <c r="H274" s="33">
        <f>SUM(H275:H277)</f>
        <v>11182</v>
      </c>
    </row>
    <row r="275" spans="1:8" ht="78.75" x14ac:dyDescent="0.2">
      <c r="A275" s="162" t="s">
        <v>73</v>
      </c>
      <c r="B275" s="93" t="s">
        <v>880</v>
      </c>
      <c r="C275" s="173" t="s">
        <v>83</v>
      </c>
      <c r="D275" s="173" t="s">
        <v>193</v>
      </c>
      <c r="E275" s="173" t="s">
        <v>233</v>
      </c>
      <c r="F275" s="33">
        <v>10052.6</v>
      </c>
      <c r="G275" s="33">
        <v>10052.6</v>
      </c>
      <c r="H275" s="33">
        <v>10052.6</v>
      </c>
    </row>
    <row r="276" spans="1:8" ht="31.5" x14ac:dyDescent="0.2">
      <c r="A276" s="162" t="s">
        <v>340</v>
      </c>
      <c r="B276" s="93" t="s">
        <v>880</v>
      </c>
      <c r="C276" s="173" t="s">
        <v>210</v>
      </c>
      <c r="D276" s="173" t="s">
        <v>193</v>
      </c>
      <c r="E276" s="173" t="s">
        <v>233</v>
      </c>
      <c r="F276" s="33">
        <v>1069.4000000000001</v>
      </c>
      <c r="G276" s="33">
        <v>1069.4000000000001</v>
      </c>
      <c r="H276" s="33">
        <v>1069.4000000000001</v>
      </c>
    </row>
    <row r="277" spans="1:8" ht="15.75" x14ac:dyDescent="0.2">
      <c r="A277" s="162" t="s">
        <v>325</v>
      </c>
      <c r="B277" s="93" t="s">
        <v>880</v>
      </c>
      <c r="C277" s="173" t="s">
        <v>326</v>
      </c>
      <c r="D277" s="173" t="s">
        <v>193</v>
      </c>
      <c r="E277" s="173" t="s">
        <v>233</v>
      </c>
      <c r="F277" s="33">
        <v>60</v>
      </c>
      <c r="G277" s="33">
        <v>60</v>
      </c>
      <c r="H277" s="33">
        <v>60</v>
      </c>
    </row>
    <row r="278" spans="1:8" ht="47.25" x14ac:dyDescent="0.2">
      <c r="A278" s="34" t="s">
        <v>298</v>
      </c>
      <c r="B278" s="160" t="s">
        <v>732</v>
      </c>
      <c r="C278" s="173"/>
      <c r="D278" s="173"/>
      <c r="E278" s="173"/>
      <c r="F278" s="33">
        <f>SUM(F279)</f>
        <v>36663.199999999997</v>
      </c>
      <c r="G278" s="33">
        <f t="shared" ref="G278:H279" si="79">SUM(G279)</f>
        <v>36986.6</v>
      </c>
      <c r="H278" s="33">
        <f t="shared" si="79"/>
        <v>37614.9</v>
      </c>
    </row>
    <row r="279" spans="1:8" ht="47.25" x14ac:dyDescent="0.2">
      <c r="A279" s="162" t="s">
        <v>405</v>
      </c>
      <c r="B279" s="160" t="s">
        <v>846</v>
      </c>
      <c r="C279" s="173"/>
      <c r="D279" s="173"/>
      <c r="E279" s="173"/>
      <c r="F279" s="33">
        <f>SUM(F280)</f>
        <v>36663.199999999997</v>
      </c>
      <c r="G279" s="33">
        <f t="shared" si="79"/>
        <v>36986.6</v>
      </c>
      <c r="H279" s="33">
        <f t="shared" si="79"/>
        <v>37614.9</v>
      </c>
    </row>
    <row r="280" spans="1:8" ht="47.25" x14ac:dyDescent="0.2">
      <c r="A280" s="162" t="s">
        <v>311</v>
      </c>
      <c r="B280" s="160" t="s">
        <v>846</v>
      </c>
      <c r="C280" s="173" t="s">
        <v>12</v>
      </c>
      <c r="D280" s="173" t="s">
        <v>193</v>
      </c>
      <c r="E280" s="173" t="s">
        <v>228</v>
      </c>
      <c r="F280" s="33">
        <v>36663.199999999997</v>
      </c>
      <c r="G280" s="33">
        <v>36986.6</v>
      </c>
      <c r="H280" s="33">
        <v>37614.9</v>
      </c>
    </row>
    <row r="281" spans="1:8" ht="47.25" x14ac:dyDescent="0.2">
      <c r="A281" s="34" t="s">
        <v>360</v>
      </c>
      <c r="B281" s="160" t="s">
        <v>733</v>
      </c>
      <c r="C281" s="173"/>
      <c r="D281" s="173"/>
      <c r="E281" s="173"/>
      <c r="F281" s="33">
        <f t="shared" ref="F281:H283" si="80">SUM(F282)</f>
        <v>1710.4</v>
      </c>
      <c r="G281" s="33">
        <f t="shared" si="80"/>
        <v>1710.4</v>
      </c>
      <c r="H281" s="33">
        <f t="shared" si="80"/>
        <v>1710.4</v>
      </c>
    </row>
    <row r="282" spans="1:8" ht="63" x14ac:dyDescent="0.2">
      <c r="A282" s="34" t="s">
        <v>359</v>
      </c>
      <c r="B282" s="160" t="s">
        <v>734</v>
      </c>
      <c r="C282" s="173"/>
      <c r="D282" s="173"/>
      <c r="E282" s="173"/>
      <c r="F282" s="33">
        <f t="shared" si="80"/>
        <v>1710.4</v>
      </c>
      <c r="G282" s="33">
        <f t="shared" si="80"/>
        <v>1710.4</v>
      </c>
      <c r="H282" s="33">
        <f t="shared" si="80"/>
        <v>1710.4</v>
      </c>
    </row>
    <row r="283" spans="1:8" ht="63" x14ac:dyDescent="0.2">
      <c r="A283" s="167" t="s">
        <v>717</v>
      </c>
      <c r="B283" s="160" t="s">
        <v>735</v>
      </c>
      <c r="C283" s="173"/>
      <c r="D283" s="173"/>
      <c r="E283" s="173"/>
      <c r="F283" s="33">
        <f>SUM(F284)</f>
        <v>1710.4</v>
      </c>
      <c r="G283" s="33">
        <f t="shared" si="80"/>
        <v>1710.4</v>
      </c>
      <c r="H283" s="33">
        <f t="shared" si="80"/>
        <v>1710.4</v>
      </c>
    </row>
    <row r="284" spans="1:8" ht="47.25" x14ac:dyDescent="0.2">
      <c r="A284" s="167" t="s">
        <v>311</v>
      </c>
      <c r="B284" s="160" t="s">
        <v>735</v>
      </c>
      <c r="C284" s="173" t="s">
        <v>12</v>
      </c>
      <c r="D284" s="173" t="s">
        <v>193</v>
      </c>
      <c r="E284" s="173" t="s">
        <v>233</v>
      </c>
      <c r="F284" s="33">
        <v>1710.4</v>
      </c>
      <c r="G284" s="33">
        <v>1710.4</v>
      </c>
      <c r="H284" s="33">
        <v>1710.4</v>
      </c>
    </row>
    <row r="285" spans="1:8" ht="47.25" x14ac:dyDescent="0.2">
      <c r="A285" s="165" t="s">
        <v>350</v>
      </c>
      <c r="B285" s="161" t="s">
        <v>560</v>
      </c>
      <c r="C285" s="193"/>
      <c r="D285" s="193"/>
      <c r="E285" s="193"/>
      <c r="F285" s="158">
        <f>SUM(F286+F313+F296+F305+F309+F324)</f>
        <v>129505.1</v>
      </c>
      <c r="G285" s="158">
        <f>SUM(G286+G313+G296+G305+G309+G324)</f>
        <v>93224.5</v>
      </c>
      <c r="H285" s="158">
        <f>SUM(H286+H313+H296+H305+H309+H324)</f>
        <v>93448.3</v>
      </c>
    </row>
    <row r="286" spans="1:8" ht="47.25" x14ac:dyDescent="0.2">
      <c r="A286" s="34" t="s">
        <v>169</v>
      </c>
      <c r="B286" s="160" t="s">
        <v>572</v>
      </c>
      <c r="C286" s="173"/>
      <c r="D286" s="173"/>
      <c r="E286" s="173"/>
      <c r="F286" s="33">
        <f>SUM(F287+F290)</f>
        <v>14105.699999999999</v>
      </c>
      <c r="G286" s="33">
        <f t="shared" ref="G286:H286" si="81">SUM(G287+G290)</f>
        <v>13751.8</v>
      </c>
      <c r="H286" s="33">
        <f t="shared" si="81"/>
        <v>13751.8</v>
      </c>
    </row>
    <row r="287" spans="1:8" ht="47.25" x14ac:dyDescent="0.2">
      <c r="A287" s="34" t="s">
        <v>298</v>
      </c>
      <c r="B287" s="160" t="s">
        <v>712</v>
      </c>
      <c r="C287" s="173"/>
      <c r="D287" s="173"/>
      <c r="E287" s="173"/>
      <c r="F287" s="33">
        <f t="shared" ref="F287:H288" si="82">SUM(F288)</f>
        <v>13751.8</v>
      </c>
      <c r="G287" s="33">
        <f t="shared" si="82"/>
        <v>13751.8</v>
      </c>
      <c r="H287" s="33">
        <f t="shared" si="82"/>
        <v>13751.8</v>
      </c>
    </row>
    <row r="288" spans="1:8" ht="15.75" x14ac:dyDescent="0.2">
      <c r="A288" s="162" t="s">
        <v>69</v>
      </c>
      <c r="B288" s="160" t="s">
        <v>701</v>
      </c>
      <c r="C288" s="173"/>
      <c r="D288" s="173"/>
      <c r="E288" s="173"/>
      <c r="F288" s="33">
        <f>SUM(F289)</f>
        <v>13751.8</v>
      </c>
      <c r="G288" s="33">
        <f t="shared" si="82"/>
        <v>13751.8</v>
      </c>
      <c r="H288" s="33">
        <f t="shared" si="82"/>
        <v>13751.8</v>
      </c>
    </row>
    <row r="289" spans="1:8" ht="47.25" x14ac:dyDescent="0.2">
      <c r="A289" s="162" t="s">
        <v>311</v>
      </c>
      <c r="B289" s="160" t="s">
        <v>701</v>
      </c>
      <c r="C289" s="173" t="s">
        <v>12</v>
      </c>
      <c r="D289" s="173" t="s">
        <v>197</v>
      </c>
      <c r="E289" s="173" t="s">
        <v>227</v>
      </c>
      <c r="F289" s="33">
        <v>13751.8</v>
      </c>
      <c r="G289" s="33">
        <v>13751.8</v>
      </c>
      <c r="H289" s="33">
        <v>13751.8</v>
      </c>
    </row>
    <row r="290" spans="1:8" ht="15.75" x14ac:dyDescent="0.2">
      <c r="A290" s="188" t="s">
        <v>971</v>
      </c>
      <c r="B290" s="160" t="s">
        <v>754</v>
      </c>
      <c r="C290" s="173"/>
      <c r="D290" s="173"/>
      <c r="E290" s="173"/>
      <c r="F290" s="33">
        <f>SUM(F291)</f>
        <v>353.90000000000003</v>
      </c>
      <c r="G290" s="33"/>
      <c r="H290" s="33"/>
    </row>
    <row r="291" spans="1:8" ht="15.75" x14ac:dyDescent="0.2">
      <c r="A291" s="188" t="s">
        <v>753</v>
      </c>
      <c r="B291" s="160" t="s">
        <v>835</v>
      </c>
      <c r="C291" s="173"/>
      <c r="D291" s="173"/>
      <c r="E291" s="173"/>
      <c r="F291" s="33">
        <f>SUM(F292+F294)</f>
        <v>353.90000000000003</v>
      </c>
      <c r="G291" s="33"/>
      <c r="H291" s="33"/>
    </row>
    <row r="292" spans="1:8" ht="31.5" x14ac:dyDescent="0.2">
      <c r="A292" s="188" t="s">
        <v>755</v>
      </c>
      <c r="B292" s="160" t="s">
        <v>836</v>
      </c>
      <c r="C292" s="173"/>
      <c r="D292" s="173"/>
      <c r="E292" s="173"/>
      <c r="F292" s="33">
        <f t="shared" ref="F292:F294" si="83">SUM(F293)</f>
        <v>68.3</v>
      </c>
      <c r="G292" s="33"/>
      <c r="H292" s="33"/>
    </row>
    <row r="293" spans="1:8" ht="47.25" x14ac:dyDescent="0.2">
      <c r="A293" s="162" t="s">
        <v>311</v>
      </c>
      <c r="B293" s="160" t="s">
        <v>836</v>
      </c>
      <c r="C293" s="173" t="s">
        <v>12</v>
      </c>
      <c r="D293" s="173" t="s">
        <v>197</v>
      </c>
      <c r="E293" s="173" t="s">
        <v>227</v>
      </c>
      <c r="F293" s="33">
        <v>68.3</v>
      </c>
      <c r="G293" s="33"/>
      <c r="H293" s="33"/>
    </row>
    <row r="294" spans="1:8" ht="31.5" x14ac:dyDescent="0.2">
      <c r="A294" s="166" t="s">
        <v>837</v>
      </c>
      <c r="B294" s="160" t="s">
        <v>838</v>
      </c>
      <c r="C294" s="173"/>
      <c r="D294" s="173"/>
      <c r="E294" s="173"/>
      <c r="F294" s="33">
        <f t="shared" si="83"/>
        <v>285.60000000000002</v>
      </c>
      <c r="G294" s="33"/>
      <c r="H294" s="33"/>
    </row>
    <row r="295" spans="1:8" ht="47.25" x14ac:dyDescent="0.2">
      <c r="A295" s="162" t="s">
        <v>311</v>
      </c>
      <c r="B295" s="160" t="s">
        <v>838</v>
      </c>
      <c r="C295" s="173" t="s">
        <v>12</v>
      </c>
      <c r="D295" s="173" t="s">
        <v>197</v>
      </c>
      <c r="E295" s="173" t="s">
        <v>227</v>
      </c>
      <c r="F295" s="33">
        <v>285.60000000000002</v>
      </c>
      <c r="G295" s="33"/>
      <c r="H295" s="33"/>
    </row>
    <row r="296" spans="1:8" ht="47.25" x14ac:dyDescent="0.2">
      <c r="A296" s="34" t="s">
        <v>170</v>
      </c>
      <c r="B296" s="160" t="s">
        <v>573</v>
      </c>
      <c r="C296" s="173"/>
      <c r="D296" s="173"/>
      <c r="E296" s="173"/>
      <c r="F296" s="33">
        <f>SUM(F297+F300)</f>
        <v>31228.9</v>
      </c>
      <c r="G296" s="33">
        <f>SUM(G297+G300)</f>
        <v>31335.399999999998</v>
      </c>
      <c r="H296" s="33">
        <f>SUM(H297+H300)</f>
        <v>31450.799999999999</v>
      </c>
    </row>
    <row r="297" spans="1:8" ht="47.25" x14ac:dyDescent="0.2">
      <c r="A297" s="34" t="s">
        <v>298</v>
      </c>
      <c r="B297" s="160" t="s">
        <v>574</v>
      </c>
      <c r="C297" s="173"/>
      <c r="D297" s="173"/>
      <c r="E297" s="173"/>
      <c r="F297" s="33">
        <f>SUM(F298)</f>
        <v>30795.4</v>
      </c>
      <c r="G297" s="33">
        <f>SUM(G298)</f>
        <v>30901.599999999999</v>
      </c>
      <c r="H297" s="33">
        <f>SUM(H298)</f>
        <v>31012</v>
      </c>
    </row>
    <row r="298" spans="1:8" ht="15.75" x14ac:dyDescent="0.2">
      <c r="A298" s="162" t="s">
        <v>434</v>
      </c>
      <c r="B298" s="160" t="s">
        <v>575</v>
      </c>
      <c r="C298" s="173"/>
      <c r="D298" s="173"/>
      <c r="E298" s="173"/>
      <c r="F298" s="33">
        <f>SUM(F299)</f>
        <v>30795.4</v>
      </c>
      <c r="G298" s="33">
        <f t="shared" ref="G298:H298" si="84">SUM(G299)</f>
        <v>30901.599999999999</v>
      </c>
      <c r="H298" s="33">
        <f t="shared" si="84"/>
        <v>31012</v>
      </c>
    </row>
    <row r="299" spans="1:8" ht="47.25" x14ac:dyDescent="0.2">
      <c r="A299" s="162" t="s">
        <v>311</v>
      </c>
      <c r="B299" s="160" t="s">
        <v>575</v>
      </c>
      <c r="C299" s="173" t="s">
        <v>12</v>
      </c>
      <c r="D299" s="173" t="s">
        <v>197</v>
      </c>
      <c r="E299" s="173" t="s">
        <v>227</v>
      </c>
      <c r="F299" s="33">
        <v>30795.4</v>
      </c>
      <c r="G299" s="33">
        <v>30901.599999999999</v>
      </c>
      <c r="H299" s="33">
        <v>31012</v>
      </c>
    </row>
    <row r="300" spans="1:8" ht="31.5" x14ac:dyDescent="0.2">
      <c r="A300" s="43" t="s">
        <v>25</v>
      </c>
      <c r="B300" s="160" t="s">
        <v>576</v>
      </c>
      <c r="C300" s="173"/>
      <c r="D300" s="173"/>
      <c r="E300" s="173"/>
      <c r="F300" s="33">
        <f>SUM(F301+F303)</f>
        <v>433.5</v>
      </c>
      <c r="G300" s="33">
        <f t="shared" ref="G300:H300" si="85">SUM(G301+G303)</f>
        <v>433.79999999999995</v>
      </c>
      <c r="H300" s="33">
        <f t="shared" si="85"/>
        <v>438.79999999999995</v>
      </c>
    </row>
    <row r="301" spans="1:8" ht="31.5" x14ac:dyDescent="0.2">
      <c r="A301" s="34" t="s">
        <v>168</v>
      </c>
      <c r="B301" s="160" t="s">
        <v>577</v>
      </c>
      <c r="C301" s="173"/>
      <c r="D301" s="173"/>
      <c r="E301" s="173"/>
      <c r="F301" s="33">
        <f t="shared" ref="F301:H303" si="86">SUM(F302)</f>
        <v>240.1</v>
      </c>
      <c r="G301" s="33">
        <f t="shared" si="86"/>
        <v>240.1</v>
      </c>
      <c r="H301" s="33">
        <f t="shared" si="86"/>
        <v>240.1</v>
      </c>
    </row>
    <row r="302" spans="1:8" ht="47.25" x14ac:dyDescent="0.2">
      <c r="A302" s="166" t="s">
        <v>311</v>
      </c>
      <c r="B302" s="160" t="s">
        <v>577</v>
      </c>
      <c r="C302" s="173" t="s">
        <v>12</v>
      </c>
      <c r="D302" s="173" t="s">
        <v>197</v>
      </c>
      <c r="E302" s="173" t="s">
        <v>227</v>
      </c>
      <c r="F302" s="33">
        <v>240.1</v>
      </c>
      <c r="G302" s="33">
        <v>240.1</v>
      </c>
      <c r="H302" s="33">
        <v>240.1</v>
      </c>
    </row>
    <row r="303" spans="1:8" ht="63" x14ac:dyDescent="0.2">
      <c r="A303" s="34" t="s">
        <v>714</v>
      </c>
      <c r="B303" s="160" t="s">
        <v>675</v>
      </c>
      <c r="C303" s="173"/>
      <c r="D303" s="173"/>
      <c r="E303" s="173"/>
      <c r="F303" s="33">
        <f t="shared" si="86"/>
        <v>193.4</v>
      </c>
      <c r="G303" s="33">
        <f t="shared" si="86"/>
        <v>193.7</v>
      </c>
      <c r="H303" s="33">
        <f t="shared" si="86"/>
        <v>198.7</v>
      </c>
    </row>
    <row r="304" spans="1:8" ht="47.25" x14ac:dyDescent="0.2">
      <c r="A304" s="166" t="s">
        <v>311</v>
      </c>
      <c r="B304" s="160" t="s">
        <v>675</v>
      </c>
      <c r="C304" s="173" t="s">
        <v>12</v>
      </c>
      <c r="D304" s="173" t="s">
        <v>197</v>
      </c>
      <c r="E304" s="173" t="s">
        <v>227</v>
      </c>
      <c r="F304" s="33">
        <v>193.4</v>
      </c>
      <c r="G304" s="33">
        <v>193.7</v>
      </c>
      <c r="H304" s="33">
        <v>198.7</v>
      </c>
    </row>
    <row r="305" spans="1:8" ht="63" x14ac:dyDescent="0.2">
      <c r="A305" s="34" t="s">
        <v>34</v>
      </c>
      <c r="B305" s="160" t="s">
        <v>561</v>
      </c>
      <c r="C305" s="173"/>
      <c r="D305" s="173"/>
      <c r="E305" s="173"/>
      <c r="F305" s="33">
        <f t="shared" ref="F305:H307" si="87">SUM(F306)</f>
        <v>30803.599999999999</v>
      </c>
      <c r="G305" s="33">
        <f t="shared" si="87"/>
        <v>30827.5</v>
      </c>
      <c r="H305" s="33">
        <f t="shared" si="87"/>
        <v>30852.400000000001</v>
      </c>
    </row>
    <row r="306" spans="1:8" ht="47.25" x14ac:dyDescent="0.2">
      <c r="A306" s="34" t="s">
        <v>298</v>
      </c>
      <c r="B306" s="160" t="s">
        <v>562</v>
      </c>
      <c r="C306" s="173"/>
      <c r="D306" s="173"/>
      <c r="E306" s="173"/>
      <c r="F306" s="33">
        <f t="shared" si="87"/>
        <v>30803.599999999999</v>
      </c>
      <c r="G306" s="33">
        <f t="shared" si="87"/>
        <v>30827.5</v>
      </c>
      <c r="H306" s="33">
        <f t="shared" si="87"/>
        <v>30852.400000000001</v>
      </c>
    </row>
    <row r="307" spans="1:8" ht="15.75" x14ac:dyDescent="0.2">
      <c r="A307" s="162" t="s">
        <v>427</v>
      </c>
      <c r="B307" s="160" t="s">
        <v>563</v>
      </c>
      <c r="C307" s="173"/>
      <c r="D307" s="173"/>
      <c r="E307" s="173"/>
      <c r="F307" s="33">
        <f>SUM(F308)</f>
        <v>30803.599999999999</v>
      </c>
      <c r="G307" s="33">
        <f t="shared" si="87"/>
        <v>30827.5</v>
      </c>
      <c r="H307" s="33">
        <f t="shared" si="87"/>
        <v>30852.400000000001</v>
      </c>
    </row>
    <row r="308" spans="1:8" ht="47.25" x14ac:dyDescent="0.2">
      <c r="A308" s="162" t="s">
        <v>311</v>
      </c>
      <c r="B308" s="160" t="s">
        <v>563</v>
      </c>
      <c r="C308" s="173" t="s">
        <v>12</v>
      </c>
      <c r="D308" s="173" t="s">
        <v>234</v>
      </c>
      <c r="E308" s="173" t="s">
        <v>229</v>
      </c>
      <c r="F308" s="33">
        <v>30803.599999999999</v>
      </c>
      <c r="G308" s="33">
        <v>30827.5</v>
      </c>
      <c r="H308" s="33">
        <v>30852.400000000001</v>
      </c>
    </row>
    <row r="309" spans="1:8" ht="47.25" x14ac:dyDescent="0.2">
      <c r="A309" s="34" t="s">
        <v>36</v>
      </c>
      <c r="B309" s="160" t="s">
        <v>564</v>
      </c>
      <c r="C309" s="173"/>
      <c r="D309" s="173"/>
      <c r="E309" s="173"/>
      <c r="F309" s="33">
        <f>SUM(F311)</f>
        <v>80</v>
      </c>
      <c r="G309" s="33">
        <f>SUM(G311)</f>
        <v>80</v>
      </c>
      <c r="H309" s="33">
        <f>SUM(H311)</f>
        <v>80</v>
      </c>
    </row>
    <row r="310" spans="1:8" ht="31.5" x14ac:dyDescent="0.2">
      <c r="A310" s="43" t="s">
        <v>25</v>
      </c>
      <c r="B310" s="160" t="s">
        <v>565</v>
      </c>
      <c r="C310" s="173"/>
      <c r="D310" s="173"/>
      <c r="E310" s="173"/>
      <c r="F310" s="33">
        <f>SUM(F311)</f>
        <v>80</v>
      </c>
      <c r="G310" s="33">
        <f>SUM(G311)</f>
        <v>80</v>
      </c>
      <c r="H310" s="33">
        <f>SUM(H311)</f>
        <v>80</v>
      </c>
    </row>
    <row r="311" spans="1:8" ht="15.75" x14ac:dyDescent="0.2">
      <c r="A311" s="162" t="s">
        <v>419</v>
      </c>
      <c r="B311" s="160" t="s">
        <v>566</v>
      </c>
      <c r="C311" s="173"/>
      <c r="D311" s="173"/>
      <c r="E311" s="173"/>
      <c r="F311" s="33">
        <f>SUM(F312)</f>
        <v>80</v>
      </c>
      <c r="G311" s="33">
        <f t="shared" ref="G311:H311" si="88">SUM(G312)</f>
        <v>80</v>
      </c>
      <c r="H311" s="33">
        <f t="shared" si="88"/>
        <v>80</v>
      </c>
    </row>
    <row r="312" spans="1:8" ht="47.25" x14ac:dyDescent="0.2">
      <c r="A312" s="162" t="s">
        <v>311</v>
      </c>
      <c r="B312" s="160" t="s">
        <v>566</v>
      </c>
      <c r="C312" s="173" t="s">
        <v>12</v>
      </c>
      <c r="D312" s="173" t="s">
        <v>234</v>
      </c>
      <c r="E312" s="173" t="s">
        <v>229</v>
      </c>
      <c r="F312" s="33">
        <v>80</v>
      </c>
      <c r="G312" s="33">
        <v>80</v>
      </c>
      <c r="H312" s="33">
        <v>80</v>
      </c>
    </row>
    <row r="313" spans="1:8" ht="47.25" x14ac:dyDescent="0.2">
      <c r="A313" s="34" t="s">
        <v>35</v>
      </c>
      <c r="B313" s="160" t="s">
        <v>567</v>
      </c>
      <c r="C313" s="173"/>
      <c r="D313" s="173"/>
      <c r="E313" s="173"/>
      <c r="F313" s="33">
        <f>SUM(F314+F319)</f>
        <v>36137.5</v>
      </c>
      <c r="G313" s="33"/>
      <c r="H313" s="33"/>
    </row>
    <row r="314" spans="1:8" ht="31.5" x14ac:dyDescent="0.2">
      <c r="A314" s="166" t="s">
        <v>253</v>
      </c>
      <c r="B314" s="160" t="s">
        <v>578</v>
      </c>
      <c r="C314" s="173"/>
      <c r="D314" s="173"/>
      <c r="E314" s="173"/>
      <c r="F314" s="33">
        <f>SUM(F315+F317)</f>
        <v>8503.7000000000007</v>
      </c>
      <c r="G314" s="33"/>
      <c r="H314" s="33"/>
    </row>
    <row r="315" spans="1:8" ht="47.25" x14ac:dyDescent="0.2">
      <c r="A315" s="162" t="s">
        <v>435</v>
      </c>
      <c r="B315" s="160" t="s">
        <v>579</v>
      </c>
      <c r="C315" s="173"/>
      <c r="D315" s="173"/>
      <c r="E315" s="173"/>
      <c r="F315" s="33">
        <f t="shared" ref="F315:F317" si="89">SUM(F316)</f>
        <v>4133.8999999999996</v>
      </c>
      <c r="G315" s="33"/>
      <c r="H315" s="33"/>
    </row>
    <row r="316" spans="1:8" ht="31.5" x14ac:dyDescent="0.2">
      <c r="A316" s="162" t="s">
        <v>340</v>
      </c>
      <c r="B316" s="160" t="s">
        <v>579</v>
      </c>
      <c r="C316" s="173" t="s">
        <v>210</v>
      </c>
      <c r="D316" s="173" t="s">
        <v>197</v>
      </c>
      <c r="E316" s="173" t="s">
        <v>227</v>
      </c>
      <c r="F316" s="33">
        <v>4133.8999999999996</v>
      </c>
      <c r="G316" s="33"/>
      <c r="H316" s="33"/>
    </row>
    <row r="317" spans="1:8" ht="78.75" x14ac:dyDescent="0.2">
      <c r="A317" s="166" t="s">
        <v>839</v>
      </c>
      <c r="B317" s="160" t="s">
        <v>938</v>
      </c>
      <c r="C317" s="173"/>
      <c r="D317" s="173"/>
      <c r="E317" s="173"/>
      <c r="F317" s="33">
        <f t="shared" si="89"/>
        <v>4369.8</v>
      </c>
      <c r="G317" s="33"/>
      <c r="H317" s="33"/>
    </row>
    <row r="318" spans="1:8" ht="47.25" x14ac:dyDescent="0.2">
      <c r="A318" s="162" t="s">
        <v>311</v>
      </c>
      <c r="B318" s="160" t="s">
        <v>938</v>
      </c>
      <c r="C318" s="173" t="s">
        <v>210</v>
      </c>
      <c r="D318" s="173" t="s">
        <v>197</v>
      </c>
      <c r="E318" s="173" t="s">
        <v>227</v>
      </c>
      <c r="F318" s="33">
        <v>4369.8</v>
      </c>
      <c r="G318" s="33"/>
      <c r="H318" s="33"/>
    </row>
    <row r="319" spans="1:8" ht="15.75" x14ac:dyDescent="0.2">
      <c r="A319" s="174" t="s">
        <v>840</v>
      </c>
      <c r="B319" s="160" t="s">
        <v>841</v>
      </c>
      <c r="C319" s="173"/>
      <c r="D319" s="173"/>
      <c r="E319" s="173"/>
      <c r="F319" s="33">
        <f>F320+F322</f>
        <v>27633.8</v>
      </c>
      <c r="G319" s="33"/>
      <c r="H319" s="33"/>
    </row>
    <row r="320" spans="1:8" ht="78.75" x14ac:dyDescent="0.2">
      <c r="A320" s="172" t="s">
        <v>842</v>
      </c>
      <c r="B320" s="160" t="s">
        <v>843</v>
      </c>
      <c r="C320" s="173"/>
      <c r="D320" s="173"/>
      <c r="E320" s="173"/>
      <c r="F320" s="33">
        <f t="shared" ref="F320:F322" si="90">SUM(F321)</f>
        <v>20209.599999999999</v>
      </c>
      <c r="G320" s="33"/>
      <c r="H320" s="33"/>
    </row>
    <row r="321" spans="1:8" ht="31.5" x14ac:dyDescent="0.2">
      <c r="A321" s="162" t="s">
        <v>340</v>
      </c>
      <c r="B321" s="160" t="s">
        <v>843</v>
      </c>
      <c r="C321" s="173" t="s">
        <v>210</v>
      </c>
      <c r="D321" s="173" t="s">
        <v>197</v>
      </c>
      <c r="E321" s="173" t="s">
        <v>227</v>
      </c>
      <c r="F321" s="33">
        <v>20209.599999999999</v>
      </c>
      <c r="G321" s="33"/>
      <c r="H321" s="33"/>
    </row>
    <row r="322" spans="1:8" ht="31.5" x14ac:dyDescent="0.2">
      <c r="A322" s="175" t="s">
        <v>844</v>
      </c>
      <c r="B322" s="160" t="s">
        <v>845</v>
      </c>
      <c r="C322" s="173"/>
      <c r="D322" s="173"/>
      <c r="E322" s="173"/>
      <c r="F322" s="33">
        <f t="shared" si="90"/>
        <v>7424.2</v>
      </c>
      <c r="G322" s="33"/>
      <c r="H322" s="33"/>
    </row>
    <row r="323" spans="1:8" ht="31.5" x14ac:dyDescent="0.2">
      <c r="A323" s="162" t="s">
        <v>340</v>
      </c>
      <c r="B323" s="160" t="s">
        <v>845</v>
      </c>
      <c r="C323" s="173" t="s">
        <v>210</v>
      </c>
      <c r="D323" s="173" t="s">
        <v>197</v>
      </c>
      <c r="E323" s="173" t="s">
        <v>227</v>
      </c>
      <c r="F323" s="33">
        <v>7424.2</v>
      </c>
      <c r="G323" s="33"/>
      <c r="H323" s="33"/>
    </row>
    <row r="324" spans="1:8" ht="15.75" x14ac:dyDescent="0.2">
      <c r="A324" s="34" t="s">
        <v>189</v>
      </c>
      <c r="B324" s="93" t="s">
        <v>691</v>
      </c>
      <c r="C324" s="173"/>
      <c r="D324" s="173"/>
      <c r="E324" s="173"/>
      <c r="F324" s="33">
        <f>SUM(F325+F328)</f>
        <v>17149.400000000001</v>
      </c>
      <c r="G324" s="33">
        <f>SUM(G325+G328)</f>
        <v>17229.8</v>
      </c>
      <c r="H324" s="33">
        <f>SUM(H325+H328)</f>
        <v>17313.3</v>
      </c>
    </row>
    <row r="325" spans="1:8" ht="15.75" x14ac:dyDescent="0.2">
      <c r="A325" s="167" t="s">
        <v>96</v>
      </c>
      <c r="B325" s="160" t="s">
        <v>692</v>
      </c>
      <c r="C325" s="173"/>
      <c r="D325" s="173"/>
      <c r="E325" s="173"/>
      <c r="F325" s="33">
        <f t="shared" ref="F325:H326" si="91">SUM(F326)</f>
        <v>2344</v>
      </c>
      <c r="G325" s="33">
        <f t="shared" si="91"/>
        <v>2344</v>
      </c>
      <c r="H325" s="33">
        <f t="shared" si="91"/>
        <v>2344</v>
      </c>
    </row>
    <row r="326" spans="1:8" ht="31.5" x14ac:dyDescent="0.2">
      <c r="A326" s="167" t="s">
        <v>462</v>
      </c>
      <c r="B326" s="93" t="s">
        <v>693</v>
      </c>
      <c r="C326" s="173"/>
      <c r="D326" s="173"/>
      <c r="E326" s="173"/>
      <c r="F326" s="33">
        <f t="shared" si="91"/>
        <v>2344</v>
      </c>
      <c r="G326" s="33">
        <f t="shared" si="91"/>
        <v>2344</v>
      </c>
      <c r="H326" s="33">
        <f t="shared" si="91"/>
        <v>2344</v>
      </c>
    </row>
    <row r="327" spans="1:8" ht="78.75" x14ac:dyDescent="0.2">
      <c r="A327" s="162" t="s">
        <v>73</v>
      </c>
      <c r="B327" s="93" t="s">
        <v>693</v>
      </c>
      <c r="C327" s="173" t="s">
        <v>83</v>
      </c>
      <c r="D327" s="173" t="s">
        <v>197</v>
      </c>
      <c r="E327" s="173" t="s">
        <v>231</v>
      </c>
      <c r="F327" s="33">
        <v>2344</v>
      </c>
      <c r="G327" s="33">
        <v>2344</v>
      </c>
      <c r="H327" s="33">
        <v>2344</v>
      </c>
    </row>
    <row r="328" spans="1:8" ht="31.5" x14ac:dyDescent="0.2">
      <c r="A328" s="162" t="s">
        <v>337</v>
      </c>
      <c r="B328" s="160" t="s">
        <v>711</v>
      </c>
      <c r="C328" s="173"/>
      <c r="D328" s="173"/>
      <c r="E328" s="173"/>
      <c r="F328" s="33">
        <f>SUM(F329)</f>
        <v>14805.400000000001</v>
      </c>
      <c r="G328" s="33">
        <f>SUM(G329)</f>
        <v>14885.8</v>
      </c>
      <c r="H328" s="33">
        <f>SUM(H329)</f>
        <v>14969.3</v>
      </c>
    </row>
    <row r="329" spans="1:8" ht="47.25" x14ac:dyDescent="0.2">
      <c r="A329" s="162" t="s">
        <v>393</v>
      </c>
      <c r="B329" s="160" t="s">
        <v>710</v>
      </c>
      <c r="C329" s="173"/>
      <c r="D329" s="173"/>
      <c r="E329" s="173"/>
      <c r="F329" s="33">
        <f>SUM(F330:F332)</f>
        <v>14805.400000000001</v>
      </c>
      <c r="G329" s="33">
        <f>SUM(G330:G332)</f>
        <v>14885.8</v>
      </c>
      <c r="H329" s="33">
        <f>SUM(H330:H332)</f>
        <v>14969.3</v>
      </c>
    </row>
    <row r="330" spans="1:8" ht="78.75" x14ac:dyDescent="0.2">
      <c r="A330" s="162" t="s">
        <v>73</v>
      </c>
      <c r="B330" s="160" t="s">
        <v>710</v>
      </c>
      <c r="C330" s="173" t="s">
        <v>83</v>
      </c>
      <c r="D330" s="173" t="s">
        <v>197</v>
      </c>
      <c r="E330" s="173" t="s">
        <v>231</v>
      </c>
      <c r="F330" s="33">
        <v>10314.6</v>
      </c>
      <c r="G330" s="33">
        <v>10314.6</v>
      </c>
      <c r="H330" s="33">
        <v>10314.6</v>
      </c>
    </row>
    <row r="331" spans="1:8" ht="31.5" x14ac:dyDescent="0.2">
      <c r="A331" s="162" t="s">
        <v>340</v>
      </c>
      <c r="B331" s="160" t="s">
        <v>710</v>
      </c>
      <c r="C331" s="173" t="s">
        <v>210</v>
      </c>
      <c r="D331" s="173" t="s">
        <v>197</v>
      </c>
      <c r="E331" s="173" t="s">
        <v>231</v>
      </c>
      <c r="F331" s="33">
        <v>4117.8</v>
      </c>
      <c r="G331" s="33">
        <v>4198.2</v>
      </c>
      <c r="H331" s="33">
        <v>4281.7</v>
      </c>
    </row>
    <row r="332" spans="1:8" ht="15.75" x14ac:dyDescent="0.2">
      <c r="A332" s="162" t="s">
        <v>325</v>
      </c>
      <c r="B332" s="160" t="s">
        <v>710</v>
      </c>
      <c r="C332" s="173" t="s">
        <v>326</v>
      </c>
      <c r="D332" s="173" t="s">
        <v>197</v>
      </c>
      <c r="E332" s="173" t="s">
        <v>231</v>
      </c>
      <c r="F332" s="33">
        <v>373</v>
      </c>
      <c r="G332" s="33">
        <v>373</v>
      </c>
      <c r="H332" s="33">
        <v>373</v>
      </c>
    </row>
    <row r="333" spans="1:8" ht="47.25" x14ac:dyDescent="0.2">
      <c r="A333" s="165" t="s">
        <v>355</v>
      </c>
      <c r="B333" s="161" t="s">
        <v>654</v>
      </c>
      <c r="C333" s="193"/>
      <c r="D333" s="193"/>
      <c r="E333" s="193"/>
      <c r="F333" s="158">
        <f>SUM(F334+F340+F360)</f>
        <v>22858.7</v>
      </c>
      <c r="G333" s="158">
        <f>SUM(G334+G340+G360)</f>
        <v>22885.9</v>
      </c>
      <c r="H333" s="158">
        <f>SUM(H334+H340+H360)</f>
        <v>22914.3</v>
      </c>
    </row>
    <row r="334" spans="1:8" ht="47.25" x14ac:dyDescent="0.2">
      <c r="A334" s="34" t="s">
        <v>141</v>
      </c>
      <c r="B334" s="160" t="s">
        <v>655</v>
      </c>
      <c r="C334" s="173"/>
      <c r="D334" s="173"/>
      <c r="E334" s="173"/>
      <c r="F334" s="33">
        <f t="shared" ref="F334:H335" si="92">SUM(F335)</f>
        <v>13325.900000000001</v>
      </c>
      <c r="G334" s="33">
        <f t="shared" si="92"/>
        <v>13353.1</v>
      </c>
      <c r="H334" s="33">
        <f t="shared" si="92"/>
        <v>13381.5</v>
      </c>
    </row>
    <row r="335" spans="1:8" ht="31.5" x14ac:dyDescent="0.2">
      <c r="A335" s="34" t="s">
        <v>337</v>
      </c>
      <c r="B335" s="160" t="s">
        <v>656</v>
      </c>
      <c r="C335" s="173"/>
      <c r="D335" s="173"/>
      <c r="E335" s="173"/>
      <c r="F335" s="33">
        <f t="shared" si="92"/>
        <v>13325.900000000001</v>
      </c>
      <c r="G335" s="33">
        <f t="shared" si="92"/>
        <v>13353.1</v>
      </c>
      <c r="H335" s="33">
        <f t="shared" si="92"/>
        <v>13381.5</v>
      </c>
    </row>
    <row r="336" spans="1:8" ht="15.75" x14ac:dyDescent="0.2">
      <c r="A336" s="167" t="s">
        <v>71</v>
      </c>
      <c r="B336" s="160" t="s">
        <v>657</v>
      </c>
      <c r="C336" s="173"/>
      <c r="D336" s="173"/>
      <c r="E336" s="173"/>
      <c r="F336" s="33">
        <f>SUM(F337:F339)</f>
        <v>13325.900000000001</v>
      </c>
      <c r="G336" s="33">
        <f>SUM(G337:G339)</f>
        <v>13353.1</v>
      </c>
      <c r="H336" s="33">
        <f>SUM(H337:H339)</f>
        <v>13381.5</v>
      </c>
    </row>
    <row r="337" spans="1:8" ht="78.75" x14ac:dyDescent="0.2">
      <c r="A337" s="167" t="s">
        <v>73</v>
      </c>
      <c r="B337" s="160" t="s">
        <v>657</v>
      </c>
      <c r="C337" s="173" t="s">
        <v>83</v>
      </c>
      <c r="D337" s="173" t="s">
        <v>198</v>
      </c>
      <c r="E337" s="173" t="s">
        <v>228</v>
      </c>
      <c r="F337" s="33">
        <v>9006.2000000000007</v>
      </c>
      <c r="G337" s="33">
        <v>9006.2000000000007</v>
      </c>
      <c r="H337" s="33">
        <v>9006.2000000000007</v>
      </c>
    </row>
    <row r="338" spans="1:8" ht="31.5" x14ac:dyDescent="0.2">
      <c r="A338" s="162" t="s">
        <v>340</v>
      </c>
      <c r="B338" s="160" t="s">
        <v>657</v>
      </c>
      <c r="C338" s="173" t="s">
        <v>210</v>
      </c>
      <c r="D338" s="173" t="s">
        <v>198</v>
      </c>
      <c r="E338" s="173" t="s">
        <v>228</v>
      </c>
      <c r="F338" s="33">
        <v>3973.7</v>
      </c>
      <c r="G338" s="33">
        <v>4000.9</v>
      </c>
      <c r="H338" s="33">
        <v>4029.3</v>
      </c>
    </row>
    <row r="339" spans="1:8" ht="15.75" x14ac:dyDescent="0.2">
      <c r="A339" s="167" t="s">
        <v>325</v>
      </c>
      <c r="B339" s="160" t="s">
        <v>657</v>
      </c>
      <c r="C339" s="173" t="s">
        <v>326</v>
      </c>
      <c r="D339" s="173" t="s">
        <v>198</v>
      </c>
      <c r="E339" s="173" t="s">
        <v>228</v>
      </c>
      <c r="F339" s="33">
        <v>346</v>
      </c>
      <c r="G339" s="33">
        <v>346</v>
      </c>
      <c r="H339" s="33">
        <v>346</v>
      </c>
    </row>
    <row r="340" spans="1:8" ht="47.25" x14ac:dyDescent="0.2">
      <c r="A340" s="34" t="s">
        <v>361</v>
      </c>
      <c r="B340" s="160" t="s">
        <v>658</v>
      </c>
      <c r="C340" s="173"/>
      <c r="D340" s="173"/>
      <c r="E340" s="173"/>
      <c r="F340" s="33">
        <f>SUM(F341)</f>
        <v>8223.1</v>
      </c>
      <c r="G340" s="33">
        <f t="shared" ref="G340:H340" si="93">SUM(G341)</f>
        <v>8223.1</v>
      </c>
      <c r="H340" s="33">
        <f t="shared" si="93"/>
        <v>8223.1</v>
      </c>
    </row>
    <row r="341" spans="1:8" ht="31.5" x14ac:dyDescent="0.2">
      <c r="A341" s="166" t="s">
        <v>253</v>
      </c>
      <c r="B341" s="160" t="s">
        <v>659</v>
      </c>
      <c r="C341" s="173"/>
      <c r="D341" s="173"/>
      <c r="E341" s="173"/>
      <c r="F341" s="33">
        <f>SUM(F342+F346+F348+F350+F352+F354+F358+F356)</f>
        <v>8223.1</v>
      </c>
      <c r="G341" s="33">
        <f t="shared" ref="G341:H341" si="94">SUM(G342+G346+G348+G350+G352+G354+G358+G356)</f>
        <v>8223.1</v>
      </c>
      <c r="H341" s="33">
        <f t="shared" si="94"/>
        <v>8223.1</v>
      </c>
    </row>
    <row r="342" spans="1:8" ht="15.75" x14ac:dyDescent="0.2">
      <c r="A342" s="162" t="s">
        <v>379</v>
      </c>
      <c r="B342" s="160" t="s">
        <v>660</v>
      </c>
      <c r="C342" s="173"/>
      <c r="D342" s="173"/>
      <c r="E342" s="173"/>
      <c r="F342" s="33">
        <f>SUM(F343:F345)</f>
        <v>3100</v>
      </c>
      <c r="G342" s="33">
        <f>SUM(G343:G345)</f>
        <v>3100</v>
      </c>
      <c r="H342" s="33">
        <f>SUM(H343:H345)</f>
        <v>3100</v>
      </c>
    </row>
    <row r="343" spans="1:8" ht="78.75" x14ac:dyDescent="0.2">
      <c r="A343" s="167" t="s">
        <v>73</v>
      </c>
      <c r="B343" s="160" t="s">
        <v>660</v>
      </c>
      <c r="C343" s="173" t="s">
        <v>83</v>
      </c>
      <c r="D343" s="173" t="s">
        <v>198</v>
      </c>
      <c r="E343" s="173" t="s">
        <v>228</v>
      </c>
      <c r="F343" s="171">
        <v>1400</v>
      </c>
      <c r="G343" s="171">
        <v>1400</v>
      </c>
      <c r="H343" s="171">
        <v>1400</v>
      </c>
    </row>
    <row r="344" spans="1:8" ht="31.5" x14ac:dyDescent="0.2">
      <c r="A344" s="162" t="s">
        <v>340</v>
      </c>
      <c r="B344" s="160" t="s">
        <v>660</v>
      </c>
      <c r="C344" s="173" t="s">
        <v>210</v>
      </c>
      <c r="D344" s="173" t="s">
        <v>198</v>
      </c>
      <c r="E344" s="173" t="s">
        <v>228</v>
      </c>
      <c r="F344" s="171">
        <v>400</v>
      </c>
      <c r="G344" s="171">
        <v>400</v>
      </c>
      <c r="H344" s="171">
        <v>400</v>
      </c>
    </row>
    <row r="345" spans="1:8" ht="31.5" x14ac:dyDescent="0.2">
      <c r="A345" s="167" t="s">
        <v>74</v>
      </c>
      <c r="B345" s="160" t="s">
        <v>660</v>
      </c>
      <c r="C345" s="173" t="s">
        <v>75</v>
      </c>
      <c r="D345" s="173" t="s">
        <v>198</v>
      </c>
      <c r="E345" s="173" t="s">
        <v>228</v>
      </c>
      <c r="F345" s="171">
        <v>1300</v>
      </c>
      <c r="G345" s="171">
        <v>1300</v>
      </c>
      <c r="H345" s="171">
        <v>1300</v>
      </c>
    </row>
    <row r="346" spans="1:8" ht="47.25" x14ac:dyDescent="0.2">
      <c r="A346" s="166" t="s">
        <v>901</v>
      </c>
      <c r="B346" s="160" t="s">
        <v>902</v>
      </c>
      <c r="C346" s="173"/>
      <c r="D346" s="173"/>
      <c r="E346" s="173"/>
      <c r="F346" s="33">
        <f>SUM(F347)</f>
        <v>240.4</v>
      </c>
      <c r="G346" s="33">
        <f t="shared" ref="G346:H346" si="95">SUM(G347)</f>
        <v>240.4</v>
      </c>
      <c r="H346" s="33">
        <f t="shared" si="95"/>
        <v>240.4</v>
      </c>
    </row>
    <row r="347" spans="1:8" ht="31.5" x14ac:dyDescent="0.2">
      <c r="A347" s="162" t="s">
        <v>340</v>
      </c>
      <c r="B347" s="160" t="s">
        <v>902</v>
      </c>
      <c r="C347" s="173" t="s">
        <v>210</v>
      </c>
      <c r="D347" s="173" t="s">
        <v>198</v>
      </c>
      <c r="E347" s="173" t="s">
        <v>228</v>
      </c>
      <c r="F347" s="33">
        <v>240.4</v>
      </c>
      <c r="G347" s="33">
        <v>240.4</v>
      </c>
      <c r="H347" s="33">
        <v>240.4</v>
      </c>
    </row>
    <row r="348" spans="1:8" ht="47.25" x14ac:dyDescent="0.2">
      <c r="A348" s="167" t="s">
        <v>707</v>
      </c>
      <c r="B348" s="160" t="s">
        <v>903</v>
      </c>
      <c r="C348" s="173"/>
      <c r="D348" s="173"/>
      <c r="E348" s="173"/>
      <c r="F348" s="33">
        <f>SUM(F349:F349)</f>
        <v>1570.5</v>
      </c>
      <c r="G348" s="33">
        <f>SUM(G349:G349)</f>
        <v>1570.5</v>
      </c>
      <c r="H348" s="33">
        <f>SUM(H349:H349)</f>
        <v>1570.5</v>
      </c>
    </row>
    <row r="349" spans="1:8" ht="31.5" x14ac:dyDescent="0.2">
      <c r="A349" s="162" t="s">
        <v>340</v>
      </c>
      <c r="B349" s="160" t="s">
        <v>903</v>
      </c>
      <c r="C349" s="173" t="s">
        <v>210</v>
      </c>
      <c r="D349" s="173" t="s">
        <v>198</v>
      </c>
      <c r="E349" s="173" t="s">
        <v>228</v>
      </c>
      <c r="F349" s="33">
        <v>1570.5</v>
      </c>
      <c r="G349" s="33">
        <v>1570.5</v>
      </c>
      <c r="H349" s="33">
        <v>1570.5</v>
      </c>
    </row>
    <row r="350" spans="1:8" ht="63" x14ac:dyDescent="0.2">
      <c r="A350" s="166" t="s">
        <v>904</v>
      </c>
      <c r="B350" s="160" t="s">
        <v>905</v>
      </c>
      <c r="C350" s="173"/>
      <c r="D350" s="173"/>
      <c r="E350" s="173"/>
      <c r="F350" s="33">
        <f>SUM(F351:F351)</f>
        <v>420.8</v>
      </c>
      <c r="G350" s="33">
        <f>SUM(G351:G351)</f>
        <v>420.8</v>
      </c>
      <c r="H350" s="33">
        <f>SUM(H351:H351)</f>
        <v>420.8</v>
      </c>
    </row>
    <row r="351" spans="1:8" ht="31.5" x14ac:dyDescent="0.2">
      <c r="A351" s="162" t="s">
        <v>340</v>
      </c>
      <c r="B351" s="160" t="s">
        <v>905</v>
      </c>
      <c r="C351" s="173" t="s">
        <v>210</v>
      </c>
      <c r="D351" s="173" t="s">
        <v>198</v>
      </c>
      <c r="E351" s="173" t="s">
        <v>228</v>
      </c>
      <c r="F351" s="33">
        <v>420.8</v>
      </c>
      <c r="G351" s="33">
        <v>420.8</v>
      </c>
      <c r="H351" s="33">
        <v>420.8</v>
      </c>
    </row>
    <row r="352" spans="1:8" ht="63" x14ac:dyDescent="0.2">
      <c r="A352" s="167" t="s">
        <v>215</v>
      </c>
      <c r="B352" s="160" t="s">
        <v>906</v>
      </c>
      <c r="C352" s="173"/>
      <c r="D352" s="173"/>
      <c r="E352" s="173"/>
      <c r="F352" s="33">
        <f>SUM(F353:F353)</f>
        <v>210.5</v>
      </c>
      <c r="G352" s="33">
        <f>SUM(G353:G353)</f>
        <v>210.5</v>
      </c>
      <c r="H352" s="33">
        <f>SUM(H353:H353)</f>
        <v>210.5</v>
      </c>
    </row>
    <row r="353" spans="1:8" ht="31.5" x14ac:dyDescent="0.2">
      <c r="A353" s="162" t="s">
        <v>340</v>
      </c>
      <c r="B353" s="160" t="s">
        <v>906</v>
      </c>
      <c r="C353" s="173" t="s">
        <v>210</v>
      </c>
      <c r="D353" s="173" t="s">
        <v>198</v>
      </c>
      <c r="E353" s="173" t="s">
        <v>228</v>
      </c>
      <c r="F353" s="33">
        <v>210.5</v>
      </c>
      <c r="G353" s="33">
        <v>210.5</v>
      </c>
      <c r="H353" s="33">
        <v>210.5</v>
      </c>
    </row>
    <row r="354" spans="1:8" ht="47.25" x14ac:dyDescent="0.2">
      <c r="A354" s="167" t="s">
        <v>907</v>
      </c>
      <c r="B354" s="160" t="s">
        <v>908</v>
      </c>
      <c r="C354" s="173"/>
      <c r="D354" s="173"/>
      <c r="E354" s="173"/>
      <c r="F354" s="33">
        <f>SUM(F355:F355)</f>
        <v>450.8</v>
      </c>
      <c r="G354" s="33">
        <f>SUM(G355:G355)</f>
        <v>450.8</v>
      </c>
      <c r="H354" s="33">
        <f>SUM(H355:H355)</f>
        <v>450.8</v>
      </c>
    </row>
    <row r="355" spans="1:8" ht="31.5" x14ac:dyDescent="0.2">
      <c r="A355" s="162" t="s">
        <v>340</v>
      </c>
      <c r="B355" s="160" t="s">
        <v>908</v>
      </c>
      <c r="C355" s="173" t="s">
        <v>210</v>
      </c>
      <c r="D355" s="173" t="s">
        <v>198</v>
      </c>
      <c r="E355" s="173" t="s">
        <v>228</v>
      </c>
      <c r="F355" s="33">
        <v>450.8</v>
      </c>
      <c r="G355" s="33">
        <v>450.8</v>
      </c>
      <c r="H355" s="33">
        <v>450.8</v>
      </c>
    </row>
    <row r="356" spans="1:8" ht="94.5" x14ac:dyDescent="0.2">
      <c r="A356" s="176" t="s">
        <v>761</v>
      </c>
      <c r="B356" s="160" t="s">
        <v>909</v>
      </c>
      <c r="C356" s="173"/>
      <c r="D356" s="173"/>
      <c r="E356" s="173"/>
      <c r="F356" s="33">
        <f>SUM(F357)</f>
        <v>1669.3</v>
      </c>
      <c r="G356" s="33">
        <f t="shared" ref="G356:H356" si="96">SUM(G357)</f>
        <v>1669.3</v>
      </c>
      <c r="H356" s="33">
        <f t="shared" si="96"/>
        <v>1669.3</v>
      </c>
    </row>
    <row r="357" spans="1:8" ht="78.75" x14ac:dyDescent="0.2">
      <c r="A357" s="167" t="s">
        <v>73</v>
      </c>
      <c r="B357" s="160" t="s">
        <v>909</v>
      </c>
      <c r="C357" s="173" t="s">
        <v>83</v>
      </c>
      <c r="D357" s="173" t="s">
        <v>198</v>
      </c>
      <c r="E357" s="173" t="s">
        <v>228</v>
      </c>
      <c r="F357" s="33">
        <v>1669.3</v>
      </c>
      <c r="G357" s="33">
        <v>1669.3</v>
      </c>
      <c r="H357" s="33">
        <v>1669.3</v>
      </c>
    </row>
    <row r="358" spans="1:8" ht="78.75" x14ac:dyDescent="0.2">
      <c r="A358" s="166" t="s">
        <v>910</v>
      </c>
      <c r="B358" s="160" t="s">
        <v>911</v>
      </c>
      <c r="C358" s="173"/>
      <c r="D358" s="173"/>
      <c r="E358" s="173"/>
      <c r="F358" s="33">
        <f t="shared" ref="F358:H358" si="97">SUM(F359)</f>
        <v>560.79999999999995</v>
      </c>
      <c r="G358" s="33">
        <f t="shared" si="97"/>
        <v>560.79999999999995</v>
      </c>
      <c r="H358" s="33">
        <f t="shared" si="97"/>
        <v>560.79999999999995</v>
      </c>
    </row>
    <row r="359" spans="1:8" ht="78.75" x14ac:dyDescent="0.2">
      <c r="A359" s="167" t="s">
        <v>73</v>
      </c>
      <c r="B359" s="160" t="s">
        <v>911</v>
      </c>
      <c r="C359" s="173" t="s">
        <v>83</v>
      </c>
      <c r="D359" s="173" t="s">
        <v>198</v>
      </c>
      <c r="E359" s="173" t="s">
        <v>228</v>
      </c>
      <c r="F359" s="33">
        <v>560.79999999999995</v>
      </c>
      <c r="G359" s="33">
        <v>560.79999999999995</v>
      </c>
      <c r="H359" s="33">
        <v>560.79999999999995</v>
      </c>
    </row>
    <row r="360" spans="1:8" ht="63" x14ac:dyDescent="0.2">
      <c r="A360" s="166" t="s">
        <v>142</v>
      </c>
      <c r="B360" s="160" t="s">
        <v>661</v>
      </c>
      <c r="C360" s="173"/>
      <c r="D360" s="173"/>
      <c r="E360" s="173"/>
      <c r="F360" s="33">
        <f>SUM(F361+F364)</f>
        <v>1309.7</v>
      </c>
      <c r="G360" s="33">
        <f>SUM(G361+G364)</f>
        <v>1309.7</v>
      </c>
      <c r="H360" s="33">
        <f>SUM(H361+H364)</f>
        <v>1309.7</v>
      </c>
    </row>
    <row r="361" spans="1:8" ht="31.5" x14ac:dyDescent="0.2">
      <c r="A361" s="166" t="s">
        <v>253</v>
      </c>
      <c r="B361" s="160" t="s">
        <v>662</v>
      </c>
      <c r="C361" s="173"/>
      <c r="D361" s="173"/>
      <c r="E361" s="173"/>
      <c r="F361" s="33">
        <f>SUM(F362)</f>
        <v>260</v>
      </c>
      <c r="G361" s="33">
        <f>SUM(G362)</f>
        <v>260</v>
      </c>
      <c r="H361" s="33">
        <f>SUM(H362)</f>
        <v>260</v>
      </c>
    </row>
    <row r="362" spans="1:8" ht="31.5" x14ac:dyDescent="0.2">
      <c r="A362" s="167" t="s">
        <v>327</v>
      </c>
      <c r="B362" s="160" t="s">
        <v>663</v>
      </c>
      <c r="C362" s="173"/>
      <c r="D362" s="173"/>
      <c r="E362" s="173"/>
      <c r="F362" s="33">
        <f>SUM(F363:F363)</f>
        <v>260</v>
      </c>
      <c r="G362" s="33">
        <f>SUM(G363:G363)</f>
        <v>260</v>
      </c>
      <c r="H362" s="33">
        <f>SUM(H363:H363)</f>
        <v>260</v>
      </c>
    </row>
    <row r="363" spans="1:8" ht="31.5" x14ac:dyDescent="0.2">
      <c r="A363" s="162" t="s">
        <v>340</v>
      </c>
      <c r="B363" s="160" t="s">
        <v>663</v>
      </c>
      <c r="C363" s="173" t="s">
        <v>210</v>
      </c>
      <c r="D363" s="173" t="s">
        <v>198</v>
      </c>
      <c r="E363" s="173" t="s">
        <v>228</v>
      </c>
      <c r="F363" s="33">
        <v>260</v>
      </c>
      <c r="G363" s="33">
        <v>260</v>
      </c>
      <c r="H363" s="33">
        <v>260</v>
      </c>
    </row>
    <row r="364" spans="1:8" ht="15.75" x14ac:dyDescent="0.2">
      <c r="A364" s="34" t="s">
        <v>342</v>
      </c>
      <c r="B364" s="160" t="s">
        <v>664</v>
      </c>
      <c r="C364" s="173"/>
      <c r="D364" s="173"/>
      <c r="E364" s="173"/>
      <c r="F364" s="33">
        <f>SUM(F365)</f>
        <v>1049.7</v>
      </c>
      <c r="G364" s="33">
        <f>SUM(G365)</f>
        <v>1049.7</v>
      </c>
      <c r="H364" s="33">
        <f>SUM(H365)</f>
        <v>1049.7</v>
      </c>
    </row>
    <row r="365" spans="1:8" ht="31.5" x14ac:dyDescent="0.2">
      <c r="A365" s="34" t="s">
        <v>337</v>
      </c>
      <c r="B365" s="160" t="s">
        <v>665</v>
      </c>
      <c r="C365" s="173"/>
      <c r="D365" s="173"/>
      <c r="E365" s="173"/>
      <c r="F365" s="33">
        <f>SUM(F366:F366)</f>
        <v>1049.7</v>
      </c>
      <c r="G365" s="33">
        <f>SUM(G366:G366)</f>
        <v>1049.7</v>
      </c>
      <c r="H365" s="33">
        <f>SUM(H366:H366)</f>
        <v>1049.7</v>
      </c>
    </row>
    <row r="366" spans="1:8" ht="78.75" x14ac:dyDescent="0.2">
      <c r="A366" s="167" t="s">
        <v>73</v>
      </c>
      <c r="B366" s="160" t="s">
        <v>665</v>
      </c>
      <c r="C366" s="173" t="s">
        <v>83</v>
      </c>
      <c r="D366" s="173" t="s">
        <v>198</v>
      </c>
      <c r="E366" s="173" t="s">
        <v>228</v>
      </c>
      <c r="F366" s="33">
        <v>1049.7</v>
      </c>
      <c r="G366" s="33">
        <v>1049.7</v>
      </c>
      <c r="H366" s="33">
        <v>1049.7</v>
      </c>
    </row>
    <row r="367" spans="1:8" ht="47.25" x14ac:dyDescent="0.2">
      <c r="A367" s="178" t="s">
        <v>353</v>
      </c>
      <c r="B367" s="161" t="s">
        <v>619</v>
      </c>
      <c r="C367" s="193"/>
      <c r="D367" s="193"/>
      <c r="E367" s="193"/>
      <c r="F367" s="158">
        <f>SUM(F368+F372+F378)</f>
        <v>2216.9</v>
      </c>
      <c r="G367" s="158">
        <f t="shared" ref="G367:H367" si="98">SUM(G368+G372+G378)</f>
        <v>2323</v>
      </c>
      <c r="H367" s="158">
        <f t="shared" si="98"/>
        <v>1988.6999999999998</v>
      </c>
    </row>
    <row r="368" spans="1:8" ht="47.25" x14ac:dyDescent="0.2">
      <c r="A368" s="166" t="s">
        <v>155</v>
      </c>
      <c r="B368" s="160" t="s">
        <v>620</v>
      </c>
      <c r="C368" s="173"/>
      <c r="D368" s="173"/>
      <c r="E368" s="173"/>
      <c r="F368" s="33">
        <f t="shared" ref="F368:H376" si="99">SUM(F369)</f>
        <v>228.2</v>
      </c>
      <c r="G368" s="33">
        <f t="shared" si="99"/>
        <v>334.3</v>
      </c>
      <c r="H368" s="33">
        <f t="shared" si="99"/>
        <v>0</v>
      </c>
    </row>
    <row r="369" spans="1:8" ht="31.5" x14ac:dyDescent="0.2">
      <c r="A369" s="166" t="s">
        <v>253</v>
      </c>
      <c r="B369" s="160" t="s">
        <v>621</v>
      </c>
      <c r="C369" s="173"/>
      <c r="D369" s="173"/>
      <c r="E369" s="173"/>
      <c r="F369" s="33">
        <f>SUM(F370)</f>
        <v>228.2</v>
      </c>
      <c r="G369" s="33">
        <f t="shared" si="99"/>
        <v>334.3</v>
      </c>
      <c r="H369" s="33">
        <f t="shared" si="99"/>
        <v>0</v>
      </c>
    </row>
    <row r="370" spans="1:8" ht="47.25" x14ac:dyDescent="0.2">
      <c r="A370" s="162" t="s">
        <v>280</v>
      </c>
      <c r="B370" s="160" t="s">
        <v>622</v>
      </c>
      <c r="C370" s="173"/>
      <c r="D370" s="173"/>
      <c r="E370" s="173"/>
      <c r="F370" s="33">
        <f>SUM(F371)</f>
        <v>228.2</v>
      </c>
      <c r="G370" s="33">
        <f t="shared" si="99"/>
        <v>334.3</v>
      </c>
      <c r="H370" s="33">
        <f t="shared" si="99"/>
        <v>0</v>
      </c>
    </row>
    <row r="371" spans="1:8" ht="31.5" x14ac:dyDescent="0.2">
      <c r="A371" s="162" t="s">
        <v>340</v>
      </c>
      <c r="B371" s="160" t="s">
        <v>622</v>
      </c>
      <c r="C371" s="173" t="s">
        <v>210</v>
      </c>
      <c r="D371" s="173" t="s">
        <v>231</v>
      </c>
      <c r="E371" s="173" t="s">
        <v>232</v>
      </c>
      <c r="F371" s="33">
        <v>228.2</v>
      </c>
      <c r="G371" s="33">
        <v>334.3</v>
      </c>
      <c r="H371" s="33">
        <v>0</v>
      </c>
    </row>
    <row r="372" spans="1:8" ht="31.5" x14ac:dyDescent="0.2">
      <c r="A372" s="167" t="s">
        <v>330</v>
      </c>
      <c r="B372" s="160" t="s">
        <v>623</v>
      </c>
      <c r="C372" s="173"/>
      <c r="D372" s="173"/>
      <c r="E372" s="173"/>
      <c r="F372" s="33">
        <f t="shared" si="99"/>
        <v>1141.3</v>
      </c>
      <c r="G372" s="33">
        <f t="shared" si="99"/>
        <v>1141.3</v>
      </c>
      <c r="H372" s="33">
        <f t="shared" si="99"/>
        <v>1141.3</v>
      </c>
    </row>
    <row r="373" spans="1:8" ht="31.5" x14ac:dyDescent="0.2">
      <c r="A373" s="166" t="s">
        <v>253</v>
      </c>
      <c r="B373" s="160" t="s">
        <v>624</v>
      </c>
      <c r="C373" s="173"/>
      <c r="D373" s="173"/>
      <c r="E373" s="173"/>
      <c r="F373" s="33">
        <f>SUM(F374+F376)</f>
        <v>1141.3</v>
      </c>
      <c r="G373" s="33">
        <f t="shared" ref="G373:H373" si="100">SUM(G374+G376)</f>
        <v>1141.3</v>
      </c>
      <c r="H373" s="33">
        <f t="shared" si="100"/>
        <v>1141.3</v>
      </c>
    </row>
    <row r="374" spans="1:8" ht="31.5" x14ac:dyDescent="0.2">
      <c r="A374" s="162" t="s">
        <v>436</v>
      </c>
      <c r="B374" s="160" t="s">
        <v>625</v>
      </c>
      <c r="C374" s="173"/>
      <c r="D374" s="173"/>
      <c r="E374" s="173"/>
      <c r="F374" s="33">
        <f>SUM(F375)</f>
        <v>460</v>
      </c>
      <c r="G374" s="33">
        <f t="shared" si="99"/>
        <v>460</v>
      </c>
      <c r="H374" s="33">
        <f t="shared" si="99"/>
        <v>460</v>
      </c>
    </row>
    <row r="375" spans="1:8" ht="31.5" x14ac:dyDescent="0.2">
      <c r="A375" s="162" t="s">
        <v>340</v>
      </c>
      <c r="B375" s="160" t="s">
        <v>625</v>
      </c>
      <c r="C375" s="173" t="s">
        <v>210</v>
      </c>
      <c r="D375" s="173" t="s">
        <v>231</v>
      </c>
      <c r="E375" s="173" t="s">
        <v>232</v>
      </c>
      <c r="F375" s="33">
        <v>460</v>
      </c>
      <c r="G375" s="33">
        <v>460</v>
      </c>
      <c r="H375" s="33">
        <v>460</v>
      </c>
    </row>
    <row r="376" spans="1:8" ht="78.75" x14ac:dyDescent="0.2">
      <c r="A376" s="162" t="s">
        <v>437</v>
      </c>
      <c r="B376" s="160" t="s">
        <v>891</v>
      </c>
      <c r="C376" s="173"/>
      <c r="D376" s="173"/>
      <c r="E376" s="173"/>
      <c r="F376" s="33">
        <f>SUM(F377)</f>
        <v>681.3</v>
      </c>
      <c r="G376" s="33">
        <f t="shared" si="99"/>
        <v>681.3</v>
      </c>
      <c r="H376" s="33">
        <f t="shared" si="99"/>
        <v>681.3</v>
      </c>
    </row>
    <row r="377" spans="1:8" ht="31.5" x14ac:dyDescent="0.2">
      <c r="A377" s="162" t="s">
        <v>340</v>
      </c>
      <c r="B377" s="160" t="s">
        <v>891</v>
      </c>
      <c r="C377" s="173" t="s">
        <v>210</v>
      </c>
      <c r="D377" s="173" t="s">
        <v>231</v>
      </c>
      <c r="E377" s="173" t="s">
        <v>232</v>
      </c>
      <c r="F377" s="33">
        <v>681.3</v>
      </c>
      <c r="G377" s="33">
        <v>681.3</v>
      </c>
      <c r="H377" s="33">
        <v>681.3</v>
      </c>
    </row>
    <row r="378" spans="1:8" ht="47.25" x14ac:dyDescent="0.2">
      <c r="A378" s="162" t="s">
        <v>772</v>
      </c>
      <c r="B378" s="160" t="s">
        <v>759</v>
      </c>
      <c r="C378" s="160"/>
      <c r="D378" s="177"/>
      <c r="E378" s="177"/>
      <c r="F378" s="33">
        <f t="shared" ref="F378:H379" si="101">SUM(F379)</f>
        <v>847.4</v>
      </c>
      <c r="G378" s="33">
        <f t="shared" si="101"/>
        <v>847.4</v>
      </c>
      <c r="H378" s="33">
        <f t="shared" si="101"/>
        <v>847.4</v>
      </c>
    </row>
    <row r="379" spans="1:8" ht="31.5" x14ac:dyDescent="0.2">
      <c r="A379" s="162" t="s">
        <v>253</v>
      </c>
      <c r="B379" s="160" t="s">
        <v>767</v>
      </c>
      <c r="C379" s="160"/>
      <c r="D379" s="177"/>
      <c r="E379" s="177"/>
      <c r="F379" s="33">
        <f>SUM(F380)</f>
        <v>847.4</v>
      </c>
      <c r="G379" s="33">
        <f t="shared" si="101"/>
        <v>847.4</v>
      </c>
      <c r="H379" s="33">
        <f t="shared" si="101"/>
        <v>847.4</v>
      </c>
    </row>
    <row r="380" spans="1:8" ht="31.5" x14ac:dyDescent="0.2">
      <c r="A380" s="162" t="s">
        <v>773</v>
      </c>
      <c r="B380" s="160" t="s">
        <v>892</v>
      </c>
      <c r="C380" s="160"/>
      <c r="D380" s="177"/>
      <c r="E380" s="177"/>
      <c r="F380" s="33">
        <f>SUM(F381:F381)</f>
        <v>847.4</v>
      </c>
      <c r="G380" s="33">
        <f>SUM(G381:G381)</f>
        <v>847.4</v>
      </c>
      <c r="H380" s="33">
        <f>SUM(H381:H381)</f>
        <v>847.4</v>
      </c>
    </row>
    <row r="381" spans="1:8" ht="47.25" x14ac:dyDescent="0.2">
      <c r="A381" s="162" t="s">
        <v>311</v>
      </c>
      <c r="B381" s="160" t="s">
        <v>892</v>
      </c>
      <c r="C381" s="160" t="s">
        <v>12</v>
      </c>
      <c r="D381" s="160" t="s">
        <v>231</v>
      </c>
      <c r="E381" s="160" t="s">
        <v>232</v>
      </c>
      <c r="F381" s="33">
        <v>847.4</v>
      </c>
      <c r="G381" s="33">
        <v>847.4</v>
      </c>
      <c r="H381" s="33">
        <v>847.4</v>
      </c>
    </row>
    <row r="382" spans="1:8" ht="47.25" x14ac:dyDescent="0.2">
      <c r="A382" s="178" t="s">
        <v>970</v>
      </c>
      <c r="B382" s="161" t="s">
        <v>597</v>
      </c>
      <c r="C382" s="193"/>
      <c r="D382" s="193"/>
      <c r="E382" s="193"/>
      <c r="F382" s="158">
        <f>SUM(F383+F387)</f>
        <v>70</v>
      </c>
      <c r="G382" s="158">
        <f t="shared" ref="G382:H382" si="102">SUM(G383+G387)</f>
        <v>70</v>
      </c>
      <c r="H382" s="158">
        <f t="shared" si="102"/>
        <v>70</v>
      </c>
    </row>
    <row r="383" spans="1:8" ht="31.5" x14ac:dyDescent="0.2">
      <c r="A383" s="167" t="s">
        <v>354</v>
      </c>
      <c r="B383" s="160" t="s">
        <v>650</v>
      </c>
      <c r="C383" s="173"/>
      <c r="D383" s="173"/>
      <c r="E383" s="173"/>
      <c r="F383" s="33">
        <f t="shared" ref="F383:H385" si="103">SUM(F384)</f>
        <v>50</v>
      </c>
      <c r="G383" s="33">
        <f t="shared" si="103"/>
        <v>50</v>
      </c>
      <c r="H383" s="33">
        <f t="shared" si="103"/>
        <v>50</v>
      </c>
    </row>
    <row r="384" spans="1:8" ht="15.75" x14ac:dyDescent="0.2">
      <c r="A384" s="162" t="s">
        <v>96</v>
      </c>
      <c r="B384" s="160" t="s">
        <v>651</v>
      </c>
      <c r="C384" s="173"/>
      <c r="D384" s="173"/>
      <c r="E384" s="173"/>
      <c r="F384" s="33">
        <f t="shared" si="103"/>
        <v>50</v>
      </c>
      <c r="G384" s="33">
        <f t="shared" si="103"/>
        <v>50</v>
      </c>
      <c r="H384" s="33">
        <f t="shared" si="103"/>
        <v>50</v>
      </c>
    </row>
    <row r="385" spans="1:8" ht="47.25" x14ac:dyDescent="0.2">
      <c r="A385" s="162" t="s">
        <v>438</v>
      </c>
      <c r="B385" s="160" t="s">
        <v>652</v>
      </c>
      <c r="C385" s="173"/>
      <c r="D385" s="173"/>
      <c r="E385" s="173"/>
      <c r="F385" s="33">
        <f>SUM(F386)</f>
        <v>50</v>
      </c>
      <c r="G385" s="33">
        <f t="shared" si="103"/>
        <v>50</v>
      </c>
      <c r="H385" s="33">
        <f t="shared" si="103"/>
        <v>50</v>
      </c>
    </row>
    <row r="386" spans="1:8" ht="31.5" x14ac:dyDescent="0.2">
      <c r="A386" s="162" t="s">
        <v>340</v>
      </c>
      <c r="B386" s="160" t="s">
        <v>652</v>
      </c>
      <c r="C386" s="173" t="s">
        <v>210</v>
      </c>
      <c r="D386" s="173" t="s">
        <v>234</v>
      </c>
      <c r="E386" s="173" t="s">
        <v>232</v>
      </c>
      <c r="F386" s="33">
        <v>50</v>
      </c>
      <c r="G386" s="33">
        <v>50</v>
      </c>
      <c r="H386" s="33">
        <v>50</v>
      </c>
    </row>
    <row r="387" spans="1:8" ht="47.25" x14ac:dyDescent="0.2">
      <c r="A387" s="34" t="s">
        <v>78</v>
      </c>
      <c r="B387" s="160" t="s">
        <v>598</v>
      </c>
      <c r="C387" s="173"/>
      <c r="D387" s="173"/>
      <c r="E387" s="173"/>
      <c r="F387" s="33">
        <f>SUM(F389)</f>
        <v>20</v>
      </c>
      <c r="G387" s="33">
        <f>SUM(G389)</f>
        <v>20</v>
      </c>
      <c r="H387" s="33">
        <f>SUM(H389)</f>
        <v>20</v>
      </c>
    </row>
    <row r="388" spans="1:8" ht="31.5" x14ac:dyDescent="0.2">
      <c r="A388" s="162" t="s">
        <v>253</v>
      </c>
      <c r="B388" s="160" t="s">
        <v>599</v>
      </c>
      <c r="C388" s="173"/>
      <c r="D388" s="173"/>
      <c r="E388" s="173"/>
      <c r="F388" s="33">
        <f>SUM(F389)</f>
        <v>20</v>
      </c>
      <c r="G388" s="33">
        <f>SUM(G389)</f>
        <v>20</v>
      </c>
      <c r="H388" s="33">
        <f>SUM(H389)</f>
        <v>20</v>
      </c>
    </row>
    <row r="389" spans="1:8" ht="15.75" x14ac:dyDescent="0.2">
      <c r="A389" s="162" t="s">
        <v>439</v>
      </c>
      <c r="B389" s="160" t="s">
        <v>600</v>
      </c>
      <c r="C389" s="173"/>
      <c r="D389" s="173"/>
      <c r="E389" s="173"/>
      <c r="F389" s="33">
        <f>SUM(F390)</f>
        <v>20</v>
      </c>
      <c r="G389" s="33">
        <f t="shared" ref="G389:H389" si="104">SUM(G390)</f>
        <v>20</v>
      </c>
      <c r="H389" s="33">
        <f t="shared" si="104"/>
        <v>20</v>
      </c>
    </row>
    <row r="390" spans="1:8" ht="31.5" x14ac:dyDescent="0.2">
      <c r="A390" s="162" t="s">
        <v>340</v>
      </c>
      <c r="B390" s="160" t="s">
        <v>600</v>
      </c>
      <c r="C390" s="173" t="s">
        <v>210</v>
      </c>
      <c r="D390" s="173" t="s">
        <v>227</v>
      </c>
      <c r="E390" s="173" t="s">
        <v>144</v>
      </c>
      <c r="F390" s="33">
        <v>20</v>
      </c>
      <c r="G390" s="33">
        <v>20</v>
      </c>
      <c r="H390" s="33">
        <v>20</v>
      </c>
    </row>
    <row r="391" spans="1:8" ht="63" x14ac:dyDescent="0.2">
      <c r="A391" s="178" t="s">
        <v>89</v>
      </c>
      <c r="B391" s="161" t="s">
        <v>498</v>
      </c>
      <c r="C391" s="193"/>
      <c r="D391" s="193"/>
      <c r="E391" s="193"/>
      <c r="F391" s="158">
        <f>SUM(F392+F398+F402)</f>
        <v>129559.4</v>
      </c>
      <c r="G391" s="158">
        <f>SUM(G392+G398+G402)</f>
        <v>52092.2</v>
      </c>
      <c r="H391" s="158">
        <f>SUM(H392+H398+H402)</f>
        <v>52092.2</v>
      </c>
    </row>
    <row r="392" spans="1:8" ht="31.5" x14ac:dyDescent="0.2">
      <c r="A392" s="167" t="s">
        <v>139</v>
      </c>
      <c r="B392" s="160" t="s">
        <v>499</v>
      </c>
      <c r="C392" s="173"/>
      <c r="D392" s="173"/>
      <c r="E392" s="173"/>
      <c r="F392" s="33">
        <f>SUM(F393)</f>
        <v>21923.399999999998</v>
      </c>
      <c r="G392" s="33">
        <f>SUM(G393)</f>
        <v>21923.399999999998</v>
      </c>
      <c r="H392" s="33">
        <f>SUM(H393)</f>
        <v>21923.399999999998</v>
      </c>
    </row>
    <row r="393" spans="1:8" ht="15.75" x14ac:dyDescent="0.2">
      <c r="A393" s="167" t="s">
        <v>96</v>
      </c>
      <c r="B393" s="160" t="s">
        <v>500</v>
      </c>
      <c r="C393" s="173"/>
      <c r="D393" s="173"/>
      <c r="E393" s="173"/>
      <c r="F393" s="33">
        <f>SUM(F394)</f>
        <v>21923.399999999998</v>
      </c>
      <c r="G393" s="33">
        <f t="shared" ref="G393:H393" si="105">SUM(G394)</f>
        <v>21923.399999999998</v>
      </c>
      <c r="H393" s="33">
        <f t="shared" si="105"/>
        <v>21923.399999999998</v>
      </c>
    </row>
    <row r="394" spans="1:8" ht="31.5" x14ac:dyDescent="0.2">
      <c r="A394" s="162" t="s">
        <v>430</v>
      </c>
      <c r="B394" s="160" t="s">
        <v>501</v>
      </c>
      <c r="C394" s="173"/>
      <c r="D394" s="173"/>
      <c r="E394" s="173"/>
      <c r="F394" s="33">
        <f>SUM(F395:F397)</f>
        <v>21923.399999999998</v>
      </c>
      <c r="G394" s="33">
        <f>SUM(G395:G397)</f>
        <v>21923.399999999998</v>
      </c>
      <c r="H394" s="33">
        <f>SUM(H395:H397)</f>
        <v>21923.399999999998</v>
      </c>
    </row>
    <row r="395" spans="1:8" ht="78.75" x14ac:dyDescent="0.2">
      <c r="A395" s="162" t="s">
        <v>73</v>
      </c>
      <c r="B395" s="160" t="s">
        <v>501</v>
      </c>
      <c r="C395" s="173" t="s">
        <v>83</v>
      </c>
      <c r="D395" s="173" t="s">
        <v>227</v>
      </c>
      <c r="E395" s="173" t="s">
        <v>233</v>
      </c>
      <c r="F395" s="33">
        <v>19460.599999999999</v>
      </c>
      <c r="G395" s="33">
        <v>19460.599999999999</v>
      </c>
      <c r="H395" s="33">
        <v>19460.599999999999</v>
      </c>
    </row>
    <row r="396" spans="1:8" ht="31.5" x14ac:dyDescent="0.2">
      <c r="A396" s="162" t="s">
        <v>340</v>
      </c>
      <c r="B396" s="160" t="s">
        <v>501</v>
      </c>
      <c r="C396" s="173" t="s">
        <v>210</v>
      </c>
      <c r="D396" s="173" t="s">
        <v>227</v>
      </c>
      <c r="E396" s="173" t="s">
        <v>233</v>
      </c>
      <c r="F396" s="33">
        <v>2454.8000000000002</v>
      </c>
      <c r="G396" s="33">
        <v>2454.8000000000002</v>
      </c>
      <c r="H396" s="33">
        <v>2454.8000000000002</v>
      </c>
    </row>
    <row r="397" spans="1:8" ht="15.75" x14ac:dyDescent="0.2">
      <c r="A397" s="162" t="s">
        <v>325</v>
      </c>
      <c r="B397" s="160" t="s">
        <v>501</v>
      </c>
      <c r="C397" s="173" t="s">
        <v>326</v>
      </c>
      <c r="D397" s="173" t="s">
        <v>227</v>
      </c>
      <c r="E397" s="173" t="s">
        <v>233</v>
      </c>
      <c r="F397" s="33">
        <v>8</v>
      </c>
      <c r="G397" s="33">
        <v>8</v>
      </c>
      <c r="H397" s="33">
        <v>8</v>
      </c>
    </row>
    <row r="398" spans="1:8" ht="63" x14ac:dyDescent="0.2">
      <c r="A398" s="167" t="s">
        <v>54</v>
      </c>
      <c r="B398" s="160" t="s">
        <v>502</v>
      </c>
      <c r="C398" s="173"/>
      <c r="D398" s="173"/>
      <c r="E398" s="173"/>
      <c r="F398" s="33">
        <f t="shared" ref="F398:H398" si="106">SUM(F399)</f>
        <v>300</v>
      </c>
      <c r="G398" s="33">
        <f t="shared" si="106"/>
        <v>300</v>
      </c>
      <c r="H398" s="33">
        <f t="shared" si="106"/>
        <v>300</v>
      </c>
    </row>
    <row r="399" spans="1:8" ht="15.75" x14ac:dyDescent="0.2">
      <c r="A399" s="167" t="s">
        <v>96</v>
      </c>
      <c r="B399" s="160" t="s">
        <v>503</v>
      </c>
      <c r="C399" s="173"/>
      <c r="D399" s="173"/>
      <c r="E399" s="173"/>
      <c r="F399" s="33">
        <f>SUM(F401)</f>
        <v>300</v>
      </c>
      <c r="G399" s="33">
        <f t="shared" ref="G399:H399" si="107">SUM(G401)</f>
        <v>300</v>
      </c>
      <c r="H399" s="33">
        <f t="shared" si="107"/>
        <v>300</v>
      </c>
    </row>
    <row r="400" spans="1:8" ht="31.5" x14ac:dyDescent="0.2">
      <c r="A400" s="167" t="s">
        <v>463</v>
      </c>
      <c r="B400" s="160" t="s">
        <v>504</v>
      </c>
      <c r="C400" s="173"/>
      <c r="D400" s="173"/>
      <c r="E400" s="173"/>
      <c r="F400" s="33">
        <f>SUM(F401)</f>
        <v>300</v>
      </c>
      <c r="G400" s="33">
        <f t="shared" ref="G400:H400" si="108">SUM(G401)</f>
        <v>300</v>
      </c>
      <c r="H400" s="33">
        <f t="shared" si="108"/>
        <v>300</v>
      </c>
    </row>
    <row r="401" spans="1:8" ht="31.5" x14ac:dyDescent="0.2">
      <c r="A401" s="162" t="s">
        <v>340</v>
      </c>
      <c r="B401" s="160" t="s">
        <v>504</v>
      </c>
      <c r="C401" s="173" t="s">
        <v>210</v>
      </c>
      <c r="D401" s="173" t="s">
        <v>227</v>
      </c>
      <c r="E401" s="173" t="s">
        <v>233</v>
      </c>
      <c r="F401" s="33">
        <v>300</v>
      </c>
      <c r="G401" s="33">
        <v>300</v>
      </c>
      <c r="H401" s="33">
        <v>300</v>
      </c>
    </row>
    <row r="402" spans="1:8" ht="31.5" x14ac:dyDescent="0.2">
      <c r="A402" s="166" t="s">
        <v>53</v>
      </c>
      <c r="B402" s="160" t="s">
        <v>525</v>
      </c>
      <c r="C402" s="173"/>
      <c r="D402" s="173"/>
      <c r="E402" s="173"/>
      <c r="F402" s="33">
        <f>SUM(F403+F406)</f>
        <v>107336</v>
      </c>
      <c r="G402" s="33">
        <f>SUM(G403+G406)</f>
        <v>29868.799999999999</v>
      </c>
      <c r="H402" s="33">
        <f>SUM(H403+H406)</f>
        <v>29868.799999999999</v>
      </c>
    </row>
    <row r="403" spans="1:8" ht="94.5" x14ac:dyDescent="0.2">
      <c r="A403" s="167" t="s">
        <v>356</v>
      </c>
      <c r="B403" s="160" t="s">
        <v>527</v>
      </c>
      <c r="C403" s="173"/>
      <c r="D403" s="173"/>
      <c r="E403" s="173"/>
      <c r="F403" s="33">
        <f>SUM(F404)</f>
        <v>70000</v>
      </c>
      <c r="G403" s="33"/>
      <c r="H403" s="33"/>
    </row>
    <row r="404" spans="1:8" ht="94.5" x14ac:dyDescent="0.2">
      <c r="A404" s="187" t="s">
        <v>357</v>
      </c>
      <c r="B404" s="160" t="s">
        <v>528</v>
      </c>
      <c r="C404" s="173"/>
      <c r="D404" s="173"/>
      <c r="E404" s="173"/>
      <c r="F404" s="33">
        <f>SUM(F405)</f>
        <v>70000</v>
      </c>
      <c r="G404" s="33"/>
      <c r="H404" s="33"/>
    </row>
    <row r="405" spans="1:8" ht="15.75" x14ac:dyDescent="0.2">
      <c r="A405" s="162" t="s">
        <v>207</v>
      </c>
      <c r="B405" s="160" t="s">
        <v>528</v>
      </c>
      <c r="C405" s="173" t="s">
        <v>264</v>
      </c>
      <c r="D405" s="173" t="s">
        <v>66</v>
      </c>
      <c r="E405" s="173" t="s">
        <v>229</v>
      </c>
      <c r="F405" s="163">
        <v>70000</v>
      </c>
      <c r="G405" s="33"/>
      <c r="H405" s="33"/>
    </row>
    <row r="406" spans="1:8" ht="15.75" x14ac:dyDescent="0.2">
      <c r="A406" s="167" t="s">
        <v>254</v>
      </c>
      <c r="B406" s="160" t="s">
        <v>526</v>
      </c>
      <c r="C406" s="173"/>
      <c r="D406" s="173"/>
      <c r="E406" s="173"/>
      <c r="F406" s="33">
        <f>SUM(F407)</f>
        <v>37336</v>
      </c>
      <c r="G406" s="33">
        <f>SUM(G407)</f>
        <v>29868.799999999999</v>
      </c>
      <c r="H406" s="33">
        <f>SUM(H407)</f>
        <v>29868.799999999999</v>
      </c>
    </row>
    <row r="407" spans="1:8" ht="78.75" x14ac:dyDescent="0.2">
      <c r="A407" s="167" t="s">
        <v>304</v>
      </c>
      <c r="B407" s="160" t="s">
        <v>674</v>
      </c>
      <c r="C407" s="173"/>
      <c r="D407" s="173"/>
      <c r="E407" s="173"/>
      <c r="F407" s="33">
        <f>SUM(F408)</f>
        <v>37336</v>
      </c>
      <c r="G407" s="33">
        <f t="shared" ref="G407:H407" si="109">SUM(G408)</f>
        <v>29868.799999999999</v>
      </c>
      <c r="H407" s="33">
        <f t="shared" si="109"/>
        <v>29868.799999999999</v>
      </c>
    </row>
    <row r="408" spans="1:8" ht="15.75" x14ac:dyDescent="0.2">
      <c r="A408" s="162" t="s">
        <v>207</v>
      </c>
      <c r="B408" s="160" t="s">
        <v>674</v>
      </c>
      <c r="C408" s="173" t="s">
        <v>264</v>
      </c>
      <c r="D408" s="173" t="s">
        <v>66</v>
      </c>
      <c r="E408" s="173" t="s">
        <v>227</v>
      </c>
      <c r="F408" s="33">
        <v>37336</v>
      </c>
      <c r="G408" s="33">
        <v>29868.799999999999</v>
      </c>
      <c r="H408" s="33">
        <v>29868.799999999999</v>
      </c>
    </row>
    <row r="409" spans="1:8" ht="47.25" x14ac:dyDescent="0.2">
      <c r="A409" s="178" t="s">
        <v>79</v>
      </c>
      <c r="B409" s="161" t="s">
        <v>615</v>
      </c>
      <c r="C409" s="193"/>
      <c r="D409" s="193"/>
      <c r="E409" s="193"/>
      <c r="F409" s="158">
        <f>SUM(F410+F414)</f>
        <v>722.4</v>
      </c>
      <c r="G409" s="158">
        <f t="shared" ref="G409:H409" si="110">SUM(G410+G414)</f>
        <v>722.4</v>
      </c>
      <c r="H409" s="158">
        <f t="shared" si="110"/>
        <v>722.4</v>
      </c>
    </row>
    <row r="410" spans="1:8" ht="15.75" x14ac:dyDescent="0.2">
      <c r="A410" s="167" t="s">
        <v>96</v>
      </c>
      <c r="B410" s="160" t="s">
        <v>616</v>
      </c>
      <c r="C410" s="101"/>
      <c r="D410" s="101"/>
      <c r="E410" s="101"/>
      <c r="F410" s="33">
        <f>SUM(F411:F411)</f>
        <v>702.4</v>
      </c>
      <c r="G410" s="33">
        <f>SUM(G411:G411)</f>
        <v>702.4</v>
      </c>
      <c r="H410" s="33">
        <f>SUM(H411:H411)</f>
        <v>702.4</v>
      </c>
    </row>
    <row r="411" spans="1:8" ht="31.5" x14ac:dyDescent="0.2">
      <c r="A411" s="167" t="s">
        <v>440</v>
      </c>
      <c r="B411" s="160" t="s">
        <v>890</v>
      </c>
      <c r="C411" s="173"/>
      <c r="D411" s="173"/>
      <c r="E411" s="173"/>
      <c r="F411" s="33">
        <f>SUM(F412+F413)</f>
        <v>702.4</v>
      </c>
      <c r="G411" s="33">
        <f t="shared" ref="G411:H411" si="111">SUM(G412+G413)</f>
        <v>702.4</v>
      </c>
      <c r="H411" s="33">
        <f t="shared" si="111"/>
        <v>702.4</v>
      </c>
    </row>
    <row r="412" spans="1:8" ht="78.75" x14ac:dyDescent="0.2">
      <c r="A412" s="162" t="s">
        <v>73</v>
      </c>
      <c r="B412" s="160" t="s">
        <v>890</v>
      </c>
      <c r="C412" s="173" t="s">
        <v>83</v>
      </c>
      <c r="D412" s="173" t="s">
        <v>231</v>
      </c>
      <c r="E412" s="173" t="s">
        <v>227</v>
      </c>
      <c r="F412" s="33">
        <v>668.8</v>
      </c>
      <c r="G412" s="33">
        <v>668.8</v>
      </c>
      <c r="H412" s="33">
        <v>668.8</v>
      </c>
    </row>
    <row r="413" spans="1:8" ht="31.5" x14ac:dyDescent="0.2">
      <c r="A413" s="162" t="s">
        <v>340</v>
      </c>
      <c r="B413" s="160" t="s">
        <v>890</v>
      </c>
      <c r="C413" s="173" t="s">
        <v>210</v>
      </c>
      <c r="D413" s="173" t="s">
        <v>231</v>
      </c>
      <c r="E413" s="173" t="s">
        <v>227</v>
      </c>
      <c r="F413" s="33">
        <v>33.6</v>
      </c>
      <c r="G413" s="33">
        <v>33.6</v>
      </c>
      <c r="H413" s="33">
        <v>33.6</v>
      </c>
    </row>
    <row r="414" spans="1:8" ht="31.5" x14ac:dyDescent="0.2">
      <c r="A414" s="167" t="s">
        <v>253</v>
      </c>
      <c r="B414" s="160" t="s">
        <v>617</v>
      </c>
      <c r="C414" s="173"/>
      <c r="D414" s="173"/>
      <c r="E414" s="173"/>
      <c r="F414" s="33">
        <f>SUM(F415)</f>
        <v>20</v>
      </c>
      <c r="G414" s="33">
        <f>SUM(G415)</f>
        <v>20</v>
      </c>
      <c r="H414" s="33">
        <f>SUM(H415)</f>
        <v>20</v>
      </c>
    </row>
    <row r="415" spans="1:8" ht="47.25" x14ac:dyDescent="0.2">
      <c r="A415" s="167" t="s">
        <v>150</v>
      </c>
      <c r="B415" s="160" t="s">
        <v>618</v>
      </c>
      <c r="C415" s="173"/>
      <c r="D415" s="173"/>
      <c r="E415" s="173"/>
      <c r="F415" s="33">
        <f>SUM(F416)</f>
        <v>20</v>
      </c>
      <c r="G415" s="33">
        <f t="shared" ref="G415:H415" si="112">SUM(G416)</f>
        <v>20</v>
      </c>
      <c r="H415" s="33">
        <f t="shared" si="112"/>
        <v>20</v>
      </c>
    </row>
    <row r="416" spans="1:8" ht="31.5" x14ac:dyDescent="0.2">
      <c r="A416" s="162" t="s">
        <v>340</v>
      </c>
      <c r="B416" s="160" t="s">
        <v>618</v>
      </c>
      <c r="C416" s="173" t="s">
        <v>210</v>
      </c>
      <c r="D416" s="173" t="s">
        <v>231</v>
      </c>
      <c r="E416" s="173" t="s">
        <v>227</v>
      </c>
      <c r="F416" s="33">
        <v>20</v>
      </c>
      <c r="G416" s="33">
        <v>20</v>
      </c>
      <c r="H416" s="33">
        <v>20</v>
      </c>
    </row>
    <row r="417" spans="1:8" ht="47.25" x14ac:dyDescent="0.2">
      <c r="A417" s="208" t="s">
        <v>981</v>
      </c>
      <c r="B417" s="161" t="s">
        <v>601</v>
      </c>
      <c r="C417" s="193"/>
      <c r="D417" s="193"/>
      <c r="E417" s="193"/>
      <c r="F417" s="158">
        <f>SUM(F418)</f>
        <v>130</v>
      </c>
      <c r="G417" s="158">
        <f>SUM(G418)</f>
        <v>130</v>
      </c>
      <c r="H417" s="158">
        <f>SUM(H418)</f>
        <v>130</v>
      </c>
    </row>
    <row r="418" spans="1:8" ht="31.5" x14ac:dyDescent="0.2">
      <c r="A418" s="167" t="s">
        <v>253</v>
      </c>
      <c r="B418" s="160" t="s">
        <v>602</v>
      </c>
      <c r="C418" s="173"/>
      <c r="D418" s="173"/>
      <c r="E418" s="173"/>
      <c r="F418" s="33">
        <f>SUM(F419+F421)</f>
        <v>130</v>
      </c>
      <c r="G418" s="33">
        <f t="shared" ref="G418:H418" si="113">SUM(G419+G421)</f>
        <v>130</v>
      </c>
      <c r="H418" s="33">
        <f t="shared" si="113"/>
        <v>130</v>
      </c>
    </row>
    <row r="419" spans="1:8" ht="15.75" x14ac:dyDescent="0.2">
      <c r="A419" s="167" t="s">
        <v>401</v>
      </c>
      <c r="B419" s="160" t="s">
        <v>441</v>
      </c>
      <c r="C419" s="173"/>
      <c r="D419" s="173"/>
      <c r="E419" s="173"/>
      <c r="F419" s="33">
        <f>SUM(F420)</f>
        <v>40</v>
      </c>
      <c r="G419" s="33">
        <f t="shared" ref="G419:H419" si="114">SUM(G420)</f>
        <v>40</v>
      </c>
      <c r="H419" s="33">
        <f t="shared" si="114"/>
        <v>40</v>
      </c>
    </row>
    <row r="420" spans="1:8" ht="31.5" x14ac:dyDescent="0.2">
      <c r="A420" s="162" t="s">
        <v>340</v>
      </c>
      <c r="B420" s="160" t="s">
        <v>441</v>
      </c>
      <c r="C420" s="160" t="s">
        <v>210</v>
      </c>
      <c r="D420" s="160" t="s">
        <v>227</v>
      </c>
      <c r="E420" s="160" t="s">
        <v>144</v>
      </c>
      <c r="F420" s="33">
        <v>40</v>
      </c>
      <c r="G420" s="33">
        <v>40</v>
      </c>
      <c r="H420" s="33">
        <v>40</v>
      </c>
    </row>
    <row r="421" spans="1:8" ht="31.5" x14ac:dyDescent="0.2">
      <c r="A421" s="162" t="s">
        <v>789</v>
      </c>
      <c r="B421" s="160" t="s">
        <v>786</v>
      </c>
      <c r="C421" s="160"/>
      <c r="D421" s="160"/>
      <c r="E421" s="160"/>
      <c r="F421" s="33">
        <f>SUM(F422)</f>
        <v>90</v>
      </c>
      <c r="G421" s="33">
        <f t="shared" ref="G421:H421" si="115">SUM(G422)</f>
        <v>90</v>
      </c>
      <c r="H421" s="33">
        <f t="shared" si="115"/>
        <v>90</v>
      </c>
    </row>
    <row r="422" spans="1:8" ht="31.5" x14ac:dyDescent="0.2">
      <c r="A422" s="162" t="s">
        <v>340</v>
      </c>
      <c r="B422" s="160" t="s">
        <v>787</v>
      </c>
      <c r="C422" s="160" t="s">
        <v>210</v>
      </c>
      <c r="D422" s="160" t="s">
        <v>227</v>
      </c>
      <c r="E422" s="160" t="s">
        <v>144</v>
      </c>
      <c r="F422" s="33">
        <v>90</v>
      </c>
      <c r="G422" s="33">
        <v>90</v>
      </c>
      <c r="H422" s="33">
        <v>90</v>
      </c>
    </row>
    <row r="423" spans="1:8" ht="78.75" x14ac:dyDescent="0.2">
      <c r="A423" s="178" t="s">
        <v>980</v>
      </c>
      <c r="B423" s="161" t="s">
        <v>603</v>
      </c>
      <c r="C423" s="193"/>
      <c r="D423" s="193"/>
      <c r="E423" s="193"/>
      <c r="F423" s="158">
        <f>SUM(F424)</f>
        <v>210</v>
      </c>
      <c r="G423" s="158">
        <f>SUM(G424)</f>
        <v>210</v>
      </c>
      <c r="H423" s="158">
        <f>SUM(H424)</f>
        <v>210</v>
      </c>
    </row>
    <row r="424" spans="1:8" ht="31.5" x14ac:dyDescent="0.2">
      <c r="A424" s="167" t="s">
        <v>253</v>
      </c>
      <c r="B424" s="160" t="s">
        <v>604</v>
      </c>
      <c r="C424" s="173"/>
      <c r="D424" s="173"/>
      <c r="E424" s="173"/>
      <c r="F424" s="33">
        <f>SUM(F425+F427)</f>
        <v>210</v>
      </c>
      <c r="G424" s="33">
        <f t="shared" ref="G424:H424" si="116">SUM(G425+G427)</f>
        <v>210</v>
      </c>
      <c r="H424" s="33">
        <f t="shared" si="116"/>
        <v>210</v>
      </c>
    </row>
    <row r="425" spans="1:8" ht="47.25" x14ac:dyDescent="0.2">
      <c r="A425" s="167" t="s">
        <v>686</v>
      </c>
      <c r="B425" s="160" t="s">
        <v>442</v>
      </c>
      <c r="C425" s="173"/>
      <c r="D425" s="173"/>
      <c r="E425" s="173"/>
      <c r="F425" s="33">
        <f>SUM(F426)</f>
        <v>110</v>
      </c>
      <c r="G425" s="33">
        <f t="shared" ref="G425:H425" si="117">SUM(G426)</f>
        <v>110</v>
      </c>
      <c r="H425" s="33">
        <f t="shared" si="117"/>
        <v>110</v>
      </c>
    </row>
    <row r="426" spans="1:8" ht="31.5" x14ac:dyDescent="0.2">
      <c r="A426" s="162" t="s">
        <v>340</v>
      </c>
      <c r="B426" s="160" t="s">
        <v>442</v>
      </c>
      <c r="C426" s="160" t="s">
        <v>210</v>
      </c>
      <c r="D426" s="160" t="s">
        <v>227</v>
      </c>
      <c r="E426" s="160" t="s">
        <v>144</v>
      </c>
      <c r="F426" s="33">
        <v>110</v>
      </c>
      <c r="G426" s="33">
        <v>110</v>
      </c>
      <c r="H426" s="33">
        <v>110</v>
      </c>
    </row>
    <row r="427" spans="1:8" ht="31.5" x14ac:dyDescent="0.2">
      <c r="A427" s="167" t="s">
        <v>684</v>
      </c>
      <c r="B427" s="160" t="s">
        <v>685</v>
      </c>
      <c r="C427" s="160"/>
      <c r="D427" s="160"/>
      <c r="E427" s="160"/>
      <c r="F427" s="33">
        <f t="shared" ref="F427:H427" si="118">SUM(F428)</f>
        <v>100</v>
      </c>
      <c r="G427" s="33">
        <f t="shared" si="118"/>
        <v>100</v>
      </c>
      <c r="H427" s="33">
        <f t="shared" si="118"/>
        <v>100</v>
      </c>
    </row>
    <row r="428" spans="1:8" ht="31.5" x14ac:dyDescent="0.2">
      <c r="A428" s="162" t="s">
        <v>340</v>
      </c>
      <c r="B428" s="160" t="s">
        <v>685</v>
      </c>
      <c r="C428" s="160" t="s">
        <v>210</v>
      </c>
      <c r="D428" s="160" t="s">
        <v>227</v>
      </c>
      <c r="E428" s="160" t="s">
        <v>144</v>
      </c>
      <c r="F428" s="33">
        <v>100</v>
      </c>
      <c r="G428" s="33">
        <v>100</v>
      </c>
      <c r="H428" s="33">
        <v>100</v>
      </c>
    </row>
    <row r="429" spans="1:8" ht="63" x14ac:dyDescent="0.2">
      <c r="A429" s="165" t="s">
        <v>182</v>
      </c>
      <c r="B429" s="161" t="s">
        <v>631</v>
      </c>
      <c r="C429" s="193"/>
      <c r="D429" s="193"/>
      <c r="E429" s="193"/>
      <c r="F429" s="158">
        <f>SUM(F430+F446+F437+F458)</f>
        <v>297930.40000000002</v>
      </c>
      <c r="G429" s="158">
        <f>SUM(G430+G446+G437+G458)</f>
        <v>114624</v>
      </c>
      <c r="H429" s="158">
        <f>SUM(H430+H446+H437+H458)</f>
        <v>83958.7</v>
      </c>
    </row>
    <row r="430" spans="1:8" ht="15.75" x14ac:dyDescent="0.2">
      <c r="A430" s="34" t="s">
        <v>281</v>
      </c>
      <c r="B430" s="160" t="s">
        <v>633</v>
      </c>
      <c r="C430" s="173"/>
      <c r="D430" s="173"/>
      <c r="E430" s="173"/>
      <c r="F430" s="33">
        <f>SUM(F431+F434)</f>
        <v>4158.2</v>
      </c>
      <c r="G430" s="33">
        <f t="shared" ref="G430:H430" si="119">SUM(G431+G434)</f>
        <v>1000</v>
      </c>
      <c r="H430" s="33">
        <f t="shared" si="119"/>
        <v>1000</v>
      </c>
    </row>
    <row r="431" spans="1:8" ht="31.5" x14ac:dyDescent="0.2">
      <c r="A431" s="167" t="s">
        <v>253</v>
      </c>
      <c r="B431" s="160" t="s">
        <v>634</v>
      </c>
      <c r="C431" s="173"/>
      <c r="D431" s="173"/>
      <c r="E431" s="173"/>
      <c r="F431" s="33">
        <f>SUM(F432)</f>
        <v>1000</v>
      </c>
      <c r="G431" s="33">
        <f t="shared" ref="G431:H432" si="120">SUM(G432)</f>
        <v>1000</v>
      </c>
      <c r="H431" s="33">
        <f t="shared" si="120"/>
        <v>1000</v>
      </c>
    </row>
    <row r="432" spans="1:8" ht="47.25" x14ac:dyDescent="0.2">
      <c r="A432" s="167" t="s">
        <v>464</v>
      </c>
      <c r="B432" s="160" t="s">
        <v>635</v>
      </c>
      <c r="C432" s="173"/>
      <c r="D432" s="173"/>
      <c r="E432" s="173"/>
      <c r="F432" s="33">
        <f>SUM(F433)</f>
        <v>1000</v>
      </c>
      <c r="G432" s="33">
        <f t="shared" si="120"/>
        <v>1000</v>
      </c>
      <c r="H432" s="33">
        <f t="shared" si="120"/>
        <v>1000</v>
      </c>
    </row>
    <row r="433" spans="1:8" ht="31.5" x14ac:dyDescent="0.2">
      <c r="A433" s="162" t="s">
        <v>340</v>
      </c>
      <c r="B433" s="160" t="s">
        <v>635</v>
      </c>
      <c r="C433" s="173" t="s">
        <v>264</v>
      </c>
      <c r="D433" s="173" t="s">
        <v>232</v>
      </c>
      <c r="E433" s="173" t="s">
        <v>228</v>
      </c>
      <c r="F433" s="33">
        <v>1000</v>
      </c>
      <c r="G433" s="33">
        <v>1000</v>
      </c>
      <c r="H433" s="33">
        <v>1000</v>
      </c>
    </row>
    <row r="434" spans="1:8" ht="15.75" x14ac:dyDescent="0.2">
      <c r="A434" s="167" t="s">
        <v>941</v>
      </c>
      <c r="B434" s="160" t="s">
        <v>644</v>
      </c>
      <c r="C434" s="173"/>
      <c r="D434" s="173"/>
      <c r="E434" s="173"/>
      <c r="F434" s="33">
        <f>SUM(F436)</f>
        <v>3158.2</v>
      </c>
      <c r="G434" s="33"/>
      <c r="H434" s="33"/>
    </row>
    <row r="435" spans="1:8" ht="31.5" x14ac:dyDescent="0.2">
      <c r="A435" s="167" t="s">
        <v>465</v>
      </c>
      <c r="B435" s="160" t="s">
        <v>646</v>
      </c>
      <c r="C435" s="173"/>
      <c r="D435" s="173"/>
      <c r="E435" s="173"/>
      <c r="F435" s="33">
        <f>SUM(F436)</f>
        <v>3158.2</v>
      </c>
      <c r="G435" s="33"/>
      <c r="H435" s="33"/>
    </row>
    <row r="436" spans="1:8" ht="47.25" x14ac:dyDescent="0.2">
      <c r="A436" s="167" t="s">
        <v>312</v>
      </c>
      <c r="B436" s="160" t="s">
        <v>646</v>
      </c>
      <c r="C436" s="173" t="s">
        <v>313</v>
      </c>
      <c r="D436" s="173" t="s">
        <v>232</v>
      </c>
      <c r="E436" s="173" t="s">
        <v>232</v>
      </c>
      <c r="F436" s="33">
        <v>3158.2</v>
      </c>
      <c r="G436" s="33"/>
      <c r="H436" s="33"/>
    </row>
    <row r="437" spans="1:8" ht="31.5" x14ac:dyDescent="0.2">
      <c r="A437" s="34" t="s">
        <v>282</v>
      </c>
      <c r="B437" s="160" t="s">
        <v>636</v>
      </c>
      <c r="C437" s="173"/>
      <c r="D437" s="173"/>
      <c r="E437" s="173"/>
      <c r="F437" s="33">
        <f>SUM(F438+F443)</f>
        <v>67092.3</v>
      </c>
      <c r="G437" s="33">
        <f t="shared" ref="G437:H437" si="121">SUM(G438+G443)</f>
        <v>92450</v>
      </c>
      <c r="H437" s="33">
        <f t="shared" si="121"/>
        <v>60598.7</v>
      </c>
    </row>
    <row r="438" spans="1:8" ht="31.5" x14ac:dyDescent="0.2">
      <c r="A438" s="167" t="s">
        <v>253</v>
      </c>
      <c r="B438" s="160" t="s">
        <v>637</v>
      </c>
      <c r="C438" s="173"/>
      <c r="D438" s="173"/>
      <c r="E438" s="173"/>
      <c r="F438" s="33">
        <f>SUM(F439+F441)</f>
        <v>4503.5</v>
      </c>
      <c r="G438" s="33">
        <f t="shared" ref="G438:H438" si="122">SUM(G439+G441)</f>
        <v>21120</v>
      </c>
      <c r="H438" s="33">
        <f t="shared" si="122"/>
        <v>21120</v>
      </c>
    </row>
    <row r="439" spans="1:8" ht="47.25" x14ac:dyDescent="0.2">
      <c r="A439" s="167" t="s">
        <v>466</v>
      </c>
      <c r="B439" s="160" t="s">
        <v>638</v>
      </c>
      <c r="C439" s="173"/>
      <c r="D439" s="173"/>
      <c r="E439" s="173"/>
      <c r="F439" s="33">
        <f>SUM(F440)</f>
        <v>1000</v>
      </c>
      <c r="G439" s="33">
        <f t="shared" ref="G439:H439" si="123">SUM(G440)</f>
        <v>1000</v>
      </c>
      <c r="H439" s="33">
        <f t="shared" si="123"/>
        <v>1000</v>
      </c>
    </row>
    <row r="440" spans="1:8" ht="31.5" x14ac:dyDescent="0.2">
      <c r="A440" s="162" t="s">
        <v>340</v>
      </c>
      <c r="B440" s="160" t="s">
        <v>638</v>
      </c>
      <c r="C440" s="173" t="s">
        <v>210</v>
      </c>
      <c r="D440" s="173" t="s">
        <v>232</v>
      </c>
      <c r="E440" s="173" t="s">
        <v>228</v>
      </c>
      <c r="F440" s="33">
        <v>1000</v>
      </c>
      <c r="G440" s="33">
        <v>1000</v>
      </c>
      <c r="H440" s="33">
        <v>1000</v>
      </c>
    </row>
    <row r="441" spans="1:8" ht="94.5" x14ac:dyDescent="0.2">
      <c r="A441" s="167" t="s">
        <v>478</v>
      </c>
      <c r="B441" s="160" t="s">
        <v>895</v>
      </c>
      <c r="C441" s="173"/>
      <c r="D441" s="173"/>
      <c r="E441" s="173"/>
      <c r="F441" s="33">
        <f>SUM(F442)</f>
        <v>3503.5</v>
      </c>
      <c r="G441" s="33">
        <f t="shared" ref="G441:H441" si="124">SUM(G442)</f>
        <v>20120</v>
      </c>
      <c r="H441" s="33">
        <f t="shared" si="124"/>
        <v>20120</v>
      </c>
    </row>
    <row r="442" spans="1:8" ht="31.5" x14ac:dyDescent="0.2">
      <c r="A442" s="162" t="s">
        <v>340</v>
      </c>
      <c r="B442" s="160" t="s">
        <v>895</v>
      </c>
      <c r="C442" s="173" t="s">
        <v>210</v>
      </c>
      <c r="D442" s="173" t="s">
        <v>232</v>
      </c>
      <c r="E442" s="173" t="s">
        <v>228</v>
      </c>
      <c r="F442" s="33">
        <v>3503.5</v>
      </c>
      <c r="G442" s="33">
        <v>20120</v>
      </c>
      <c r="H442" s="33">
        <v>20120</v>
      </c>
    </row>
    <row r="443" spans="1:8" ht="31.5" x14ac:dyDescent="0.2">
      <c r="A443" s="162" t="s">
        <v>185</v>
      </c>
      <c r="B443" s="160" t="s">
        <v>647</v>
      </c>
      <c r="C443" s="173"/>
      <c r="D443" s="173"/>
      <c r="E443" s="173"/>
      <c r="F443" s="33">
        <f>SUM(F444)</f>
        <v>62588.800000000003</v>
      </c>
      <c r="G443" s="33">
        <f t="shared" ref="G443:H444" si="125">SUM(G444)</f>
        <v>71330</v>
      </c>
      <c r="H443" s="33">
        <f t="shared" si="125"/>
        <v>39478.699999999997</v>
      </c>
    </row>
    <row r="444" spans="1:8" ht="15.75" x14ac:dyDescent="0.2">
      <c r="A444" s="167" t="s">
        <v>378</v>
      </c>
      <c r="B444" s="160" t="s">
        <v>897</v>
      </c>
      <c r="C444" s="173"/>
      <c r="D444" s="173"/>
      <c r="E444" s="173"/>
      <c r="F444" s="33">
        <f>SUM(F445)</f>
        <v>62588.800000000003</v>
      </c>
      <c r="G444" s="33">
        <f t="shared" si="125"/>
        <v>71330</v>
      </c>
      <c r="H444" s="33">
        <f t="shared" si="125"/>
        <v>39478.699999999997</v>
      </c>
    </row>
    <row r="445" spans="1:8" ht="31.5" x14ac:dyDescent="0.2">
      <c r="A445" s="162" t="s">
        <v>225</v>
      </c>
      <c r="B445" s="160" t="s">
        <v>897</v>
      </c>
      <c r="C445" s="173" t="s">
        <v>313</v>
      </c>
      <c r="D445" s="173" t="s">
        <v>232</v>
      </c>
      <c r="E445" s="173" t="s">
        <v>232</v>
      </c>
      <c r="F445" s="33">
        <v>62588.800000000003</v>
      </c>
      <c r="G445" s="33">
        <v>71330</v>
      </c>
      <c r="H445" s="33">
        <v>39478.699999999997</v>
      </c>
    </row>
    <row r="446" spans="1:8" ht="47.25" x14ac:dyDescent="0.2">
      <c r="A446" s="34" t="s">
        <v>307</v>
      </c>
      <c r="B446" s="160" t="s">
        <v>694</v>
      </c>
      <c r="C446" s="173"/>
      <c r="D446" s="173"/>
      <c r="E446" s="173"/>
      <c r="F446" s="33">
        <f>SUM(F447+F452+F455)</f>
        <v>36480.700000000004</v>
      </c>
      <c r="G446" s="33">
        <f t="shared" ref="G446:H446" si="126">SUM(G447+G452+G455)</f>
        <v>21174</v>
      </c>
      <c r="H446" s="33">
        <f t="shared" si="126"/>
        <v>22360</v>
      </c>
    </row>
    <row r="447" spans="1:8" ht="31.5" x14ac:dyDescent="0.2">
      <c r="A447" s="167" t="s">
        <v>253</v>
      </c>
      <c r="B447" s="160" t="s">
        <v>639</v>
      </c>
      <c r="C447" s="173"/>
      <c r="D447" s="173"/>
      <c r="E447" s="173"/>
      <c r="F447" s="33">
        <f>SUM(F448+F450)</f>
        <v>20053</v>
      </c>
      <c r="G447" s="33">
        <f t="shared" ref="G447:H447" si="127">SUM(G448+G450)</f>
        <v>21174</v>
      </c>
      <c r="H447" s="33">
        <f t="shared" si="127"/>
        <v>22360</v>
      </c>
    </row>
    <row r="448" spans="1:8" ht="15.75" x14ac:dyDescent="0.2">
      <c r="A448" s="162" t="s">
        <v>377</v>
      </c>
      <c r="B448" s="160" t="s">
        <v>640</v>
      </c>
      <c r="C448" s="173"/>
      <c r="D448" s="173"/>
      <c r="E448" s="173"/>
      <c r="F448" s="33">
        <f t="shared" ref="F448:H448" si="128">SUM(F449)</f>
        <v>1000</v>
      </c>
      <c r="G448" s="33">
        <f t="shared" si="128"/>
        <v>1000</v>
      </c>
      <c r="H448" s="33">
        <f t="shared" si="128"/>
        <v>1000</v>
      </c>
    </row>
    <row r="449" spans="1:8" ht="31.5" x14ac:dyDescent="0.2">
      <c r="A449" s="162" t="s">
        <v>340</v>
      </c>
      <c r="B449" s="160" t="s">
        <v>640</v>
      </c>
      <c r="C449" s="173" t="s">
        <v>210</v>
      </c>
      <c r="D449" s="173" t="s">
        <v>232</v>
      </c>
      <c r="E449" s="173" t="s">
        <v>229</v>
      </c>
      <c r="F449" s="33">
        <v>1000</v>
      </c>
      <c r="G449" s="33">
        <v>1000</v>
      </c>
      <c r="H449" s="33">
        <v>1000</v>
      </c>
    </row>
    <row r="450" spans="1:8" ht="31.5" x14ac:dyDescent="0.2">
      <c r="A450" s="162" t="s">
        <v>775</v>
      </c>
      <c r="B450" s="160" t="s">
        <v>776</v>
      </c>
      <c r="C450" s="173"/>
      <c r="D450" s="173"/>
      <c r="E450" s="173"/>
      <c r="F450" s="168">
        <f>SUM(F451)</f>
        <v>19053</v>
      </c>
      <c r="G450" s="168">
        <f t="shared" ref="G450:H450" si="129">SUM(G451)</f>
        <v>20174</v>
      </c>
      <c r="H450" s="168">
        <f t="shared" si="129"/>
        <v>21360</v>
      </c>
    </row>
    <row r="451" spans="1:8" ht="31.5" x14ac:dyDescent="0.2">
      <c r="A451" s="162" t="s">
        <v>340</v>
      </c>
      <c r="B451" s="160" t="s">
        <v>776</v>
      </c>
      <c r="C451" s="173" t="s">
        <v>210</v>
      </c>
      <c r="D451" s="173" t="s">
        <v>233</v>
      </c>
      <c r="E451" s="173" t="s">
        <v>232</v>
      </c>
      <c r="F451" s="168">
        <v>19053</v>
      </c>
      <c r="G451" s="168">
        <v>20174</v>
      </c>
      <c r="H451" s="168">
        <v>21360</v>
      </c>
    </row>
    <row r="452" spans="1:8" ht="15.75" x14ac:dyDescent="0.2">
      <c r="A452" s="188" t="s">
        <v>942</v>
      </c>
      <c r="B452" s="93" t="s">
        <v>762</v>
      </c>
      <c r="C452" s="173"/>
      <c r="D452" s="173"/>
      <c r="E452" s="173"/>
      <c r="F452" s="33">
        <f>SUM(F453)</f>
        <v>15373.8</v>
      </c>
      <c r="G452" s="33"/>
      <c r="H452" s="33"/>
    </row>
    <row r="453" spans="1:8" ht="15.75" x14ac:dyDescent="0.2">
      <c r="A453" s="188" t="s">
        <v>763</v>
      </c>
      <c r="B453" s="93" t="s">
        <v>899</v>
      </c>
      <c r="C453" s="173"/>
      <c r="D453" s="173"/>
      <c r="E453" s="173"/>
      <c r="F453" s="33">
        <f>SUM(F454:F454)</f>
        <v>15373.8</v>
      </c>
      <c r="G453" s="33"/>
      <c r="H453" s="33"/>
    </row>
    <row r="454" spans="1:8" ht="31.5" x14ac:dyDescent="0.2">
      <c r="A454" s="162" t="s">
        <v>340</v>
      </c>
      <c r="B454" s="93" t="s">
        <v>899</v>
      </c>
      <c r="C454" s="173" t="s">
        <v>210</v>
      </c>
      <c r="D454" s="173" t="s">
        <v>233</v>
      </c>
      <c r="E454" s="173" t="s">
        <v>232</v>
      </c>
      <c r="F454" s="33">
        <v>15373.8</v>
      </c>
      <c r="G454" s="33"/>
      <c r="H454" s="33"/>
    </row>
    <row r="455" spans="1:8" ht="31.5" x14ac:dyDescent="0.2">
      <c r="A455" s="162" t="s">
        <v>946</v>
      </c>
      <c r="B455" s="160" t="s">
        <v>948</v>
      </c>
      <c r="C455" s="173"/>
      <c r="D455" s="173"/>
      <c r="E455" s="173"/>
      <c r="F455" s="33">
        <f t="shared" ref="F455:F456" si="130">SUM(F456:F456)</f>
        <v>1053.9000000000001</v>
      </c>
      <c r="G455" s="33"/>
      <c r="H455" s="33"/>
    </row>
    <row r="456" spans="1:8" ht="31.5" x14ac:dyDescent="0.2">
      <c r="A456" s="162" t="s">
        <v>947</v>
      </c>
      <c r="B456" s="160" t="s">
        <v>949</v>
      </c>
      <c r="C456" s="173"/>
      <c r="D456" s="173"/>
      <c r="E456" s="173"/>
      <c r="F456" s="33">
        <f t="shared" si="130"/>
        <v>1053.9000000000001</v>
      </c>
      <c r="G456" s="33"/>
      <c r="H456" s="33"/>
    </row>
    <row r="457" spans="1:8" ht="31.5" x14ac:dyDescent="0.2">
      <c r="A457" s="162" t="s">
        <v>340</v>
      </c>
      <c r="B457" s="160" t="s">
        <v>949</v>
      </c>
      <c r="C457" s="173" t="s">
        <v>210</v>
      </c>
      <c r="D457" s="173" t="s">
        <v>233</v>
      </c>
      <c r="E457" s="173" t="s">
        <v>232</v>
      </c>
      <c r="F457" s="33">
        <v>1053.9000000000001</v>
      </c>
      <c r="G457" s="33"/>
      <c r="H457" s="33"/>
    </row>
    <row r="458" spans="1:8" ht="63" x14ac:dyDescent="0.2">
      <c r="A458" s="34" t="s">
        <v>715</v>
      </c>
      <c r="B458" s="160" t="s">
        <v>673</v>
      </c>
      <c r="C458" s="173"/>
      <c r="D458" s="173"/>
      <c r="E458" s="173"/>
      <c r="F458" s="33">
        <f t="shared" ref="F458" si="131">SUM(F459)</f>
        <v>190199.2</v>
      </c>
      <c r="G458" s="33"/>
      <c r="H458" s="33"/>
    </row>
    <row r="459" spans="1:8" ht="31.5" x14ac:dyDescent="0.2">
      <c r="A459" s="162" t="s">
        <v>185</v>
      </c>
      <c r="B459" s="160" t="s">
        <v>680</v>
      </c>
      <c r="C459" s="173"/>
      <c r="D459" s="173"/>
      <c r="E459" s="173"/>
      <c r="F459" s="33">
        <f>SUM(F461)</f>
        <v>190199.2</v>
      </c>
      <c r="G459" s="33"/>
      <c r="H459" s="33"/>
    </row>
    <row r="460" spans="1:8" ht="63" x14ac:dyDescent="0.2">
      <c r="A460" s="167" t="s">
        <v>477</v>
      </c>
      <c r="B460" s="160" t="s">
        <v>894</v>
      </c>
      <c r="C460" s="173"/>
      <c r="D460" s="173"/>
      <c r="E460" s="173"/>
      <c r="F460" s="33">
        <f t="shared" ref="F460" si="132">SUM(F461)</f>
        <v>190199.2</v>
      </c>
      <c r="G460" s="33"/>
      <c r="H460" s="33"/>
    </row>
    <row r="461" spans="1:8" ht="31.5" x14ac:dyDescent="0.2">
      <c r="A461" s="162" t="s">
        <v>225</v>
      </c>
      <c r="B461" s="160" t="s">
        <v>894</v>
      </c>
      <c r="C461" s="173" t="s">
        <v>313</v>
      </c>
      <c r="D461" s="173" t="s">
        <v>232</v>
      </c>
      <c r="E461" s="173" t="s">
        <v>227</v>
      </c>
      <c r="F461" s="33">
        <v>190199.2</v>
      </c>
      <c r="G461" s="33"/>
      <c r="H461" s="33"/>
    </row>
    <row r="462" spans="1:8" ht="47.25" x14ac:dyDescent="0.2">
      <c r="A462" s="178" t="s">
        <v>351</v>
      </c>
      <c r="B462" s="161" t="s">
        <v>556</v>
      </c>
      <c r="C462" s="193"/>
      <c r="D462" s="193"/>
      <c r="E462" s="193"/>
      <c r="F462" s="158">
        <f>SUM(F463+F466)</f>
        <v>669</v>
      </c>
      <c r="G462" s="158">
        <f>SUM(G463+G466)</f>
        <v>370</v>
      </c>
      <c r="H462" s="158">
        <f>SUM(H463+H466)</f>
        <v>370</v>
      </c>
    </row>
    <row r="463" spans="1:8" ht="31.5" x14ac:dyDescent="0.2">
      <c r="A463" s="167" t="s">
        <v>253</v>
      </c>
      <c r="B463" s="160" t="s">
        <v>568</v>
      </c>
      <c r="C463" s="173"/>
      <c r="D463" s="173"/>
      <c r="E463" s="173"/>
      <c r="F463" s="33">
        <f>SUM(F464:F464)</f>
        <v>370</v>
      </c>
      <c r="G463" s="33">
        <f>SUM(G464)</f>
        <v>370</v>
      </c>
      <c r="H463" s="33">
        <f>SUM(H464)</f>
        <v>370</v>
      </c>
    </row>
    <row r="464" spans="1:8" ht="15.75" x14ac:dyDescent="0.2">
      <c r="A464" s="167" t="s">
        <v>58</v>
      </c>
      <c r="B464" s="160" t="s">
        <v>569</v>
      </c>
      <c r="C464" s="173"/>
      <c r="D464" s="173"/>
      <c r="E464" s="173"/>
      <c r="F464" s="33">
        <f>SUM(F465)</f>
        <v>370</v>
      </c>
      <c r="G464" s="33">
        <f t="shared" ref="G464:H464" si="133">SUM(G465)</f>
        <v>370</v>
      </c>
      <c r="H464" s="33">
        <f t="shared" si="133"/>
        <v>370</v>
      </c>
    </row>
    <row r="465" spans="1:8" ht="31.5" x14ac:dyDescent="0.2">
      <c r="A465" s="162" t="s">
        <v>340</v>
      </c>
      <c r="B465" s="160" t="s">
        <v>569</v>
      </c>
      <c r="C465" s="173" t="s">
        <v>210</v>
      </c>
      <c r="D465" s="173" t="s">
        <v>234</v>
      </c>
      <c r="E465" s="173" t="s">
        <v>234</v>
      </c>
      <c r="F465" s="33">
        <v>370</v>
      </c>
      <c r="G465" s="33">
        <v>370</v>
      </c>
      <c r="H465" s="33">
        <v>370</v>
      </c>
    </row>
    <row r="466" spans="1:8" ht="15.75" x14ac:dyDescent="0.2">
      <c r="A466" s="188" t="s">
        <v>371</v>
      </c>
      <c r="B466" s="160" t="s">
        <v>570</v>
      </c>
      <c r="C466" s="173"/>
      <c r="D466" s="173"/>
      <c r="E466" s="173"/>
      <c r="F466" s="33">
        <f>SUM(F467)</f>
        <v>299</v>
      </c>
      <c r="G466" s="33"/>
      <c r="H466" s="33"/>
    </row>
    <row r="467" spans="1:8" ht="31.5" x14ac:dyDescent="0.2">
      <c r="A467" s="167" t="s">
        <v>7</v>
      </c>
      <c r="B467" s="160" t="s">
        <v>571</v>
      </c>
      <c r="C467" s="173"/>
      <c r="D467" s="173"/>
      <c r="E467" s="173"/>
      <c r="F467" s="33">
        <f>SUM(F468)</f>
        <v>299</v>
      </c>
      <c r="G467" s="33"/>
      <c r="H467" s="33"/>
    </row>
    <row r="468" spans="1:8" ht="31.5" x14ac:dyDescent="0.2">
      <c r="A468" s="162" t="s">
        <v>340</v>
      </c>
      <c r="B468" s="160" t="s">
        <v>571</v>
      </c>
      <c r="C468" s="173" t="s">
        <v>210</v>
      </c>
      <c r="D468" s="173" t="s">
        <v>234</v>
      </c>
      <c r="E468" s="173" t="s">
        <v>234</v>
      </c>
      <c r="F468" s="33">
        <v>299</v>
      </c>
      <c r="G468" s="33"/>
      <c r="H468" s="33"/>
    </row>
    <row r="469" spans="1:8" ht="110.25" x14ac:dyDescent="0.2">
      <c r="A469" s="178" t="s">
        <v>135</v>
      </c>
      <c r="B469" s="161" t="s">
        <v>608</v>
      </c>
      <c r="C469" s="193"/>
      <c r="D469" s="193"/>
      <c r="E469" s="193"/>
      <c r="F469" s="158">
        <f>SUM(F470+F473+F477)</f>
        <v>6308.6</v>
      </c>
      <c r="G469" s="158">
        <f t="shared" ref="G469:H469" si="134">SUM(G470+G473+G477)</f>
        <v>6308.6</v>
      </c>
      <c r="H469" s="158">
        <f t="shared" si="134"/>
        <v>6308.6</v>
      </c>
    </row>
    <row r="470" spans="1:8" ht="78.75" x14ac:dyDescent="0.2">
      <c r="A470" s="162" t="s">
        <v>407</v>
      </c>
      <c r="B470" s="160" t="s">
        <v>609</v>
      </c>
      <c r="C470" s="193"/>
      <c r="D470" s="193"/>
      <c r="E470" s="193"/>
      <c r="F470" s="33">
        <f>SUM(F471)</f>
        <v>1382.9</v>
      </c>
      <c r="G470" s="33">
        <f t="shared" ref="G470:H471" si="135">SUM(G471)</f>
        <v>1382.9</v>
      </c>
      <c r="H470" s="33">
        <f t="shared" si="135"/>
        <v>1382.9</v>
      </c>
    </row>
    <row r="471" spans="1:8" ht="47.25" x14ac:dyDescent="0.2">
      <c r="A471" s="162" t="s">
        <v>470</v>
      </c>
      <c r="B471" s="160" t="s">
        <v>888</v>
      </c>
      <c r="C471" s="173"/>
      <c r="D471" s="173"/>
      <c r="E471" s="173"/>
      <c r="F471" s="33">
        <f>SUM(F472)</f>
        <v>1382.9</v>
      </c>
      <c r="G471" s="33">
        <f t="shared" si="135"/>
        <v>1382.9</v>
      </c>
      <c r="H471" s="33">
        <f t="shared" si="135"/>
        <v>1382.9</v>
      </c>
    </row>
    <row r="472" spans="1:8" ht="15.75" x14ac:dyDescent="0.2">
      <c r="A472" s="162" t="s">
        <v>207</v>
      </c>
      <c r="B472" s="160" t="s">
        <v>888</v>
      </c>
      <c r="C472" s="173" t="s">
        <v>264</v>
      </c>
      <c r="D472" s="173" t="s">
        <v>229</v>
      </c>
      <c r="E472" s="173" t="s">
        <v>193</v>
      </c>
      <c r="F472" s="168">
        <v>1382.9</v>
      </c>
      <c r="G472" s="168">
        <v>1382.9</v>
      </c>
      <c r="H472" s="168">
        <v>1382.9</v>
      </c>
    </row>
    <row r="473" spans="1:8" ht="15.75" x14ac:dyDescent="0.2">
      <c r="A473" s="167" t="s">
        <v>96</v>
      </c>
      <c r="B473" s="160" t="s">
        <v>610</v>
      </c>
      <c r="C473" s="173"/>
      <c r="D473" s="173"/>
      <c r="E473" s="173"/>
      <c r="F473" s="33">
        <f>SUM(F474)</f>
        <v>3492.9</v>
      </c>
      <c r="G473" s="33">
        <f>SUM(G474)</f>
        <v>3492.9</v>
      </c>
      <c r="H473" s="33">
        <f>SUM(H474)</f>
        <v>3492.9</v>
      </c>
    </row>
    <row r="474" spans="1:8" ht="47.25" x14ac:dyDescent="0.2">
      <c r="A474" s="162" t="s">
        <v>443</v>
      </c>
      <c r="B474" s="160" t="s">
        <v>611</v>
      </c>
      <c r="C474" s="173"/>
      <c r="D474" s="173"/>
      <c r="E474" s="173"/>
      <c r="F474" s="33">
        <f>SUM(F475:F476)</f>
        <v>3492.9</v>
      </c>
      <c r="G474" s="33">
        <f>SUM(G475:G476)</f>
        <v>3492.9</v>
      </c>
      <c r="H474" s="33">
        <f>SUM(H475:H476)</f>
        <v>3492.9</v>
      </c>
    </row>
    <row r="475" spans="1:8" ht="78.75" x14ac:dyDescent="0.2">
      <c r="A475" s="162" t="s">
        <v>73</v>
      </c>
      <c r="B475" s="160" t="s">
        <v>611</v>
      </c>
      <c r="C475" s="173" t="s">
        <v>83</v>
      </c>
      <c r="D475" s="173" t="s">
        <v>229</v>
      </c>
      <c r="E475" s="173" t="s">
        <v>193</v>
      </c>
      <c r="F475" s="33">
        <v>3460.3</v>
      </c>
      <c r="G475" s="33">
        <v>3460.3</v>
      </c>
      <c r="H475" s="33">
        <v>3460.3</v>
      </c>
    </row>
    <row r="476" spans="1:8" ht="31.5" x14ac:dyDescent="0.2">
      <c r="A476" s="162" t="s">
        <v>340</v>
      </c>
      <c r="B476" s="160" t="s">
        <v>611</v>
      </c>
      <c r="C476" s="173" t="s">
        <v>210</v>
      </c>
      <c r="D476" s="173" t="s">
        <v>229</v>
      </c>
      <c r="E476" s="173" t="s">
        <v>193</v>
      </c>
      <c r="F476" s="33">
        <v>32.6</v>
      </c>
      <c r="G476" s="33">
        <v>32.6</v>
      </c>
      <c r="H476" s="33">
        <v>32.6</v>
      </c>
    </row>
    <row r="477" spans="1:8" ht="31.5" x14ac:dyDescent="0.2">
      <c r="A477" s="167" t="s">
        <v>253</v>
      </c>
      <c r="B477" s="160" t="s">
        <v>612</v>
      </c>
      <c r="C477" s="173"/>
      <c r="D477" s="173"/>
      <c r="E477" s="173"/>
      <c r="F477" s="33">
        <f>SUM(F480+F478+F482)</f>
        <v>1432.8</v>
      </c>
      <c r="G477" s="33">
        <f>SUM(G480+G478+G482)</f>
        <v>1432.8</v>
      </c>
      <c r="H477" s="33">
        <f>SUM(H480+H478+H482)</f>
        <v>1432.8</v>
      </c>
    </row>
    <row r="478" spans="1:8" ht="31.5" x14ac:dyDescent="0.2">
      <c r="A478" s="162" t="s">
        <v>444</v>
      </c>
      <c r="B478" s="160" t="s">
        <v>613</v>
      </c>
      <c r="C478" s="173"/>
      <c r="D478" s="173"/>
      <c r="E478" s="173"/>
      <c r="F478" s="33">
        <f>SUM(F479)</f>
        <v>104.9</v>
      </c>
      <c r="G478" s="33">
        <f>SUM(G479)</f>
        <v>104.9</v>
      </c>
      <c r="H478" s="33">
        <f>SUM(H479)</f>
        <v>104.9</v>
      </c>
    </row>
    <row r="479" spans="1:8" ht="31.5" x14ac:dyDescent="0.2">
      <c r="A479" s="162" t="s">
        <v>340</v>
      </c>
      <c r="B479" s="160" t="s">
        <v>613</v>
      </c>
      <c r="C479" s="173" t="s">
        <v>210</v>
      </c>
      <c r="D479" s="173" t="s">
        <v>229</v>
      </c>
      <c r="E479" s="173" t="s">
        <v>193</v>
      </c>
      <c r="F479" s="33">
        <v>104.9</v>
      </c>
      <c r="G479" s="33">
        <v>104.9</v>
      </c>
      <c r="H479" s="33">
        <v>104.9</v>
      </c>
    </row>
    <row r="480" spans="1:8" ht="47.25" x14ac:dyDescent="0.2">
      <c r="A480" s="162" t="s">
        <v>262</v>
      </c>
      <c r="B480" s="160" t="s">
        <v>614</v>
      </c>
      <c r="C480" s="173"/>
      <c r="D480" s="173"/>
      <c r="E480" s="173"/>
      <c r="F480" s="33">
        <f>SUM(F481)</f>
        <v>750.8</v>
      </c>
      <c r="G480" s="33">
        <f>SUM(G481)</f>
        <v>750.8</v>
      </c>
      <c r="H480" s="33">
        <f>SUM(H481)</f>
        <v>750.8</v>
      </c>
    </row>
    <row r="481" spans="1:8" ht="31.5" x14ac:dyDescent="0.2">
      <c r="A481" s="162" t="s">
        <v>340</v>
      </c>
      <c r="B481" s="160" t="s">
        <v>614</v>
      </c>
      <c r="C481" s="173" t="s">
        <v>210</v>
      </c>
      <c r="D481" s="173" t="s">
        <v>229</v>
      </c>
      <c r="E481" s="173" t="s">
        <v>192</v>
      </c>
      <c r="F481" s="33">
        <v>750.8</v>
      </c>
      <c r="G481" s="33">
        <v>750.8</v>
      </c>
      <c r="H481" s="33">
        <v>750.8</v>
      </c>
    </row>
    <row r="482" spans="1:8" ht="236.25" x14ac:dyDescent="0.2">
      <c r="A482" s="192" t="s">
        <v>766</v>
      </c>
      <c r="B482" s="160" t="s">
        <v>889</v>
      </c>
      <c r="C482" s="173"/>
      <c r="D482" s="173"/>
      <c r="E482" s="173"/>
      <c r="F482" s="33">
        <f>SUM(F483)</f>
        <v>577.1</v>
      </c>
      <c r="G482" s="33">
        <f t="shared" ref="G482:H482" si="136">SUM(G483)</f>
        <v>577.1</v>
      </c>
      <c r="H482" s="33">
        <f t="shared" si="136"/>
        <v>577.1</v>
      </c>
    </row>
    <row r="483" spans="1:8" ht="31.5" x14ac:dyDescent="0.2">
      <c r="A483" s="162" t="s">
        <v>340</v>
      </c>
      <c r="B483" s="160" t="s">
        <v>889</v>
      </c>
      <c r="C483" s="173" t="s">
        <v>210</v>
      </c>
      <c r="D483" s="173" t="s">
        <v>229</v>
      </c>
      <c r="E483" s="173" t="s">
        <v>193</v>
      </c>
      <c r="F483" s="168">
        <v>577.1</v>
      </c>
      <c r="G483" s="168">
        <v>577.1</v>
      </c>
      <c r="H483" s="168">
        <v>577.1</v>
      </c>
    </row>
    <row r="484" spans="1:8" ht="47.25" x14ac:dyDescent="0.2">
      <c r="A484" s="180" t="s">
        <v>777</v>
      </c>
      <c r="B484" s="161" t="s">
        <v>760</v>
      </c>
      <c r="C484" s="193"/>
      <c r="D484" s="193"/>
      <c r="E484" s="193"/>
      <c r="F484" s="158">
        <f>SUM(F485)</f>
        <v>11111.2</v>
      </c>
      <c r="G484" s="158"/>
      <c r="H484" s="158"/>
    </row>
    <row r="485" spans="1:8" ht="31.5" x14ac:dyDescent="0.2">
      <c r="A485" s="167" t="s">
        <v>253</v>
      </c>
      <c r="B485" s="160" t="s">
        <v>765</v>
      </c>
      <c r="C485" s="173"/>
      <c r="D485" s="173"/>
      <c r="E485" s="173"/>
      <c r="F485" s="33">
        <f t="shared" ref="F485:F486" si="137">SUM(F486)</f>
        <v>11111.2</v>
      </c>
      <c r="G485" s="33"/>
      <c r="H485" s="33"/>
    </row>
    <row r="486" spans="1:8" ht="31.5" x14ac:dyDescent="0.2">
      <c r="A486" s="188" t="s">
        <v>764</v>
      </c>
      <c r="B486" s="160" t="s">
        <v>896</v>
      </c>
      <c r="C486" s="173"/>
      <c r="D486" s="173"/>
      <c r="E486" s="173"/>
      <c r="F486" s="33">
        <f t="shared" si="137"/>
        <v>11111.2</v>
      </c>
      <c r="G486" s="33"/>
      <c r="H486" s="33"/>
    </row>
    <row r="487" spans="1:8" ht="31.5" x14ac:dyDescent="0.2">
      <c r="A487" s="162" t="s">
        <v>340</v>
      </c>
      <c r="B487" s="160" t="s">
        <v>896</v>
      </c>
      <c r="C487" s="173" t="s">
        <v>210</v>
      </c>
      <c r="D487" s="173" t="s">
        <v>232</v>
      </c>
      <c r="E487" s="173" t="s">
        <v>229</v>
      </c>
      <c r="F487" s="33">
        <v>11111.2</v>
      </c>
      <c r="G487" s="33"/>
      <c r="H487" s="33"/>
    </row>
    <row r="488" spans="1:8" ht="63" x14ac:dyDescent="0.2">
      <c r="A488" s="180" t="s">
        <v>445</v>
      </c>
      <c r="B488" s="161" t="s">
        <v>667</v>
      </c>
      <c r="C488" s="193"/>
      <c r="D488" s="193"/>
      <c r="E488" s="193"/>
      <c r="F488" s="158">
        <f>SUM(F489+F493)</f>
        <v>11957.4</v>
      </c>
      <c r="G488" s="158">
        <f>SUM(G489+G493)</f>
        <v>11957.4</v>
      </c>
      <c r="H488" s="158">
        <f>SUM(H489+H493)</f>
        <v>11957.4</v>
      </c>
    </row>
    <row r="489" spans="1:8" ht="15.75" x14ac:dyDescent="0.2">
      <c r="A489" s="167" t="s">
        <v>96</v>
      </c>
      <c r="B489" s="160" t="s">
        <v>668</v>
      </c>
      <c r="C489" s="173"/>
      <c r="D489" s="173"/>
      <c r="E489" s="173"/>
      <c r="F489" s="33">
        <f t="shared" ref="F489:H489" si="138">SUM(F490)</f>
        <v>9657.4</v>
      </c>
      <c r="G489" s="33">
        <f t="shared" si="138"/>
        <v>9657.4</v>
      </c>
      <c r="H489" s="33">
        <f t="shared" si="138"/>
        <v>9657.4</v>
      </c>
    </row>
    <row r="490" spans="1:8" ht="31.5" x14ac:dyDescent="0.2">
      <c r="A490" s="167" t="s">
        <v>91</v>
      </c>
      <c r="B490" s="160" t="s">
        <v>669</v>
      </c>
      <c r="C490" s="173"/>
      <c r="D490" s="173"/>
      <c r="E490" s="173"/>
      <c r="F490" s="33">
        <f>SUM(F491:F492)</f>
        <v>9657.4</v>
      </c>
      <c r="G490" s="33">
        <f>SUM(G491:G492)</f>
        <v>9657.4</v>
      </c>
      <c r="H490" s="33">
        <f>SUM(H491:H492)</f>
        <v>9657.4</v>
      </c>
    </row>
    <row r="491" spans="1:8" ht="78.75" x14ac:dyDescent="0.2">
      <c r="A491" s="162" t="s">
        <v>73</v>
      </c>
      <c r="B491" s="160" t="s">
        <v>669</v>
      </c>
      <c r="C491" s="173" t="s">
        <v>83</v>
      </c>
      <c r="D491" s="173" t="s">
        <v>227</v>
      </c>
      <c r="E491" s="173" t="s">
        <v>144</v>
      </c>
      <c r="F491" s="33">
        <v>8912.7999999999993</v>
      </c>
      <c r="G491" s="33">
        <v>8912.7999999999993</v>
      </c>
      <c r="H491" s="33">
        <v>8912.7999999999993</v>
      </c>
    </row>
    <row r="492" spans="1:8" ht="31.5" x14ac:dyDescent="0.2">
      <c r="A492" s="162" t="s">
        <v>340</v>
      </c>
      <c r="B492" s="160" t="s">
        <v>669</v>
      </c>
      <c r="C492" s="173" t="s">
        <v>210</v>
      </c>
      <c r="D492" s="173" t="s">
        <v>227</v>
      </c>
      <c r="E492" s="173" t="s">
        <v>144</v>
      </c>
      <c r="F492" s="33">
        <v>744.6</v>
      </c>
      <c r="G492" s="33">
        <v>744.6</v>
      </c>
      <c r="H492" s="33">
        <v>744.6</v>
      </c>
    </row>
    <row r="493" spans="1:8" ht="31.5" x14ac:dyDescent="0.2">
      <c r="A493" s="167" t="s">
        <v>253</v>
      </c>
      <c r="B493" s="160" t="s">
        <v>670</v>
      </c>
      <c r="C493" s="173"/>
      <c r="D493" s="173"/>
      <c r="E493" s="173"/>
      <c r="F493" s="33">
        <f>SUM(F494+F496)</f>
        <v>2300</v>
      </c>
      <c r="G493" s="33">
        <f>SUM(G494+G496)</f>
        <v>2300</v>
      </c>
      <c r="H493" s="33">
        <f>SUM(H494+H496)</f>
        <v>2300</v>
      </c>
    </row>
    <row r="494" spans="1:8" ht="47.25" x14ac:dyDescent="0.2">
      <c r="A494" s="167" t="s">
        <v>471</v>
      </c>
      <c r="B494" s="160" t="s">
        <v>671</v>
      </c>
      <c r="C494" s="173"/>
      <c r="D494" s="173"/>
      <c r="E494" s="173"/>
      <c r="F494" s="33">
        <f>SUM(F495)</f>
        <v>1500</v>
      </c>
      <c r="G494" s="33">
        <f>SUM(G495)</f>
        <v>1500</v>
      </c>
      <c r="H494" s="33">
        <f>SUM(H495)</f>
        <v>1500</v>
      </c>
    </row>
    <row r="495" spans="1:8" ht="31.5" x14ac:dyDescent="0.2">
      <c r="A495" s="162" t="s">
        <v>340</v>
      </c>
      <c r="B495" s="160" t="s">
        <v>671</v>
      </c>
      <c r="C495" s="173" t="s">
        <v>210</v>
      </c>
      <c r="D495" s="173" t="s">
        <v>227</v>
      </c>
      <c r="E495" s="173" t="s">
        <v>144</v>
      </c>
      <c r="F495" s="33">
        <v>1500</v>
      </c>
      <c r="G495" s="33">
        <v>1500</v>
      </c>
      <c r="H495" s="33">
        <v>1500</v>
      </c>
    </row>
    <row r="496" spans="1:8" ht="31.5" x14ac:dyDescent="0.2">
      <c r="A496" s="162" t="s">
        <v>472</v>
      </c>
      <c r="B496" s="160" t="s">
        <v>672</v>
      </c>
      <c r="C496" s="173"/>
      <c r="D496" s="173"/>
      <c r="E496" s="173"/>
      <c r="F496" s="33">
        <f>SUM(F497:F497)</f>
        <v>800</v>
      </c>
      <c r="G496" s="33">
        <f>SUM(G497:G497)</f>
        <v>800</v>
      </c>
      <c r="H496" s="33">
        <f>SUM(H497:H497)</f>
        <v>800</v>
      </c>
    </row>
    <row r="497" spans="1:8" ht="31.5" x14ac:dyDescent="0.2">
      <c r="A497" s="162" t="s">
        <v>340</v>
      </c>
      <c r="B497" s="160" t="s">
        <v>672</v>
      </c>
      <c r="C497" s="173" t="s">
        <v>210</v>
      </c>
      <c r="D497" s="173" t="s">
        <v>227</v>
      </c>
      <c r="E497" s="173" t="s">
        <v>144</v>
      </c>
      <c r="F497" s="33">
        <v>800</v>
      </c>
      <c r="G497" s="33">
        <v>800</v>
      </c>
      <c r="H497" s="33">
        <v>800</v>
      </c>
    </row>
    <row r="498" spans="1:8" ht="63" x14ac:dyDescent="0.2">
      <c r="A498" s="180" t="s">
        <v>794</v>
      </c>
      <c r="B498" s="161" t="s">
        <v>768</v>
      </c>
      <c r="C498" s="193"/>
      <c r="D498" s="193"/>
      <c r="E498" s="193"/>
      <c r="F498" s="158">
        <f>SUM(F499)</f>
        <v>40</v>
      </c>
      <c r="G498" s="158">
        <f t="shared" ref="G498:H498" si="139">SUM(G499)</f>
        <v>40</v>
      </c>
      <c r="H498" s="158">
        <f t="shared" si="139"/>
        <v>40</v>
      </c>
    </row>
    <row r="499" spans="1:8" ht="31.5" x14ac:dyDescent="0.2">
      <c r="A499" s="162" t="s">
        <v>253</v>
      </c>
      <c r="B499" s="160" t="s">
        <v>769</v>
      </c>
      <c r="C499" s="160"/>
      <c r="D499" s="177"/>
      <c r="E499" s="177"/>
      <c r="F499" s="168">
        <v>40</v>
      </c>
      <c r="G499" s="168">
        <v>40</v>
      </c>
      <c r="H499" s="168">
        <v>40</v>
      </c>
    </row>
    <row r="500" spans="1:8" ht="47.25" x14ac:dyDescent="0.2">
      <c r="A500" s="162" t="s">
        <v>770</v>
      </c>
      <c r="B500" s="160" t="s">
        <v>771</v>
      </c>
      <c r="C500" s="160"/>
      <c r="D500" s="177"/>
      <c r="E500" s="177"/>
      <c r="F500" s="168">
        <v>40</v>
      </c>
      <c r="G500" s="168">
        <v>40</v>
      </c>
      <c r="H500" s="168">
        <v>40</v>
      </c>
    </row>
    <row r="501" spans="1:8" ht="31.5" x14ac:dyDescent="0.2">
      <c r="A501" s="162" t="s">
        <v>340</v>
      </c>
      <c r="B501" s="160" t="s">
        <v>771</v>
      </c>
      <c r="C501" s="160" t="s">
        <v>210</v>
      </c>
      <c r="D501" s="160" t="s">
        <v>227</v>
      </c>
      <c r="E501" s="160" t="s">
        <v>144</v>
      </c>
      <c r="F501" s="33">
        <v>40</v>
      </c>
      <c r="G501" s="33">
        <v>40</v>
      </c>
      <c r="H501" s="33">
        <v>40</v>
      </c>
    </row>
    <row r="502" spans="1:8" ht="63" x14ac:dyDescent="0.2">
      <c r="A502" s="180" t="s">
        <v>446</v>
      </c>
      <c r="B502" s="161" t="s">
        <v>627</v>
      </c>
      <c r="C502" s="193"/>
      <c r="D502" s="193"/>
      <c r="E502" s="193"/>
      <c r="F502" s="158">
        <f>SUM(F503)</f>
        <v>215</v>
      </c>
      <c r="G502" s="158">
        <f>SUM(G503)</f>
        <v>215</v>
      </c>
      <c r="H502" s="158">
        <f>SUM(H503)</f>
        <v>215</v>
      </c>
    </row>
    <row r="503" spans="1:8" ht="31.5" x14ac:dyDescent="0.2">
      <c r="A503" s="167" t="s">
        <v>253</v>
      </c>
      <c r="B503" s="160" t="s">
        <v>628</v>
      </c>
      <c r="C503" s="173"/>
      <c r="D503" s="173"/>
      <c r="E503" s="173"/>
      <c r="F503" s="33">
        <f>SUM(F504:F504)</f>
        <v>215</v>
      </c>
      <c r="G503" s="33">
        <f>SUM(G504:G504)</f>
        <v>215</v>
      </c>
      <c r="H503" s="33">
        <f>SUM(H504:H504)</f>
        <v>215</v>
      </c>
    </row>
    <row r="504" spans="1:8" ht="31.5" x14ac:dyDescent="0.2">
      <c r="A504" s="167" t="s">
        <v>467</v>
      </c>
      <c r="B504" s="160" t="s">
        <v>629</v>
      </c>
      <c r="C504" s="173"/>
      <c r="D504" s="173"/>
      <c r="E504" s="173"/>
      <c r="F504" s="33">
        <f>SUM(F505)</f>
        <v>215</v>
      </c>
      <c r="G504" s="33">
        <f t="shared" ref="G504:H504" si="140">SUM(G505)</f>
        <v>215</v>
      </c>
      <c r="H504" s="33">
        <f t="shared" si="140"/>
        <v>215</v>
      </c>
    </row>
    <row r="505" spans="1:8" ht="31.5" x14ac:dyDescent="0.2">
      <c r="A505" s="162" t="s">
        <v>340</v>
      </c>
      <c r="B505" s="160" t="s">
        <v>629</v>
      </c>
      <c r="C505" s="173" t="s">
        <v>210</v>
      </c>
      <c r="D505" s="173" t="s">
        <v>231</v>
      </c>
      <c r="E505" s="173" t="s">
        <v>195</v>
      </c>
      <c r="F505" s="33">
        <v>215</v>
      </c>
      <c r="G505" s="33">
        <v>215</v>
      </c>
      <c r="H505" s="33">
        <v>215</v>
      </c>
    </row>
    <row r="506" spans="1:8" ht="94.5" x14ac:dyDescent="0.2">
      <c r="A506" s="180" t="s">
        <v>979</v>
      </c>
      <c r="B506" s="161" t="s">
        <v>447</v>
      </c>
      <c r="C506" s="161"/>
      <c r="D506" s="161"/>
      <c r="E506" s="161"/>
      <c r="F506" s="179">
        <f>SUM(F507)</f>
        <v>350</v>
      </c>
      <c r="G506" s="179"/>
      <c r="H506" s="179"/>
    </row>
    <row r="507" spans="1:8" ht="31.5" x14ac:dyDescent="0.2">
      <c r="A507" s="162" t="s">
        <v>253</v>
      </c>
      <c r="B507" s="160" t="s">
        <v>448</v>
      </c>
      <c r="C507" s="160"/>
      <c r="D507" s="160"/>
      <c r="E507" s="160"/>
      <c r="F507" s="33">
        <f>SUM(F508+F510)</f>
        <v>350</v>
      </c>
      <c r="G507" s="33"/>
      <c r="H507" s="33"/>
    </row>
    <row r="508" spans="1:8" ht="31.5" x14ac:dyDescent="0.2">
      <c r="A508" s="162" t="s">
        <v>449</v>
      </c>
      <c r="B508" s="160" t="s">
        <v>939</v>
      </c>
      <c r="C508" s="160"/>
      <c r="D508" s="160"/>
      <c r="E508" s="160"/>
      <c r="F508" s="33">
        <f>SUM(F509)</f>
        <v>225</v>
      </c>
      <c r="G508" s="33"/>
      <c r="H508" s="33"/>
    </row>
    <row r="509" spans="1:8" ht="31.5" x14ac:dyDescent="0.2">
      <c r="A509" s="162" t="s">
        <v>340</v>
      </c>
      <c r="B509" s="160" t="s">
        <v>939</v>
      </c>
      <c r="C509" s="160" t="s">
        <v>210</v>
      </c>
      <c r="D509" s="160" t="s">
        <v>227</v>
      </c>
      <c r="E509" s="160" t="s">
        <v>144</v>
      </c>
      <c r="F509" s="33">
        <v>225</v>
      </c>
      <c r="G509" s="33"/>
      <c r="H509" s="33"/>
    </row>
    <row r="510" spans="1:8" ht="31.5" x14ac:dyDescent="0.2">
      <c r="A510" s="162" t="s">
        <v>677</v>
      </c>
      <c r="B510" s="160" t="s">
        <v>940</v>
      </c>
      <c r="C510" s="160"/>
      <c r="D510" s="160"/>
      <c r="E510" s="160"/>
      <c r="F510" s="33">
        <f>SUM(F511)</f>
        <v>125</v>
      </c>
      <c r="G510" s="33"/>
      <c r="H510" s="33"/>
    </row>
    <row r="511" spans="1:8" ht="31.5" x14ac:dyDescent="0.2">
      <c r="A511" s="162" t="s">
        <v>340</v>
      </c>
      <c r="B511" s="160" t="s">
        <v>940</v>
      </c>
      <c r="C511" s="160" t="s">
        <v>210</v>
      </c>
      <c r="D511" s="160" t="s">
        <v>227</v>
      </c>
      <c r="E511" s="160" t="s">
        <v>144</v>
      </c>
      <c r="F511" s="33">
        <v>125</v>
      </c>
      <c r="G511" s="33"/>
      <c r="H511" s="33"/>
    </row>
    <row r="512" spans="1:8" ht="47.25" x14ac:dyDescent="0.2">
      <c r="A512" s="165" t="s">
        <v>184</v>
      </c>
      <c r="B512" s="161" t="s">
        <v>641</v>
      </c>
      <c r="C512" s="193"/>
      <c r="D512" s="193"/>
      <c r="E512" s="193"/>
      <c r="F512" s="158">
        <f>SUM(F513)</f>
        <v>13740.8</v>
      </c>
      <c r="G512" s="158"/>
      <c r="H512" s="158"/>
    </row>
    <row r="513" spans="1:8" ht="31.5" x14ac:dyDescent="0.2">
      <c r="A513" s="167" t="s">
        <v>372</v>
      </c>
      <c r="B513" s="160" t="s">
        <v>642</v>
      </c>
      <c r="C513" s="173"/>
      <c r="D513" s="173"/>
      <c r="E513" s="173"/>
      <c r="F513" s="33">
        <f>SUM(F514)</f>
        <v>13740.8</v>
      </c>
      <c r="G513" s="33"/>
      <c r="H513" s="33"/>
    </row>
    <row r="514" spans="1:8" ht="31.5" x14ac:dyDescent="0.2">
      <c r="A514" s="167" t="s">
        <v>468</v>
      </c>
      <c r="B514" s="160" t="s">
        <v>643</v>
      </c>
      <c r="C514" s="173"/>
      <c r="D514" s="173"/>
      <c r="E514" s="173"/>
      <c r="F514" s="33">
        <f>SUM(F515)</f>
        <v>13740.8</v>
      </c>
      <c r="G514" s="33"/>
      <c r="H514" s="33"/>
    </row>
    <row r="515" spans="1:8" ht="31.5" x14ac:dyDescent="0.2">
      <c r="A515" s="162" t="s">
        <v>340</v>
      </c>
      <c r="B515" s="160" t="s">
        <v>643</v>
      </c>
      <c r="C515" s="173" t="s">
        <v>210</v>
      </c>
      <c r="D515" s="173" t="s">
        <v>232</v>
      </c>
      <c r="E515" s="173" t="s">
        <v>229</v>
      </c>
      <c r="F515" s="33">
        <v>13740.8</v>
      </c>
      <c r="G515" s="33"/>
      <c r="H515" s="33"/>
    </row>
    <row r="516" spans="1:8" ht="78.75" hidden="1" x14ac:dyDescent="0.2">
      <c r="A516" s="180" t="s">
        <v>450</v>
      </c>
      <c r="B516" s="161" t="s">
        <v>451</v>
      </c>
      <c r="C516" s="161"/>
      <c r="D516" s="161"/>
      <c r="E516" s="161"/>
      <c r="F516" s="158">
        <f>SUM(F517)</f>
        <v>0</v>
      </c>
      <c r="G516" s="158">
        <f t="shared" ref="G516:H517" si="141">SUM(G517)</f>
        <v>0</v>
      </c>
      <c r="H516" s="158">
        <f t="shared" si="141"/>
        <v>0</v>
      </c>
    </row>
    <row r="517" spans="1:8" ht="31.5" hidden="1" x14ac:dyDescent="0.2">
      <c r="A517" s="162" t="s">
        <v>253</v>
      </c>
      <c r="B517" s="160" t="s">
        <v>452</v>
      </c>
      <c r="C517" s="160"/>
      <c r="D517" s="160"/>
      <c r="E517" s="160"/>
      <c r="F517" s="33">
        <f>SUM(F518)</f>
        <v>0</v>
      </c>
      <c r="G517" s="33">
        <f t="shared" si="141"/>
        <v>0</v>
      </c>
      <c r="H517" s="33">
        <f t="shared" si="141"/>
        <v>0</v>
      </c>
    </row>
    <row r="518" spans="1:8" ht="63" hidden="1" x14ac:dyDescent="0.2">
      <c r="A518" s="162" t="s">
        <v>479</v>
      </c>
      <c r="B518" s="160" t="s">
        <v>703</v>
      </c>
      <c r="C518" s="160"/>
      <c r="D518" s="160"/>
      <c r="E518" s="160"/>
      <c r="F518" s="33">
        <f t="shared" ref="F518:G518" si="142">SUM(F519)</f>
        <v>0</v>
      </c>
      <c r="G518" s="33">
        <f t="shared" si="142"/>
        <v>0</v>
      </c>
      <c r="H518" s="33"/>
    </row>
    <row r="519" spans="1:8" ht="31.5" hidden="1" x14ac:dyDescent="0.2">
      <c r="A519" s="162" t="s">
        <v>340</v>
      </c>
      <c r="B519" s="160" t="s">
        <v>703</v>
      </c>
      <c r="C519" s="160" t="s">
        <v>210</v>
      </c>
      <c r="D519" s="160" t="s">
        <v>232</v>
      </c>
      <c r="E519" s="160" t="s">
        <v>232</v>
      </c>
      <c r="F519" s="33">
        <v>0</v>
      </c>
      <c r="G519" s="33"/>
      <c r="H519" s="33"/>
    </row>
    <row r="520" spans="1:8" ht="47.25" x14ac:dyDescent="0.2">
      <c r="A520" s="178" t="s">
        <v>783</v>
      </c>
      <c r="B520" s="161" t="s">
        <v>790</v>
      </c>
      <c r="C520" s="161"/>
      <c r="D520" s="161"/>
      <c r="E520" s="161"/>
      <c r="F520" s="158">
        <f>SUM(F521)</f>
        <v>40</v>
      </c>
      <c r="G520" s="158">
        <f>SUM(G521)</f>
        <v>40</v>
      </c>
      <c r="H520" s="158">
        <f>SUM(H521)</f>
        <v>40</v>
      </c>
    </row>
    <row r="521" spans="1:8" ht="31.5" x14ac:dyDescent="0.2">
      <c r="A521" s="162" t="s">
        <v>253</v>
      </c>
      <c r="B521" s="160" t="s">
        <v>791</v>
      </c>
      <c r="C521" s="160"/>
      <c r="D521" s="160"/>
      <c r="E521" s="160"/>
      <c r="F521" s="33">
        <f>SUM(F522:F522)</f>
        <v>40</v>
      </c>
      <c r="G521" s="33">
        <f>SUM(G522:G522)</f>
        <v>40</v>
      </c>
      <c r="H521" s="33">
        <f>SUM(H522:H522)</f>
        <v>40</v>
      </c>
    </row>
    <row r="522" spans="1:8" ht="15.75" x14ac:dyDescent="0.2">
      <c r="A522" s="167" t="s">
        <v>72</v>
      </c>
      <c r="B522" s="160" t="s">
        <v>792</v>
      </c>
      <c r="C522" s="160"/>
      <c r="D522" s="160"/>
      <c r="E522" s="160"/>
      <c r="F522" s="33">
        <f>SUM(F523)</f>
        <v>40</v>
      </c>
      <c r="G522" s="33">
        <f t="shared" ref="G522:H522" si="143">SUM(G523)</f>
        <v>40</v>
      </c>
      <c r="H522" s="33">
        <f t="shared" si="143"/>
        <v>40</v>
      </c>
    </row>
    <row r="523" spans="1:8" ht="31.5" x14ac:dyDescent="0.2">
      <c r="A523" s="162" t="s">
        <v>340</v>
      </c>
      <c r="B523" s="160" t="s">
        <v>792</v>
      </c>
      <c r="C523" s="160" t="s">
        <v>210</v>
      </c>
      <c r="D523" s="160" t="s">
        <v>227</v>
      </c>
      <c r="E523" s="160" t="s">
        <v>144</v>
      </c>
      <c r="F523" s="33">
        <v>40</v>
      </c>
      <c r="G523" s="33">
        <v>40</v>
      </c>
      <c r="H523" s="33">
        <v>40</v>
      </c>
    </row>
    <row r="524" spans="1:8" ht="47.25" x14ac:dyDescent="0.2">
      <c r="A524" s="165" t="s">
        <v>329</v>
      </c>
      <c r="B524" s="161" t="s">
        <v>648</v>
      </c>
      <c r="C524" s="193"/>
      <c r="D524" s="193"/>
      <c r="E524" s="193"/>
      <c r="F524" s="158">
        <f>SUM(F525)</f>
        <v>90090.1</v>
      </c>
      <c r="G524" s="158"/>
      <c r="H524" s="158"/>
    </row>
    <row r="525" spans="1:8" ht="31.5" x14ac:dyDescent="0.2">
      <c r="A525" s="166" t="s">
        <v>185</v>
      </c>
      <c r="B525" s="160" t="s">
        <v>649</v>
      </c>
      <c r="C525" s="173"/>
      <c r="D525" s="173"/>
      <c r="E525" s="173"/>
      <c r="F525" s="33">
        <f>SUM(F526)</f>
        <v>90090.1</v>
      </c>
      <c r="G525" s="33"/>
      <c r="H525" s="33"/>
    </row>
    <row r="526" spans="1:8" ht="15.75" x14ac:dyDescent="0.2">
      <c r="A526" s="167" t="s">
        <v>474</v>
      </c>
      <c r="B526" s="160" t="s">
        <v>900</v>
      </c>
      <c r="C526" s="173"/>
      <c r="D526" s="173"/>
      <c r="E526" s="173"/>
      <c r="F526" s="33">
        <f t="shared" ref="F526" si="144">SUM(F527)</f>
        <v>90090.1</v>
      </c>
      <c r="G526" s="33"/>
      <c r="H526" s="33"/>
    </row>
    <row r="527" spans="1:8" ht="31.5" x14ac:dyDescent="0.2">
      <c r="A527" s="167" t="s">
        <v>225</v>
      </c>
      <c r="B527" s="160" t="s">
        <v>900</v>
      </c>
      <c r="C527" s="173" t="s">
        <v>313</v>
      </c>
      <c r="D527" s="173" t="s">
        <v>234</v>
      </c>
      <c r="E527" s="173" t="s">
        <v>192</v>
      </c>
      <c r="F527" s="33">
        <v>90090.1</v>
      </c>
      <c r="G527" s="33"/>
      <c r="H527" s="33"/>
    </row>
    <row r="528" spans="1:8" ht="47.25" x14ac:dyDescent="0.2">
      <c r="A528" s="180" t="s">
        <v>453</v>
      </c>
      <c r="B528" s="161" t="s">
        <v>454</v>
      </c>
      <c r="C528" s="161"/>
      <c r="D528" s="161"/>
      <c r="E528" s="161"/>
      <c r="F528" s="158">
        <f t="shared" ref="F528:H529" si="145">SUM(F529)</f>
        <v>11327.5</v>
      </c>
      <c r="G528" s="158">
        <f t="shared" si="145"/>
        <v>12357.3</v>
      </c>
      <c r="H528" s="158">
        <f t="shared" si="145"/>
        <v>13593</v>
      </c>
    </row>
    <row r="529" spans="1:8" ht="31.5" x14ac:dyDescent="0.2">
      <c r="A529" s="162" t="s">
        <v>253</v>
      </c>
      <c r="B529" s="160" t="s">
        <v>455</v>
      </c>
      <c r="C529" s="160"/>
      <c r="D529" s="160"/>
      <c r="E529" s="160"/>
      <c r="F529" s="33">
        <f>SUM(F530)</f>
        <v>11327.5</v>
      </c>
      <c r="G529" s="33">
        <f t="shared" si="145"/>
        <v>12357.3</v>
      </c>
      <c r="H529" s="33">
        <f t="shared" si="145"/>
        <v>13593</v>
      </c>
    </row>
    <row r="530" spans="1:8" ht="63" x14ac:dyDescent="0.2">
      <c r="A530" s="162" t="s">
        <v>476</v>
      </c>
      <c r="B530" s="160" t="s">
        <v>893</v>
      </c>
      <c r="C530" s="160"/>
      <c r="D530" s="160"/>
      <c r="E530" s="160"/>
      <c r="F530" s="33">
        <f>SUM(F531:F531)</f>
        <v>11327.5</v>
      </c>
      <c r="G530" s="33">
        <f t="shared" ref="G530:H530" si="146">SUM(G531:G531)</f>
        <v>12357.3</v>
      </c>
      <c r="H530" s="33">
        <f t="shared" si="146"/>
        <v>13593</v>
      </c>
    </row>
    <row r="531" spans="1:8" ht="31.5" x14ac:dyDescent="0.2">
      <c r="A531" s="162" t="s">
        <v>340</v>
      </c>
      <c r="B531" s="160" t="s">
        <v>893</v>
      </c>
      <c r="C531" s="160" t="s">
        <v>210</v>
      </c>
      <c r="D531" s="160" t="s">
        <v>231</v>
      </c>
      <c r="E531" s="160" t="s">
        <v>197</v>
      </c>
      <c r="F531" s="168">
        <v>11327.5</v>
      </c>
      <c r="G531" s="168">
        <v>12357.3</v>
      </c>
      <c r="H531" s="168">
        <v>13593</v>
      </c>
    </row>
    <row r="532" spans="1:8" ht="47.25" x14ac:dyDescent="0.2">
      <c r="A532" s="180" t="s">
        <v>788</v>
      </c>
      <c r="B532" s="161" t="s">
        <v>784</v>
      </c>
      <c r="C532" s="161"/>
      <c r="D532" s="161"/>
      <c r="E532" s="161"/>
      <c r="F532" s="158">
        <f>SUM(F533)</f>
        <v>20</v>
      </c>
      <c r="G532" s="158">
        <f>SUM(G533)</f>
        <v>20</v>
      </c>
      <c r="H532" s="158">
        <f>SUM(H533)</f>
        <v>20</v>
      </c>
    </row>
    <row r="533" spans="1:8" ht="31.5" x14ac:dyDescent="0.2">
      <c r="A533" s="162" t="s">
        <v>253</v>
      </c>
      <c r="B533" s="160" t="s">
        <v>785</v>
      </c>
      <c r="C533" s="160"/>
      <c r="D533" s="160"/>
      <c r="E533" s="160"/>
      <c r="F533" s="33">
        <f>SUM(F534:F534)</f>
        <v>20</v>
      </c>
      <c r="G533" s="33">
        <f>SUM(G534:G534)</f>
        <v>20</v>
      </c>
      <c r="H533" s="33">
        <f>SUM(H534:H534)</f>
        <v>20</v>
      </c>
    </row>
    <row r="534" spans="1:8" ht="31.5" x14ac:dyDescent="0.2">
      <c r="A534" s="162" t="s">
        <v>789</v>
      </c>
      <c r="B534" s="160" t="s">
        <v>793</v>
      </c>
      <c r="C534" s="160"/>
      <c r="D534" s="160"/>
      <c r="E534" s="160"/>
      <c r="F534" s="33">
        <f>SUM(F535)</f>
        <v>20</v>
      </c>
      <c r="G534" s="33">
        <f>SUM(G535)</f>
        <v>20</v>
      </c>
      <c r="H534" s="33">
        <f>SUM(H535)</f>
        <v>20</v>
      </c>
    </row>
    <row r="535" spans="1:8" ht="31.5" x14ac:dyDescent="0.2">
      <c r="A535" s="162" t="s">
        <v>340</v>
      </c>
      <c r="B535" s="160" t="s">
        <v>793</v>
      </c>
      <c r="C535" s="160" t="s">
        <v>210</v>
      </c>
      <c r="D535" s="160" t="s">
        <v>227</v>
      </c>
      <c r="E535" s="160" t="s">
        <v>144</v>
      </c>
      <c r="F535" s="33">
        <v>20</v>
      </c>
      <c r="G535" s="33">
        <v>20</v>
      </c>
      <c r="H535" s="33">
        <v>20</v>
      </c>
    </row>
    <row r="536" spans="1:8" ht="47.25" x14ac:dyDescent="0.2">
      <c r="A536" s="180" t="s">
        <v>950</v>
      </c>
      <c r="B536" s="161" t="s">
        <v>951</v>
      </c>
      <c r="C536" s="161"/>
      <c r="D536" s="161"/>
      <c r="E536" s="161"/>
      <c r="F536" s="158">
        <f t="shared" ref="F536:H538" si="147">SUM(F537)</f>
        <v>33651.800000000003</v>
      </c>
      <c r="G536" s="158">
        <f t="shared" si="147"/>
        <v>31969.200000000001</v>
      </c>
      <c r="H536" s="158">
        <f t="shared" si="147"/>
        <v>30286.6</v>
      </c>
    </row>
    <row r="537" spans="1:8" ht="31.5" x14ac:dyDescent="0.2">
      <c r="A537" s="167" t="s">
        <v>253</v>
      </c>
      <c r="B537" s="160" t="s">
        <v>952</v>
      </c>
      <c r="C537" s="160"/>
      <c r="D537" s="160"/>
      <c r="E537" s="160"/>
      <c r="F537" s="33">
        <f t="shared" si="147"/>
        <v>33651.800000000003</v>
      </c>
      <c r="G537" s="33">
        <f t="shared" si="147"/>
        <v>31969.200000000001</v>
      </c>
      <c r="H537" s="33">
        <f t="shared" si="147"/>
        <v>30286.6</v>
      </c>
    </row>
    <row r="538" spans="1:8" ht="15.75" x14ac:dyDescent="0.2">
      <c r="A538" s="162" t="s">
        <v>475</v>
      </c>
      <c r="B538" s="181" t="s">
        <v>953</v>
      </c>
      <c r="C538" s="160"/>
      <c r="D538" s="160"/>
      <c r="E538" s="160"/>
      <c r="F538" s="33">
        <f t="shared" si="147"/>
        <v>33651.800000000003</v>
      </c>
      <c r="G538" s="33">
        <f t="shared" si="147"/>
        <v>31969.200000000001</v>
      </c>
      <c r="H538" s="33">
        <f t="shared" si="147"/>
        <v>30286.6</v>
      </c>
    </row>
    <row r="539" spans="1:8" ht="31.5" x14ac:dyDescent="0.2">
      <c r="A539" s="162" t="s">
        <v>340</v>
      </c>
      <c r="B539" s="181" t="s">
        <v>953</v>
      </c>
      <c r="C539" s="160" t="s">
        <v>210</v>
      </c>
      <c r="D539" s="173" t="s">
        <v>232</v>
      </c>
      <c r="E539" s="173" t="s">
        <v>229</v>
      </c>
      <c r="F539" s="33">
        <v>33651.800000000003</v>
      </c>
      <c r="G539" s="33">
        <v>31969.200000000001</v>
      </c>
      <c r="H539" s="33">
        <v>30286.6</v>
      </c>
    </row>
    <row r="540" spans="1:8" ht="15.75" x14ac:dyDescent="0.2">
      <c r="A540" s="178" t="s">
        <v>97</v>
      </c>
      <c r="B540" s="161" t="s">
        <v>490</v>
      </c>
      <c r="C540" s="193"/>
      <c r="D540" s="193"/>
      <c r="E540" s="193"/>
      <c r="F540" s="158">
        <f>SUM(F541+F550+F594+F597)</f>
        <v>137991.10000000003</v>
      </c>
      <c r="G540" s="158">
        <f t="shared" ref="G540:H540" si="148">SUM(G541+G550+G594+G597)</f>
        <v>133804.80000000002</v>
      </c>
      <c r="H540" s="158">
        <f t="shared" si="148"/>
        <v>143958.70000000001</v>
      </c>
    </row>
    <row r="541" spans="1:8" ht="15.75" x14ac:dyDescent="0.2">
      <c r="A541" s="167" t="s">
        <v>32</v>
      </c>
      <c r="B541" s="160" t="s">
        <v>518</v>
      </c>
      <c r="C541" s="173"/>
      <c r="D541" s="173"/>
      <c r="E541" s="173"/>
      <c r="F541" s="33">
        <f>SUM(F542+F544+F546+F548)</f>
        <v>3500</v>
      </c>
      <c r="G541" s="33">
        <f t="shared" ref="G541:H541" si="149">SUM(G542+G544+G546+G548)</f>
        <v>3500</v>
      </c>
      <c r="H541" s="33">
        <f t="shared" si="149"/>
        <v>3500</v>
      </c>
    </row>
    <row r="542" spans="1:8" ht="126" x14ac:dyDescent="0.2">
      <c r="A542" s="186" t="s">
        <v>456</v>
      </c>
      <c r="B542" s="160" t="s">
        <v>519</v>
      </c>
      <c r="C542" s="173"/>
      <c r="D542" s="173"/>
      <c r="E542" s="173"/>
      <c r="F542" s="33">
        <f>SUM(F543)</f>
        <v>300</v>
      </c>
      <c r="G542" s="33">
        <f t="shared" ref="G542:H542" si="150">SUM(G543)</f>
        <v>300</v>
      </c>
      <c r="H542" s="33">
        <f t="shared" si="150"/>
        <v>300</v>
      </c>
    </row>
    <row r="543" spans="1:8" ht="15.75" x14ac:dyDescent="0.2">
      <c r="A543" s="162" t="s">
        <v>207</v>
      </c>
      <c r="B543" s="160" t="s">
        <v>519</v>
      </c>
      <c r="C543" s="173" t="s">
        <v>264</v>
      </c>
      <c r="D543" s="173" t="s">
        <v>232</v>
      </c>
      <c r="E543" s="173" t="s">
        <v>227</v>
      </c>
      <c r="F543" s="33">
        <v>300</v>
      </c>
      <c r="G543" s="33">
        <v>300</v>
      </c>
      <c r="H543" s="33">
        <v>300</v>
      </c>
    </row>
    <row r="544" spans="1:8" ht="78.75" x14ac:dyDescent="0.2">
      <c r="A544" s="162" t="s">
        <v>457</v>
      </c>
      <c r="B544" s="160" t="s">
        <v>520</v>
      </c>
      <c r="C544" s="173"/>
      <c r="D544" s="173"/>
      <c r="E544" s="173"/>
      <c r="F544" s="33">
        <f>SUM(F545)</f>
        <v>1000</v>
      </c>
      <c r="G544" s="33">
        <f t="shared" ref="G544:H544" si="151">SUM(G545)</f>
        <v>1000</v>
      </c>
      <c r="H544" s="33">
        <f t="shared" si="151"/>
        <v>1000</v>
      </c>
    </row>
    <row r="545" spans="1:8" ht="15.75" x14ac:dyDescent="0.2">
      <c r="A545" s="162" t="s">
        <v>207</v>
      </c>
      <c r="B545" s="160" t="s">
        <v>520</v>
      </c>
      <c r="C545" s="173" t="s">
        <v>264</v>
      </c>
      <c r="D545" s="173" t="s">
        <v>232</v>
      </c>
      <c r="E545" s="173" t="s">
        <v>228</v>
      </c>
      <c r="F545" s="33">
        <v>1000</v>
      </c>
      <c r="G545" s="33">
        <v>1000</v>
      </c>
      <c r="H545" s="33">
        <v>1000</v>
      </c>
    </row>
    <row r="546" spans="1:8" ht="47.25" x14ac:dyDescent="0.2">
      <c r="A546" s="162" t="s">
        <v>458</v>
      </c>
      <c r="B546" s="160" t="s">
        <v>521</v>
      </c>
      <c r="C546" s="173"/>
      <c r="D546" s="173"/>
      <c r="E546" s="173"/>
      <c r="F546" s="33">
        <f>SUM(F547)</f>
        <v>1500</v>
      </c>
      <c r="G546" s="33">
        <f t="shared" ref="G546:H546" si="152">SUM(G547)</f>
        <v>1500</v>
      </c>
      <c r="H546" s="33">
        <f t="shared" si="152"/>
        <v>1500</v>
      </c>
    </row>
    <row r="547" spans="1:8" ht="15.75" x14ac:dyDescent="0.2">
      <c r="A547" s="162" t="s">
        <v>207</v>
      </c>
      <c r="B547" s="160" t="s">
        <v>521</v>
      </c>
      <c r="C547" s="173" t="s">
        <v>264</v>
      </c>
      <c r="D547" s="173" t="s">
        <v>232</v>
      </c>
      <c r="E547" s="173" t="s">
        <v>229</v>
      </c>
      <c r="F547" s="33">
        <v>1500</v>
      </c>
      <c r="G547" s="33">
        <v>1500</v>
      </c>
      <c r="H547" s="33">
        <v>1500</v>
      </c>
    </row>
    <row r="548" spans="1:8" ht="31.5" x14ac:dyDescent="0.2">
      <c r="A548" s="162" t="s">
        <v>42</v>
      </c>
      <c r="B548" s="160" t="s">
        <v>522</v>
      </c>
      <c r="C548" s="173"/>
      <c r="D548" s="173"/>
      <c r="E548" s="173"/>
      <c r="F548" s="33">
        <f>SUM(F549)</f>
        <v>700</v>
      </c>
      <c r="G548" s="33">
        <f t="shared" ref="G548:H548" si="153">SUM(G549)</f>
        <v>700</v>
      </c>
      <c r="H548" s="33">
        <f t="shared" si="153"/>
        <v>700</v>
      </c>
    </row>
    <row r="549" spans="1:8" ht="15.75" x14ac:dyDescent="0.2">
      <c r="A549" s="162" t="s">
        <v>207</v>
      </c>
      <c r="B549" s="160" t="s">
        <v>522</v>
      </c>
      <c r="C549" s="173" t="s">
        <v>264</v>
      </c>
      <c r="D549" s="173" t="s">
        <v>232</v>
      </c>
      <c r="E549" s="173" t="s">
        <v>229</v>
      </c>
      <c r="F549" s="33">
        <v>700</v>
      </c>
      <c r="G549" s="33">
        <v>700</v>
      </c>
      <c r="H549" s="33">
        <v>700</v>
      </c>
    </row>
    <row r="550" spans="1:8" ht="15.75" x14ac:dyDescent="0.2">
      <c r="A550" s="167" t="s">
        <v>96</v>
      </c>
      <c r="B550" s="160" t="s">
        <v>491</v>
      </c>
      <c r="C550" s="173"/>
      <c r="D550" s="173"/>
      <c r="E550" s="173"/>
      <c r="F550" s="33">
        <f>SUM(F551+F554+F556+F558+F566+F569+F579+F581+F585+F587+F592+F590+F583+F576)</f>
        <v>64689.500000000015</v>
      </c>
      <c r="G550" s="33">
        <f>SUM(G551+G554+G556+G558+G566+G569+G579+G581+G585+G587+G592+G590+G583+G576)</f>
        <v>60200.800000000017</v>
      </c>
      <c r="H550" s="33">
        <f>SUM(H551+H554+H556+H558+H566+H569+H579+H581+H585+H587+H592+H590+H583+H576)</f>
        <v>60354.700000000012</v>
      </c>
    </row>
    <row r="551" spans="1:8" ht="15.75" x14ac:dyDescent="0.2">
      <c r="A551" s="162" t="s">
        <v>681</v>
      </c>
      <c r="B551" s="93" t="s">
        <v>695</v>
      </c>
      <c r="C551" s="173"/>
      <c r="D551" s="173"/>
      <c r="E551" s="173"/>
      <c r="F551" s="33">
        <f t="shared" ref="F551:F552" si="154">SUM(F552)</f>
        <v>597.1</v>
      </c>
      <c r="G551" s="33"/>
      <c r="H551" s="33"/>
    </row>
    <row r="552" spans="1:8" ht="31.5" x14ac:dyDescent="0.2">
      <c r="A552" s="167" t="s">
        <v>682</v>
      </c>
      <c r="B552" s="93" t="s">
        <v>696</v>
      </c>
      <c r="C552" s="173"/>
      <c r="D552" s="173"/>
      <c r="E552" s="173"/>
      <c r="F552" s="33">
        <f t="shared" si="154"/>
        <v>597.1</v>
      </c>
      <c r="G552" s="33"/>
      <c r="H552" s="33"/>
    </row>
    <row r="553" spans="1:8" ht="15.75" x14ac:dyDescent="0.2">
      <c r="A553" s="167" t="s">
        <v>325</v>
      </c>
      <c r="B553" s="93" t="s">
        <v>696</v>
      </c>
      <c r="C553" s="173" t="s">
        <v>326</v>
      </c>
      <c r="D553" s="173" t="s">
        <v>227</v>
      </c>
      <c r="E553" s="173" t="s">
        <v>234</v>
      </c>
      <c r="F553" s="33">
        <v>597.1</v>
      </c>
      <c r="G553" s="33"/>
      <c r="H553" s="33"/>
    </row>
    <row r="554" spans="1:8" ht="15.75" x14ac:dyDescent="0.2">
      <c r="A554" s="167" t="s">
        <v>263</v>
      </c>
      <c r="B554" s="160" t="s">
        <v>509</v>
      </c>
      <c r="C554" s="173"/>
      <c r="D554" s="173"/>
      <c r="E554" s="173"/>
      <c r="F554" s="33">
        <f>SUM(F555)</f>
        <v>500</v>
      </c>
      <c r="G554" s="33"/>
      <c r="H554" s="33"/>
    </row>
    <row r="555" spans="1:8" ht="15.75" x14ac:dyDescent="0.2">
      <c r="A555" s="162" t="s">
        <v>325</v>
      </c>
      <c r="B555" s="160" t="s">
        <v>509</v>
      </c>
      <c r="C555" s="173" t="s">
        <v>326</v>
      </c>
      <c r="D555" s="173" t="s">
        <v>231</v>
      </c>
      <c r="E555" s="173" t="s">
        <v>227</v>
      </c>
      <c r="F555" s="33">
        <v>500</v>
      </c>
      <c r="G555" s="33"/>
      <c r="H555" s="33"/>
    </row>
    <row r="556" spans="1:8" ht="15.75" x14ac:dyDescent="0.2">
      <c r="A556" s="167" t="s">
        <v>258</v>
      </c>
      <c r="B556" s="160" t="s">
        <v>505</v>
      </c>
      <c r="C556" s="173"/>
      <c r="D556" s="173"/>
      <c r="E556" s="173"/>
      <c r="F556" s="33">
        <f>SUM(F557)</f>
        <v>3000</v>
      </c>
      <c r="G556" s="33"/>
      <c r="H556" s="33"/>
    </row>
    <row r="557" spans="1:8" ht="15.75" x14ac:dyDescent="0.2">
      <c r="A557" s="162" t="s">
        <v>325</v>
      </c>
      <c r="B557" s="160" t="s">
        <v>505</v>
      </c>
      <c r="C557" s="173" t="s">
        <v>326</v>
      </c>
      <c r="D557" s="173" t="s">
        <v>227</v>
      </c>
      <c r="E557" s="173" t="s">
        <v>198</v>
      </c>
      <c r="F557" s="33">
        <v>3000</v>
      </c>
      <c r="G557" s="33"/>
      <c r="H557" s="33"/>
    </row>
    <row r="558" spans="1:8" ht="31.5" x14ac:dyDescent="0.2">
      <c r="A558" s="167" t="s">
        <v>110</v>
      </c>
      <c r="B558" s="160" t="s">
        <v>494</v>
      </c>
      <c r="C558" s="173"/>
      <c r="D558" s="173"/>
      <c r="E558" s="173"/>
      <c r="F558" s="33">
        <f>SUM(F559+F561+F563)</f>
        <v>1358</v>
      </c>
      <c r="G558" s="33">
        <f>SUM(G559+G561+G563)</f>
        <v>858</v>
      </c>
      <c r="H558" s="33">
        <f>SUM(H559+H561+H563)</f>
        <v>858</v>
      </c>
    </row>
    <row r="559" spans="1:8" ht="15.75" x14ac:dyDescent="0.2">
      <c r="A559" s="167" t="s">
        <v>171</v>
      </c>
      <c r="B559" s="160" t="s">
        <v>605</v>
      </c>
      <c r="C559" s="173"/>
      <c r="D559" s="173"/>
      <c r="E559" s="173"/>
      <c r="F559" s="33">
        <f>SUM(F560)</f>
        <v>300</v>
      </c>
      <c r="G559" s="33">
        <f>SUM(G560)</f>
        <v>300</v>
      </c>
      <c r="H559" s="33">
        <f>SUM(H560)</f>
        <v>300</v>
      </c>
    </row>
    <row r="560" spans="1:8" ht="31.5" x14ac:dyDescent="0.2">
      <c r="A560" s="162" t="s">
        <v>74</v>
      </c>
      <c r="B560" s="160" t="s">
        <v>605</v>
      </c>
      <c r="C560" s="173" t="s">
        <v>75</v>
      </c>
      <c r="D560" s="173" t="s">
        <v>227</v>
      </c>
      <c r="E560" s="173" t="s">
        <v>144</v>
      </c>
      <c r="F560" s="33">
        <v>300</v>
      </c>
      <c r="G560" s="33">
        <v>300</v>
      </c>
      <c r="H560" s="33">
        <v>300</v>
      </c>
    </row>
    <row r="561" spans="1:8" ht="31.5" x14ac:dyDescent="0.2">
      <c r="A561" s="167" t="s">
        <v>256</v>
      </c>
      <c r="B561" s="160" t="s">
        <v>495</v>
      </c>
      <c r="C561" s="173"/>
      <c r="D561" s="173"/>
      <c r="E561" s="173"/>
      <c r="F561" s="33">
        <f>SUM(F562)</f>
        <v>158</v>
      </c>
      <c r="G561" s="33">
        <f>SUM(G562)</f>
        <v>158</v>
      </c>
      <c r="H561" s="33">
        <f>SUM(H562)</f>
        <v>158</v>
      </c>
    </row>
    <row r="562" spans="1:8" ht="31.5" x14ac:dyDescent="0.2">
      <c r="A562" s="162" t="s">
        <v>74</v>
      </c>
      <c r="B562" s="160" t="s">
        <v>495</v>
      </c>
      <c r="C562" s="173" t="s">
        <v>75</v>
      </c>
      <c r="D562" s="173" t="s">
        <v>227</v>
      </c>
      <c r="E562" s="173" t="s">
        <v>144</v>
      </c>
      <c r="F562" s="33">
        <v>158</v>
      </c>
      <c r="G562" s="33">
        <v>158</v>
      </c>
      <c r="H562" s="33">
        <v>158</v>
      </c>
    </row>
    <row r="563" spans="1:8" ht="31.5" x14ac:dyDescent="0.2">
      <c r="A563" s="167" t="s">
        <v>121</v>
      </c>
      <c r="B563" s="160" t="s">
        <v>496</v>
      </c>
      <c r="C563" s="173"/>
      <c r="D563" s="173"/>
      <c r="E563" s="173"/>
      <c r="F563" s="33">
        <f>SUM(F564:F565)</f>
        <v>900</v>
      </c>
      <c r="G563" s="33">
        <f>SUM(G564:G565)</f>
        <v>400</v>
      </c>
      <c r="H563" s="33">
        <f>SUM(H564:H565)</f>
        <v>400</v>
      </c>
    </row>
    <row r="564" spans="1:8" ht="31.5" x14ac:dyDescent="0.2">
      <c r="A564" s="162" t="s">
        <v>340</v>
      </c>
      <c r="B564" s="160" t="s">
        <v>496</v>
      </c>
      <c r="C564" s="173" t="s">
        <v>210</v>
      </c>
      <c r="D564" s="173" t="s">
        <v>227</v>
      </c>
      <c r="E564" s="173" t="s">
        <v>144</v>
      </c>
      <c r="F564" s="33">
        <v>400</v>
      </c>
      <c r="G564" s="33">
        <v>400</v>
      </c>
      <c r="H564" s="33">
        <v>400</v>
      </c>
    </row>
    <row r="565" spans="1:8" ht="15.75" x14ac:dyDescent="0.2">
      <c r="A565" s="162" t="s">
        <v>325</v>
      </c>
      <c r="B565" s="160" t="s">
        <v>496</v>
      </c>
      <c r="C565" s="173" t="s">
        <v>326</v>
      </c>
      <c r="D565" s="173" t="s">
        <v>227</v>
      </c>
      <c r="E565" s="173" t="s">
        <v>144</v>
      </c>
      <c r="F565" s="33">
        <v>500</v>
      </c>
      <c r="G565" s="33"/>
      <c r="H565" s="33"/>
    </row>
    <row r="566" spans="1:8" ht="15.75" x14ac:dyDescent="0.2">
      <c r="A566" s="167" t="s">
        <v>10</v>
      </c>
      <c r="B566" s="160" t="s">
        <v>592</v>
      </c>
      <c r="C566" s="173"/>
      <c r="D566" s="173"/>
      <c r="E566" s="173"/>
      <c r="F566" s="33">
        <f t="shared" ref="F566:H567" si="155">SUM(F567)</f>
        <v>2306</v>
      </c>
      <c r="G566" s="33">
        <f t="shared" si="155"/>
        <v>2306</v>
      </c>
      <c r="H566" s="33">
        <f t="shared" si="155"/>
        <v>2306</v>
      </c>
    </row>
    <row r="567" spans="1:8" ht="15.75" x14ac:dyDescent="0.2">
      <c r="A567" s="167" t="s">
        <v>10</v>
      </c>
      <c r="B567" s="160" t="s">
        <v>592</v>
      </c>
      <c r="C567" s="173"/>
      <c r="D567" s="173"/>
      <c r="E567" s="173"/>
      <c r="F567" s="33">
        <f t="shared" si="155"/>
        <v>2306</v>
      </c>
      <c r="G567" s="33">
        <f t="shared" si="155"/>
        <v>2306</v>
      </c>
      <c r="H567" s="33">
        <f t="shared" si="155"/>
        <v>2306</v>
      </c>
    </row>
    <row r="568" spans="1:8" ht="78.75" x14ac:dyDescent="0.2">
      <c r="A568" s="162" t="s">
        <v>73</v>
      </c>
      <c r="B568" s="160" t="s">
        <v>592</v>
      </c>
      <c r="C568" s="173" t="s">
        <v>83</v>
      </c>
      <c r="D568" s="173" t="s">
        <v>227</v>
      </c>
      <c r="E568" s="173" t="s">
        <v>228</v>
      </c>
      <c r="F568" s="33">
        <v>2306</v>
      </c>
      <c r="G568" s="33">
        <v>2306</v>
      </c>
      <c r="H568" s="33">
        <v>2306</v>
      </c>
    </row>
    <row r="569" spans="1:8" ht="31.5" x14ac:dyDescent="0.2">
      <c r="A569" s="167" t="s">
        <v>91</v>
      </c>
      <c r="B569" s="160" t="s">
        <v>492</v>
      </c>
      <c r="C569" s="173"/>
      <c r="D569" s="173"/>
      <c r="E569" s="173"/>
      <c r="F569" s="33">
        <f>SUM(F570:F575)</f>
        <v>50276.100000000006</v>
      </c>
      <c r="G569" s="33">
        <f>SUM(G570:G575)</f>
        <v>50384.400000000009</v>
      </c>
      <c r="H569" s="33">
        <f>SUM(H570:H575)</f>
        <v>50467.500000000007</v>
      </c>
    </row>
    <row r="570" spans="1:8" ht="78.75" x14ac:dyDescent="0.2">
      <c r="A570" s="162" t="s">
        <v>73</v>
      </c>
      <c r="B570" s="160" t="s">
        <v>492</v>
      </c>
      <c r="C570" s="173" t="s">
        <v>83</v>
      </c>
      <c r="D570" s="173" t="s">
        <v>227</v>
      </c>
      <c r="E570" s="173" t="s">
        <v>229</v>
      </c>
      <c r="F570" s="33">
        <v>2415</v>
      </c>
      <c r="G570" s="33">
        <v>2443.4</v>
      </c>
      <c r="H570" s="33">
        <v>2443.4</v>
      </c>
    </row>
    <row r="571" spans="1:8" ht="78.75" x14ac:dyDescent="0.2">
      <c r="A571" s="162" t="s">
        <v>73</v>
      </c>
      <c r="B571" s="160" t="s">
        <v>492</v>
      </c>
      <c r="C571" s="173" t="s">
        <v>83</v>
      </c>
      <c r="D571" s="173" t="s">
        <v>227</v>
      </c>
      <c r="E571" s="173" t="s">
        <v>231</v>
      </c>
      <c r="F571" s="33">
        <v>37608.800000000003</v>
      </c>
      <c r="G571" s="33">
        <v>37608.800000000003</v>
      </c>
      <c r="H571" s="33">
        <v>37608.800000000003</v>
      </c>
    </row>
    <row r="572" spans="1:8" ht="78.75" x14ac:dyDescent="0.2">
      <c r="A572" s="162" t="s">
        <v>73</v>
      </c>
      <c r="B572" s="160" t="s">
        <v>492</v>
      </c>
      <c r="C572" s="173" t="s">
        <v>83</v>
      </c>
      <c r="D572" s="173" t="s">
        <v>231</v>
      </c>
      <c r="E572" s="173" t="s">
        <v>232</v>
      </c>
      <c r="F572" s="33">
        <v>2682.5</v>
      </c>
      <c r="G572" s="33">
        <v>2682.5</v>
      </c>
      <c r="H572" s="33">
        <v>2682.5</v>
      </c>
    </row>
    <row r="573" spans="1:8" ht="31.5" x14ac:dyDescent="0.2">
      <c r="A573" s="162" t="s">
        <v>340</v>
      </c>
      <c r="B573" s="160" t="s">
        <v>492</v>
      </c>
      <c r="C573" s="173" t="s">
        <v>210</v>
      </c>
      <c r="D573" s="173" t="s">
        <v>227</v>
      </c>
      <c r="E573" s="173" t="s">
        <v>229</v>
      </c>
      <c r="F573" s="33">
        <v>210.8</v>
      </c>
      <c r="G573" s="33">
        <v>210.8</v>
      </c>
      <c r="H573" s="33">
        <v>210.8</v>
      </c>
    </row>
    <row r="574" spans="1:8" ht="31.5" x14ac:dyDescent="0.2">
      <c r="A574" s="162" t="s">
        <v>340</v>
      </c>
      <c r="B574" s="160" t="s">
        <v>492</v>
      </c>
      <c r="C574" s="173" t="s">
        <v>210</v>
      </c>
      <c r="D574" s="173" t="s">
        <v>227</v>
      </c>
      <c r="E574" s="173" t="s">
        <v>231</v>
      </c>
      <c r="F574" s="33">
        <v>7044</v>
      </c>
      <c r="G574" s="33">
        <v>7123.9</v>
      </c>
      <c r="H574" s="33">
        <v>7207</v>
      </c>
    </row>
    <row r="575" spans="1:8" ht="15.75" x14ac:dyDescent="0.2">
      <c r="A575" s="162" t="s">
        <v>325</v>
      </c>
      <c r="B575" s="160" t="s">
        <v>492</v>
      </c>
      <c r="C575" s="173" t="s">
        <v>326</v>
      </c>
      <c r="D575" s="173" t="s">
        <v>227</v>
      </c>
      <c r="E575" s="173" t="s">
        <v>231</v>
      </c>
      <c r="F575" s="33">
        <v>315</v>
      </c>
      <c r="G575" s="33">
        <v>315</v>
      </c>
      <c r="H575" s="33">
        <v>315</v>
      </c>
    </row>
    <row r="576" spans="1:8" ht="47.25" x14ac:dyDescent="0.2">
      <c r="A576" s="162" t="s">
        <v>158</v>
      </c>
      <c r="B576" s="160" t="s">
        <v>529</v>
      </c>
      <c r="C576" s="173"/>
      <c r="D576" s="173"/>
      <c r="E576" s="173"/>
      <c r="F576" s="33">
        <f>SUM(F577+F578)</f>
        <v>2008.2</v>
      </c>
      <c r="G576" s="33">
        <f>SUM(G577+G578)</f>
        <v>2008.2</v>
      </c>
      <c r="H576" s="33">
        <f>SUM(H577+H578)</f>
        <v>2008.2</v>
      </c>
    </row>
    <row r="577" spans="1:8" ht="78.75" x14ac:dyDescent="0.2">
      <c r="A577" s="162" t="s">
        <v>73</v>
      </c>
      <c r="B577" s="160" t="s">
        <v>529</v>
      </c>
      <c r="C577" s="173" t="s">
        <v>83</v>
      </c>
      <c r="D577" s="173" t="s">
        <v>227</v>
      </c>
      <c r="E577" s="173" t="s">
        <v>233</v>
      </c>
      <c r="F577" s="33">
        <v>1879.2</v>
      </c>
      <c r="G577" s="33">
        <v>1879.2</v>
      </c>
      <c r="H577" s="33">
        <v>1879.2</v>
      </c>
    </row>
    <row r="578" spans="1:8" ht="31.5" x14ac:dyDescent="0.2">
      <c r="A578" s="162" t="s">
        <v>340</v>
      </c>
      <c r="B578" s="160" t="s">
        <v>529</v>
      </c>
      <c r="C578" s="173" t="s">
        <v>210</v>
      </c>
      <c r="D578" s="173" t="s">
        <v>227</v>
      </c>
      <c r="E578" s="173" t="s">
        <v>233</v>
      </c>
      <c r="F578" s="33">
        <v>129</v>
      </c>
      <c r="G578" s="33">
        <v>129</v>
      </c>
      <c r="H578" s="33">
        <v>129</v>
      </c>
    </row>
    <row r="579" spans="1:8" ht="31.5" x14ac:dyDescent="0.2">
      <c r="A579" s="167" t="s">
        <v>145</v>
      </c>
      <c r="B579" s="160" t="s">
        <v>493</v>
      </c>
      <c r="C579" s="173"/>
      <c r="D579" s="173"/>
      <c r="E579" s="173"/>
      <c r="F579" s="33">
        <f>SUM(F580)</f>
        <v>1687.3</v>
      </c>
      <c r="G579" s="33">
        <f>SUM(G580)</f>
        <v>1687.3</v>
      </c>
      <c r="H579" s="33">
        <f>SUM(H580)</f>
        <v>1687.3</v>
      </c>
    </row>
    <row r="580" spans="1:8" ht="78.75" x14ac:dyDescent="0.2">
      <c r="A580" s="162" t="s">
        <v>73</v>
      </c>
      <c r="B580" s="160" t="s">
        <v>493</v>
      </c>
      <c r="C580" s="173" t="s">
        <v>83</v>
      </c>
      <c r="D580" s="173" t="s">
        <v>227</v>
      </c>
      <c r="E580" s="173" t="s">
        <v>229</v>
      </c>
      <c r="F580" s="33">
        <v>1687.3</v>
      </c>
      <c r="G580" s="33">
        <v>1687.3</v>
      </c>
      <c r="H580" s="33">
        <v>1687.3</v>
      </c>
    </row>
    <row r="581" spans="1:8" ht="31.5" x14ac:dyDescent="0.2">
      <c r="A581" s="167" t="s">
        <v>63</v>
      </c>
      <c r="B581" s="93" t="s">
        <v>530</v>
      </c>
      <c r="C581" s="173"/>
      <c r="D581" s="173"/>
      <c r="E581" s="173"/>
      <c r="F581" s="33">
        <f>SUM(F582)</f>
        <v>1401.4</v>
      </c>
      <c r="G581" s="33">
        <f>SUM(G582)</f>
        <v>1401.4</v>
      </c>
      <c r="H581" s="33">
        <f>SUM(H582)</f>
        <v>1401.4</v>
      </c>
    </row>
    <row r="582" spans="1:8" ht="78.75" x14ac:dyDescent="0.2">
      <c r="A582" s="162" t="s">
        <v>73</v>
      </c>
      <c r="B582" s="93" t="s">
        <v>530</v>
      </c>
      <c r="C582" s="173" t="s">
        <v>83</v>
      </c>
      <c r="D582" s="173" t="s">
        <v>227</v>
      </c>
      <c r="E582" s="173" t="s">
        <v>233</v>
      </c>
      <c r="F582" s="33">
        <v>1401.4</v>
      </c>
      <c r="G582" s="33">
        <v>1401.4</v>
      </c>
      <c r="H582" s="33">
        <v>1401.4</v>
      </c>
    </row>
    <row r="583" spans="1:8" ht="63" x14ac:dyDescent="0.2">
      <c r="A583" s="167" t="s">
        <v>187</v>
      </c>
      <c r="B583" s="93" t="s">
        <v>497</v>
      </c>
      <c r="C583" s="173"/>
      <c r="D583" s="173"/>
      <c r="E583" s="173"/>
      <c r="F583" s="33">
        <f>SUM(F584)</f>
        <v>1350</v>
      </c>
      <c r="G583" s="33">
        <f>SUM(G584)</f>
        <v>1350</v>
      </c>
      <c r="H583" s="33">
        <f>SUM(H584)</f>
        <v>1350</v>
      </c>
    </row>
    <row r="584" spans="1:8" ht="31.5" x14ac:dyDescent="0.2">
      <c r="A584" s="162" t="s">
        <v>340</v>
      </c>
      <c r="B584" s="93" t="s">
        <v>497</v>
      </c>
      <c r="C584" s="173" t="s">
        <v>210</v>
      </c>
      <c r="D584" s="173" t="s">
        <v>227</v>
      </c>
      <c r="E584" s="173" t="s">
        <v>144</v>
      </c>
      <c r="F584" s="33">
        <v>1350</v>
      </c>
      <c r="G584" s="33">
        <v>1350</v>
      </c>
      <c r="H584" s="33">
        <v>1350</v>
      </c>
    </row>
    <row r="585" spans="1:8" ht="63" x14ac:dyDescent="0.2">
      <c r="A585" s="167" t="s">
        <v>241</v>
      </c>
      <c r="B585" s="160" t="s">
        <v>593</v>
      </c>
      <c r="C585" s="173"/>
      <c r="D585" s="173"/>
      <c r="E585" s="173"/>
      <c r="F585" s="33">
        <f>SUM(F586)</f>
        <v>5.8</v>
      </c>
      <c r="G585" s="33">
        <f>SUM(G586)</f>
        <v>5.9</v>
      </c>
      <c r="H585" s="33">
        <f>SUM(H586)</f>
        <v>76.7</v>
      </c>
    </row>
    <row r="586" spans="1:8" ht="31.5" x14ac:dyDescent="0.2">
      <c r="A586" s="162" t="s">
        <v>340</v>
      </c>
      <c r="B586" s="160" t="s">
        <v>593</v>
      </c>
      <c r="C586" s="173" t="s">
        <v>210</v>
      </c>
      <c r="D586" s="173" t="s">
        <v>227</v>
      </c>
      <c r="E586" s="173" t="s">
        <v>232</v>
      </c>
      <c r="F586" s="33">
        <v>5.8</v>
      </c>
      <c r="G586" s="33">
        <v>5.9</v>
      </c>
      <c r="H586" s="33">
        <v>76.7</v>
      </c>
    </row>
    <row r="587" spans="1:8" ht="47.25" hidden="1" x14ac:dyDescent="0.2">
      <c r="A587" s="167" t="s">
        <v>14</v>
      </c>
      <c r="B587" s="93" t="s">
        <v>607</v>
      </c>
      <c r="C587" s="173"/>
      <c r="D587" s="173"/>
      <c r="E587" s="173"/>
      <c r="F587" s="33">
        <f>SUM(F588:F589)</f>
        <v>0</v>
      </c>
      <c r="G587" s="33">
        <f>SUM(G588:G589)</f>
        <v>0</v>
      </c>
      <c r="H587" s="33">
        <f>SUM(H588:H589)</f>
        <v>0</v>
      </c>
    </row>
    <row r="588" spans="1:8" ht="78.75" hidden="1" x14ac:dyDescent="0.2">
      <c r="A588" s="162" t="s">
        <v>73</v>
      </c>
      <c r="B588" s="93" t="s">
        <v>607</v>
      </c>
      <c r="C588" s="173" t="s">
        <v>83</v>
      </c>
      <c r="D588" s="173" t="s">
        <v>229</v>
      </c>
      <c r="E588" s="173" t="s">
        <v>231</v>
      </c>
      <c r="F588" s="33">
        <v>0</v>
      </c>
      <c r="G588" s="33">
        <v>0</v>
      </c>
      <c r="H588" s="33">
        <v>0</v>
      </c>
    </row>
    <row r="589" spans="1:8" ht="31.5" hidden="1" x14ac:dyDescent="0.2">
      <c r="A589" s="162" t="s">
        <v>340</v>
      </c>
      <c r="B589" s="93" t="s">
        <v>607</v>
      </c>
      <c r="C589" s="173" t="s">
        <v>210</v>
      </c>
      <c r="D589" s="173" t="s">
        <v>229</v>
      </c>
      <c r="E589" s="173" t="s">
        <v>231</v>
      </c>
      <c r="F589" s="33"/>
      <c r="G589" s="33"/>
      <c r="H589" s="33"/>
    </row>
    <row r="590" spans="1:8" ht="315" x14ac:dyDescent="0.2">
      <c r="A590" s="186" t="s">
        <v>459</v>
      </c>
      <c r="B590" s="160" t="s">
        <v>606</v>
      </c>
      <c r="C590" s="173"/>
      <c r="D590" s="173"/>
      <c r="E590" s="173"/>
      <c r="F590" s="33">
        <f>SUM(F591:F591)</f>
        <v>132.30000000000001</v>
      </c>
      <c r="G590" s="33">
        <f>SUM(G591:G591)</f>
        <v>132.30000000000001</v>
      </c>
      <c r="H590" s="33">
        <f>SUM(H591:H591)</f>
        <v>132.30000000000001</v>
      </c>
    </row>
    <row r="591" spans="1:8" ht="78.75" x14ac:dyDescent="0.2">
      <c r="A591" s="162" t="s">
        <v>73</v>
      </c>
      <c r="B591" s="160" t="s">
        <v>606</v>
      </c>
      <c r="C591" s="173" t="s">
        <v>83</v>
      </c>
      <c r="D591" s="173" t="s">
        <v>227</v>
      </c>
      <c r="E591" s="173" t="s">
        <v>144</v>
      </c>
      <c r="F591" s="33">
        <v>132.30000000000001</v>
      </c>
      <c r="G591" s="33">
        <v>132.30000000000001</v>
      </c>
      <c r="H591" s="33">
        <v>132.30000000000001</v>
      </c>
    </row>
    <row r="592" spans="1:8" ht="63" x14ac:dyDescent="0.2">
      <c r="A592" s="167" t="s">
        <v>243</v>
      </c>
      <c r="B592" s="93" t="s">
        <v>898</v>
      </c>
      <c r="C592" s="173"/>
      <c r="D592" s="173"/>
      <c r="E592" s="173"/>
      <c r="F592" s="33">
        <f>SUM(F593:F593)</f>
        <v>67.3</v>
      </c>
      <c r="G592" s="33">
        <f>SUM(G593:G593)</f>
        <v>67.3</v>
      </c>
      <c r="H592" s="33">
        <f>SUM(H593:H593)</f>
        <v>67.3</v>
      </c>
    </row>
    <row r="593" spans="1:8" ht="78.75" x14ac:dyDescent="0.2">
      <c r="A593" s="162" t="s">
        <v>73</v>
      </c>
      <c r="B593" s="93" t="s">
        <v>898</v>
      </c>
      <c r="C593" s="173" t="s">
        <v>83</v>
      </c>
      <c r="D593" s="173" t="s">
        <v>232</v>
      </c>
      <c r="E593" s="173" t="s">
        <v>232</v>
      </c>
      <c r="F593" s="33">
        <v>67.3</v>
      </c>
      <c r="G593" s="33">
        <v>67.3</v>
      </c>
      <c r="H593" s="33">
        <v>67.3</v>
      </c>
    </row>
    <row r="594" spans="1:8" ht="31.5" x14ac:dyDescent="0.2">
      <c r="A594" s="167" t="s">
        <v>177</v>
      </c>
      <c r="B594" s="173" t="s">
        <v>523</v>
      </c>
      <c r="C594" s="173"/>
      <c r="D594" s="173"/>
      <c r="E594" s="173"/>
      <c r="F594" s="33">
        <f>SUM(F595)</f>
        <v>69697.600000000006</v>
      </c>
      <c r="G594" s="33">
        <f>SUM(G595)</f>
        <v>70000</v>
      </c>
      <c r="H594" s="33">
        <f>SUM(H595)</f>
        <v>80000</v>
      </c>
    </row>
    <row r="595" spans="1:8" ht="31.5" x14ac:dyDescent="0.2">
      <c r="A595" s="167" t="s">
        <v>132</v>
      </c>
      <c r="B595" s="173" t="s">
        <v>524</v>
      </c>
      <c r="C595" s="173"/>
      <c r="D595" s="173"/>
      <c r="E595" s="173"/>
      <c r="F595" s="33">
        <f>SUM(F596)</f>
        <v>69697.600000000006</v>
      </c>
      <c r="G595" s="33">
        <f t="shared" ref="G595:H595" si="156">SUM(G596)</f>
        <v>70000</v>
      </c>
      <c r="H595" s="33">
        <f t="shared" si="156"/>
        <v>80000</v>
      </c>
    </row>
    <row r="596" spans="1:8" ht="78.75" x14ac:dyDescent="0.2">
      <c r="A596" s="162" t="s">
        <v>73</v>
      </c>
      <c r="B596" s="173" t="s">
        <v>524</v>
      </c>
      <c r="C596" s="173" t="s">
        <v>83</v>
      </c>
      <c r="D596" s="173" t="s">
        <v>193</v>
      </c>
      <c r="E596" s="173" t="s">
        <v>229</v>
      </c>
      <c r="F596" s="182">
        <v>69697.600000000006</v>
      </c>
      <c r="G596" s="33">
        <v>70000</v>
      </c>
      <c r="H596" s="33">
        <v>80000</v>
      </c>
    </row>
    <row r="597" spans="1:8" ht="47.25" x14ac:dyDescent="0.2">
      <c r="A597" s="167" t="s">
        <v>255</v>
      </c>
      <c r="B597" s="93" t="s">
        <v>698</v>
      </c>
      <c r="C597" s="173"/>
      <c r="D597" s="173"/>
      <c r="E597" s="173"/>
      <c r="F597" s="33">
        <f>SUM(F598)</f>
        <v>104</v>
      </c>
      <c r="G597" s="33">
        <f t="shared" ref="G597:H597" si="157">SUM(G598)</f>
        <v>104</v>
      </c>
      <c r="H597" s="33">
        <f t="shared" si="157"/>
        <v>104</v>
      </c>
    </row>
    <row r="598" spans="1:8" ht="94.5" x14ac:dyDescent="0.2">
      <c r="A598" s="167" t="s">
        <v>705</v>
      </c>
      <c r="B598" s="93" t="s">
        <v>699</v>
      </c>
      <c r="C598" s="173"/>
      <c r="D598" s="173"/>
      <c r="E598" s="173"/>
      <c r="F598" s="33">
        <f>SUM(F599)</f>
        <v>104</v>
      </c>
      <c r="G598" s="33">
        <f>SUM(G599)</f>
        <v>104</v>
      </c>
      <c r="H598" s="33">
        <f>SUM(H599)</f>
        <v>104</v>
      </c>
    </row>
    <row r="599" spans="1:8" ht="31.5" x14ac:dyDescent="0.2">
      <c r="A599" s="162" t="s">
        <v>74</v>
      </c>
      <c r="B599" s="93" t="s">
        <v>699</v>
      </c>
      <c r="C599" s="173" t="s">
        <v>75</v>
      </c>
      <c r="D599" s="173" t="s">
        <v>227</v>
      </c>
      <c r="E599" s="173" t="s">
        <v>144</v>
      </c>
      <c r="F599" s="33">
        <v>104</v>
      </c>
      <c r="G599" s="33">
        <v>104</v>
      </c>
      <c r="H599" s="33">
        <v>104</v>
      </c>
    </row>
    <row r="600" spans="1:8" ht="15.75" x14ac:dyDescent="0.2">
      <c r="A600" s="178" t="s">
        <v>803</v>
      </c>
      <c r="B600" s="93"/>
      <c r="C600" s="101"/>
      <c r="D600" s="101"/>
      <c r="E600" s="101"/>
      <c r="F600" s="158">
        <f>SUM(F10)</f>
        <v>2421634</v>
      </c>
      <c r="G600" s="158">
        <f>SUM(G10)</f>
        <v>1986627.7999999998</v>
      </c>
      <c r="H600" s="158">
        <f>SUM(H10)</f>
        <v>1992811.7</v>
      </c>
    </row>
    <row r="601" spans="1:8" ht="15.75" x14ac:dyDescent="0.2">
      <c r="A601" s="167" t="s">
        <v>802</v>
      </c>
      <c r="B601" s="101"/>
      <c r="C601" s="170"/>
      <c r="D601" s="183"/>
      <c r="E601" s="184"/>
      <c r="F601" s="194"/>
      <c r="G601" s="195">
        <v>36900.6</v>
      </c>
      <c r="H601" s="150">
        <v>69268</v>
      </c>
    </row>
    <row r="602" spans="1:8" ht="15.75" x14ac:dyDescent="0.2">
      <c r="A602" s="178" t="s">
        <v>274</v>
      </c>
      <c r="B602" s="170"/>
      <c r="C602" s="185"/>
      <c r="D602" s="185"/>
      <c r="E602" s="185"/>
      <c r="F602" s="196">
        <f>SUM(F600:F601)</f>
        <v>2421634</v>
      </c>
      <c r="G602" s="196">
        <f t="shared" ref="G602:H602" si="158">SUM(G600:G601)</f>
        <v>2023528.4</v>
      </c>
      <c r="H602" s="196">
        <f t="shared" si="158"/>
        <v>2062079.7</v>
      </c>
    </row>
    <row r="603" spans="1:8" x14ac:dyDescent="0.2">
      <c r="B603" s="79"/>
      <c r="C603" s="79"/>
      <c r="D603" s="79"/>
      <c r="E603" s="79"/>
      <c r="F603" s="79"/>
      <c r="G603" s="79"/>
      <c r="H603" s="79"/>
    </row>
    <row r="604" spans="1:8" x14ac:dyDescent="0.2">
      <c r="B604" s="79"/>
      <c r="C604" s="79"/>
      <c r="D604" s="79"/>
      <c r="E604" s="79"/>
      <c r="F604" s="79"/>
      <c r="G604" s="79"/>
      <c r="H604" s="79"/>
    </row>
    <row r="605" spans="1:8" x14ac:dyDescent="0.2">
      <c r="B605" s="79"/>
      <c r="C605" s="79"/>
      <c r="D605" s="79"/>
      <c r="E605" s="79"/>
      <c r="F605" s="79"/>
      <c r="G605" s="79"/>
      <c r="H605" s="79"/>
    </row>
    <row r="606" spans="1:8" x14ac:dyDescent="0.2">
      <c r="B606" s="79"/>
      <c r="C606" s="79"/>
      <c r="D606" s="79"/>
      <c r="E606" s="79"/>
      <c r="F606" s="79"/>
      <c r="G606" s="79"/>
      <c r="H606" s="79"/>
    </row>
    <row r="607" spans="1:8" x14ac:dyDescent="0.2">
      <c r="B607" s="79"/>
      <c r="C607" s="79"/>
      <c r="D607" s="79"/>
      <c r="E607" s="79"/>
      <c r="F607" s="79"/>
      <c r="G607" s="79"/>
      <c r="H607" s="79"/>
    </row>
    <row r="608" spans="1:8" x14ac:dyDescent="0.2">
      <c r="B608" s="79"/>
      <c r="C608" s="79"/>
      <c r="D608" s="79"/>
      <c r="E608" s="79"/>
      <c r="F608" s="79"/>
      <c r="G608" s="79"/>
      <c r="H608" s="79"/>
    </row>
    <row r="609" spans="2:8" x14ac:dyDescent="0.2">
      <c r="B609" s="79"/>
      <c r="C609" s="79"/>
      <c r="D609" s="79"/>
      <c r="E609" s="79"/>
      <c r="F609" s="79"/>
      <c r="G609" s="79"/>
      <c r="H609" s="79"/>
    </row>
    <row r="610" spans="2:8" x14ac:dyDescent="0.2">
      <c r="B610" s="79"/>
      <c r="C610" s="79"/>
      <c r="D610" s="79"/>
      <c r="E610" s="79"/>
      <c r="F610" s="79"/>
      <c r="G610" s="79"/>
      <c r="H610" s="79"/>
    </row>
    <row r="611" spans="2:8" x14ac:dyDescent="0.2">
      <c r="B611" s="79"/>
      <c r="C611" s="79"/>
      <c r="D611" s="79"/>
      <c r="E611" s="79"/>
      <c r="F611" s="79"/>
      <c r="G611" s="79"/>
      <c r="H611" s="79"/>
    </row>
    <row r="612" spans="2:8" x14ac:dyDescent="0.2">
      <c r="B612" s="79"/>
      <c r="C612" s="79"/>
      <c r="D612" s="79"/>
      <c r="E612" s="79"/>
      <c r="F612" s="79"/>
      <c r="G612" s="79"/>
      <c r="H612" s="79"/>
    </row>
    <row r="613" spans="2:8" x14ac:dyDescent="0.2">
      <c r="B613" s="79"/>
      <c r="C613" s="79"/>
      <c r="D613" s="79"/>
      <c r="E613" s="79"/>
      <c r="F613" s="79"/>
      <c r="G613" s="79"/>
      <c r="H613" s="79"/>
    </row>
    <row r="614" spans="2:8" x14ac:dyDescent="0.2">
      <c r="B614" s="79"/>
      <c r="C614" s="79"/>
      <c r="D614" s="79"/>
      <c r="E614" s="79"/>
      <c r="F614" s="79"/>
      <c r="G614" s="79"/>
      <c r="H614" s="79"/>
    </row>
    <row r="615" spans="2:8" x14ac:dyDescent="0.2">
      <c r="B615" s="79"/>
      <c r="C615" s="79"/>
      <c r="D615" s="79"/>
      <c r="E615" s="79"/>
      <c r="F615" s="79"/>
      <c r="G615" s="79"/>
      <c r="H615" s="79"/>
    </row>
    <row r="616" spans="2:8" x14ac:dyDescent="0.2">
      <c r="B616" s="79"/>
      <c r="C616" s="79"/>
      <c r="D616" s="79"/>
      <c r="E616" s="79"/>
      <c r="F616" s="79"/>
      <c r="G616" s="79"/>
      <c r="H616" s="79"/>
    </row>
    <row r="617" spans="2:8" x14ac:dyDescent="0.2">
      <c r="B617" s="79"/>
      <c r="C617" s="79"/>
      <c r="D617" s="79"/>
      <c r="E617" s="79"/>
      <c r="F617" s="79"/>
      <c r="G617" s="79"/>
      <c r="H617" s="79"/>
    </row>
    <row r="618" spans="2:8" x14ac:dyDescent="0.2">
      <c r="B618" s="79"/>
      <c r="C618" s="79"/>
      <c r="D618" s="79"/>
      <c r="E618" s="79"/>
      <c r="F618" s="79"/>
      <c r="G618" s="79"/>
      <c r="H618" s="79"/>
    </row>
    <row r="619" spans="2:8" x14ac:dyDescent="0.2">
      <c r="B619" s="79"/>
      <c r="C619" s="79"/>
      <c r="D619" s="79"/>
      <c r="E619" s="79"/>
      <c r="F619" s="79"/>
      <c r="G619" s="79"/>
      <c r="H619" s="79"/>
    </row>
    <row r="620" spans="2:8" x14ac:dyDescent="0.2">
      <c r="B620" s="79"/>
      <c r="C620" s="79"/>
      <c r="D620" s="79"/>
      <c r="E620" s="79"/>
      <c r="F620" s="79"/>
      <c r="G620" s="79"/>
      <c r="H620" s="79"/>
    </row>
    <row r="621" spans="2:8" x14ac:dyDescent="0.2">
      <c r="B621" s="79"/>
      <c r="C621" s="79"/>
      <c r="D621" s="79"/>
      <c r="E621" s="79"/>
      <c r="F621" s="79"/>
      <c r="G621" s="79"/>
      <c r="H621" s="79"/>
    </row>
    <row r="622" spans="2:8" x14ac:dyDescent="0.2">
      <c r="B622" s="79"/>
      <c r="C622" s="79"/>
      <c r="D622" s="79"/>
      <c r="E622" s="79"/>
      <c r="F622" s="79"/>
      <c r="G622" s="79"/>
      <c r="H622" s="79"/>
    </row>
    <row r="623" spans="2:8" x14ac:dyDescent="0.2">
      <c r="B623" s="79"/>
      <c r="C623" s="79"/>
      <c r="D623" s="79"/>
      <c r="E623" s="79"/>
      <c r="F623" s="79"/>
      <c r="G623" s="79"/>
      <c r="H623" s="79"/>
    </row>
    <row r="624" spans="2:8" x14ac:dyDescent="0.2">
      <c r="B624" s="79"/>
      <c r="C624" s="79"/>
      <c r="D624" s="79"/>
      <c r="E624" s="79"/>
      <c r="F624" s="79"/>
      <c r="G624" s="79"/>
      <c r="H624" s="79"/>
    </row>
    <row r="625" spans="2:8" x14ac:dyDescent="0.2">
      <c r="B625" s="79"/>
      <c r="C625" s="79"/>
      <c r="D625" s="79"/>
      <c r="E625" s="79"/>
      <c r="F625" s="79"/>
      <c r="G625" s="79"/>
      <c r="H625" s="79"/>
    </row>
    <row r="626" spans="2:8" x14ac:dyDescent="0.2">
      <c r="B626" s="79"/>
      <c r="C626" s="79"/>
      <c r="D626" s="79"/>
      <c r="E626" s="79"/>
      <c r="F626" s="79"/>
      <c r="G626" s="79"/>
      <c r="H626" s="79"/>
    </row>
    <row r="627" spans="2:8" x14ac:dyDescent="0.2">
      <c r="B627" s="79"/>
      <c r="C627" s="79"/>
      <c r="D627" s="79"/>
      <c r="E627" s="79"/>
      <c r="F627" s="79"/>
      <c r="G627" s="79"/>
      <c r="H627" s="79"/>
    </row>
    <row r="628" spans="2:8" x14ac:dyDescent="0.2">
      <c r="B628" s="79"/>
      <c r="C628" s="79"/>
      <c r="D628" s="79"/>
      <c r="E628" s="79"/>
      <c r="F628" s="79"/>
      <c r="G628" s="79"/>
      <c r="H628" s="79"/>
    </row>
    <row r="629" spans="2:8" x14ac:dyDescent="0.2">
      <c r="B629" s="79"/>
      <c r="C629" s="79"/>
      <c r="D629" s="79"/>
      <c r="E629" s="79"/>
      <c r="F629" s="79"/>
      <c r="G629" s="79"/>
      <c r="H629" s="79"/>
    </row>
    <row r="630" spans="2:8" x14ac:dyDescent="0.2">
      <c r="B630" s="79"/>
      <c r="C630" s="79"/>
      <c r="D630" s="79"/>
      <c r="E630" s="79"/>
      <c r="F630" s="79"/>
      <c r="G630" s="79"/>
      <c r="H630" s="79"/>
    </row>
    <row r="631" spans="2:8" x14ac:dyDescent="0.2">
      <c r="B631" s="79"/>
      <c r="C631" s="79"/>
      <c r="D631" s="79"/>
      <c r="E631" s="79"/>
      <c r="F631" s="79"/>
      <c r="G631" s="79"/>
      <c r="H631" s="79"/>
    </row>
    <row r="632" spans="2:8" x14ac:dyDescent="0.2">
      <c r="B632" s="79"/>
      <c r="C632" s="79"/>
      <c r="D632" s="79"/>
      <c r="E632" s="79"/>
      <c r="F632" s="79"/>
      <c r="G632" s="79"/>
      <c r="H632" s="79"/>
    </row>
    <row r="633" spans="2:8" x14ac:dyDescent="0.2">
      <c r="B633" s="79"/>
      <c r="C633" s="79"/>
      <c r="D633" s="79"/>
      <c r="E633" s="79"/>
      <c r="F633" s="79"/>
      <c r="G633" s="79"/>
      <c r="H633" s="79"/>
    </row>
    <row r="634" spans="2:8" x14ac:dyDescent="0.2">
      <c r="B634" s="79"/>
      <c r="C634" s="79"/>
      <c r="D634" s="79"/>
      <c r="E634" s="79"/>
      <c r="F634" s="79"/>
      <c r="G634" s="79"/>
      <c r="H634" s="79"/>
    </row>
    <row r="635" spans="2:8" x14ac:dyDescent="0.2">
      <c r="B635" s="79"/>
      <c r="C635" s="79"/>
      <c r="D635" s="79"/>
      <c r="E635" s="79"/>
      <c r="F635" s="79"/>
      <c r="G635" s="79"/>
      <c r="H635" s="79"/>
    </row>
    <row r="636" spans="2:8" x14ac:dyDescent="0.2">
      <c r="B636" s="79"/>
      <c r="C636" s="79"/>
      <c r="D636" s="79"/>
      <c r="E636" s="79"/>
      <c r="F636" s="79"/>
      <c r="G636" s="79"/>
      <c r="H636" s="79"/>
    </row>
    <row r="637" spans="2:8" x14ac:dyDescent="0.2">
      <c r="B637" s="79"/>
      <c r="C637" s="79"/>
      <c r="D637" s="79"/>
      <c r="E637" s="79"/>
      <c r="F637" s="79"/>
      <c r="G637" s="79"/>
      <c r="H637" s="79"/>
    </row>
    <row r="638" spans="2:8" x14ac:dyDescent="0.2">
      <c r="B638" s="79"/>
      <c r="C638" s="79"/>
      <c r="D638" s="79"/>
      <c r="E638" s="79"/>
      <c r="F638" s="79"/>
      <c r="G638" s="79"/>
      <c r="H638" s="79"/>
    </row>
    <row r="639" spans="2:8" x14ac:dyDescent="0.2">
      <c r="B639" s="79"/>
      <c r="C639" s="79"/>
      <c r="D639" s="79"/>
      <c r="E639" s="79"/>
      <c r="F639" s="79"/>
      <c r="G639" s="79"/>
      <c r="H639" s="79"/>
    </row>
    <row r="640" spans="2:8" x14ac:dyDescent="0.2">
      <c r="B640" s="79"/>
      <c r="C640" s="79"/>
      <c r="D640" s="79"/>
      <c r="E640" s="79"/>
      <c r="F640" s="79"/>
      <c r="G640" s="79"/>
      <c r="H640" s="79"/>
    </row>
    <row r="641" spans="2:8" x14ac:dyDescent="0.2">
      <c r="B641" s="79"/>
      <c r="C641" s="79"/>
      <c r="D641" s="79"/>
      <c r="E641" s="79"/>
      <c r="F641" s="79"/>
      <c r="G641" s="79"/>
      <c r="H641" s="79"/>
    </row>
    <row r="642" spans="2:8" x14ac:dyDescent="0.2">
      <c r="B642" s="79"/>
      <c r="C642" s="79"/>
      <c r="D642" s="79"/>
      <c r="E642" s="79"/>
      <c r="F642" s="79"/>
      <c r="G642" s="79"/>
      <c r="H642" s="79"/>
    </row>
    <row r="643" spans="2:8" x14ac:dyDescent="0.2">
      <c r="B643" s="79"/>
      <c r="C643" s="79"/>
      <c r="D643" s="79"/>
      <c r="E643" s="79"/>
      <c r="F643" s="79"/>
      <c r="G643" s="79"/>
      <c r="H643" s="79"/>
    </row>
    <row r="644" spans="2:8" x14ac:dyDescent="0.2">
      <c r="B644" s="79"/>
      <c r="C644" s="79"/>
      <c r="D644" s="79"/>
      <c r="E644" s="79"/>
      <c r="F644" s="79"/>
      <c r="G644" s="79"/>
      <c r="H644" s="79"/>
    </row>
    <row r="645" spans="2:8" x14ac:dyDescent="0.2">
      <c r="B645" s="79"/>
      <c r="C645" s="79"/>
      <c r="D645" s="79"/>
      <c r="E645" s="79"/>
      <c r="F645" s="79"/>
      <c r="G645" s="79"/>
      <c r="H645" s="79"/>
    </row>
    <row r="646" spans="2:8" x14ac:dyDescent="0.2">
      <c r="B646" s="79"/>
      <c r="C646" s="79"/>
      <c r="D646" s="79"/>
      <c r="E646" s="79"/>
      <c r="F646" s="79"/>
      <c r="G646" s="79"/>
      <c r="H646" s="79"/>
    </row>
    <row r="647" spans="2:8" x14ac:dyDescent="0.2">
      <c r="B647" s="79"/>
      <c r="C647" s="79"/>
      <c r="D647" s="79"/>
      <c r="E647" s="79"/>
      <c r="F647" s="79"/>
      <c r="G647" s="79"/>
      <c r="H647" s="79"/>
    </row>
    <row r="648" spans="2:8" x14ac:dyDescent="0.2">
      <c r="B648" s="79"/>
      <c r="C648" s="79"/>
      <c r="D648" s="79"/>
      <c r="E648" s="79"/>
      <c r="F648" s="79"/>
      <c r="G648" s="79"/>
      <c r="H648" s="79"/>
    </row>
    <row r="649" spans="2:8" x14ac:dyDescent="0.2">
      <c r="B649" s="79"/>
      <c r="C649" s="79"/>
      <c r="D649" s="79"/>
      <c r="E649" s="79"/>
      <c r="F649" s="79"/>
      <c r="G649" s="79"/>
      <c r="H649" s="79"/>
    </row>
    <row r="650" spans="2:8" x14ac:dyDescent="0.2">
      <c r="B650" s="79"/>
      <c r="C650" s="79"/>
      <c r="D650" s="79"/>
      <c r="E650" s="79"/>
      <c r="F650" s="79"/>
      <c r="G650" s="79"/>
      <c r="H650" s="79"/>
    </row>
    <row r="651" spans="2:8" x14ac:dyDescent="0.2">
      <c r="B651" s="79"/>
      <c r="C651" s="79"/>
      <c r="D651" s="79"/>
      <c r="E651" s="79"/>
      <c r="F651" s="79"/>
      <c r="G651" s="79"/>
      <c r="H651" s="79"/>
    </row>
    <row r="652" spans="2:8" x14ac:dyDescent="0.2">
      <c r="B652" s="79"/>
      <c r="C652" s="79"/>
      <c r="D652" s="79"/>
      <c r="E652" s="79"/>
      <c r="F652" s="79"/>
      <c r="G652" s="79"/>
      <c r="H652" s="79"/>
    </row>
    <row r="653" spans="2:8" x14ac:dyDescent="0.2">
      <c r="B653" s="79"/>
      <c r="C653" s="79"/>
      <c r="D653" s="79"/>
      <c r="E653" s="79"/>
      <c r="F653" s="79"/>
      <c r="G653" s="79"/>
      <c r="H653" s="79"/>
    </row>
    <row r="654" spans="2:8" x14ac:dyDescent="0.2">
      <c r="B654" s="79"/>
      <c r="C654" s="79"/>
      <c r="D654" s="79"/>
      <c r="E654" s="79"/>
      <c r="F654" s="79"/>
      <c r="G654" s="79"/>
      <c r="H654" s="79"/>
    </row>
    <row r="655" spans="2:8" x14ac:dyDescent="0.2">
      <c r="B655" s="79"/>
      <c r="C655" s="79"/>
      <c r="D655" s="79"/>
      <c r="E655" s="79"/>
      <c r="F655" s="79"/>
      <c r="G655" s="79"/>
      <c r="H655" s="79"/>
    </row>
    <row r="656" spans="2:8" x14ac:dyDescent="0.2">
      <c r="B656" s="79"/>
      <c r="C656" s="79"/>
      <c r="D656" s="79"/>
      <c r="E656" s="79"/>
      <c r="F656" s="79"/>
      <c r="G656" s="79"/>
      <c r="H656" s="79"/>
    </row>
    <row r="657" spans="2:8" x14ac:dyDescent="0.2">
      <c r="B657" s="79"/>
      <c r="C657" s="79"/>
      <c r="D657" s="79"/>
      <c r="E657" s="79"/>
      <c r="F657" s="79"/>
      <c r="G657" s="79"/>
      <c r="H657" s="79"/>
    </row>
    <row r="658" spans="2:8" x14ac:dyDescent="0.2">
      <c r="B658" s="79"/>
      <c r="C658" s="79"/>
      <c r="D658" s="79"/>
      <c r="E658" s="79"/>
      <c r="F658" s="79"/>
      <c r="G658" s="79"/>
      <c r="H658" s="79"/>
    </row>
    <row r="659" spans="2:8" x14ac:dyDescent="0.2">
      <c r="B659" s="79"/>
      <c r="C659" s="79"/>
      <c r="D659" s="79"/>
      <c r="E659" s="79"/>
      <c r="F659" s="79"/>
      <c r="G659" s="79"/>
      <c r="H659" s="79"/>
    </row>
    <row r="660" spans="2:8" x14ac:dyDescent="0.2">
      <c r="B660" s="79"/>
      <c r="C660" s="79"/>
      <c r="D660" s="79"/>
      <c r="E660" s="79"/>
      <c r="F660" s="79"/>
      <c r="G660" s="79"/>
      <c r="H660" s="79"/>
    </row>
    <row r="661" spans="2:8" x14ac:dyDescent="0.2">
      <c r="B661" s="79"/>
      <c r="C661" s="79"/>
      <c r="D661" s="79"/>
      <c r="E661" s="79"/>
      <c r="F661" s="79"/>
      <c r="G661" s="79"/>
      <c r="H661" s="79"/>
    </row>
    <row r="662" spans="2:8" x14ac:dyDescent="0.2">
      <c r="B662" s="79"/>
      <c r="C662" s="79"/>
      <c r="D662" s="79"/>
      <c r="E662" s="79"/>
      <c r="F662" s="79"/>
      <c r="G662" s="79"/>
      <c r="H662" s="79"/>
    </row>
    <row r="663" spans="2:8" x14ac:dyDescent="0.2">
      <c r="B663" s="79"/>
      <c r="C663" s="79"/>
      <c r="D663" s="79"/>
      <c r="E663" s="79"/>
      <c r="F663" s="79"/>
      <c r="G663" s="79"/>
      <c r="H663" s="79"/>
    </row>
    <row r="664" spans="2:8" x14ac:dyDescent="0.2">
      <c r="B664" s="79"/>
      <c r="C664" s="79"/>
      <c r="D664" s="79"/>
      <c r="E664" s="79"/>
      <c r="F664" s="79"/>
      <c r="G664" s="79"/>
      <c r="H664" s="79"/>
    </row>
    <row r="665" spans="2:8" x14ac:dyDescent="0.2">
      <c r="B665" s="79"/>
      <c r="C665" s="79"/>
      <c r="D665" s="79"/>
      <c r="E665" s="79"/>
      <c r="F665" s="79"/>
      <c r="G665" s="79"/>
      <c r="H665" s="79"/>
    </row>
    <row r="666" spans="2:8" x14ac:dyDescent="0.2">
      <c r="B666" s="79"/>
      <c r="C666" s="79"/>
      <c r="D666" s="79"/>
      <c r="E666" s="79"/>
      <c r="F666" s="79"/>
      <c r="G666" s="79"/>
      <c r="H666" s="79"/>
    </row>
    <row r="667" spans="2:8" x14ac:dyDescent="0.2">
      <c r="B667" s="79"/>
      <c r="C667" s="79"/>
      <c r="D667" s="79"/>
      <c r="E667" s="79"/>
      <c r="F667" s="79"/>
      <c r="G667" s="79"/>
      <c r="H667" s="79"/>
    </row>
    <row r="668" spans="2:8" x14ac:dyDescent="0.2">
      <c r="B668" s="79"/>
      <c r="C668" s="79"/>
      <c r="D668" s="79"/>
      <c r="E668" s="79"/>
      <c r="F668" s="79"/>
      <c r="G668" s="79"/>
      <c r="H668" s="79"/>
    </row>
    <row r="669" spans="2:8" x14ac:dyDescent="0.2">
      <c r="B669" s="79"/>
      <c r="C669" s="79"/>
      <c r="D669" s="79"/>
      <c r="E669" s="79"/>
      <c r="F669" s="79"/>
      <c r="G669" s="79"/>
      <c r="H669" s="79"/>
    </row>
    <row r="670" spans="2:8" x14ac:dyDescent="0.2">
      <c r="B670" s="79"/>
      <c r="C670" s="79"/>
      <c r="D670" s="79"/>
      <c r="E670" s="79"/>
      <c r="F670" s="79"/>
      <c r="G670" s="79"/>
      <c r="H670" s="79"/>
    </row>
    <row r="671" spans="2:8" x14ac:dyDescent="0.2">
      <c r="B671" s="79"/>
      <c r="C671" s="79"/>
      <c r="D671" s="79"/>
      <c r="E671" s="79"/>
      <c r="F671" s="79"/>
      <c r="G671" s="79"/>
      <c r="H671" s="79"/>
    </row>
    <row r="672" spans="2:8" x14ac:dyDescent="0.2">
      <c r="B672" s="79"/>
      <c r="C672" s="79"/>
      <c r="D672" s="79"/>
      <c r="E672" s="79"/>
      <c r="F672" s="79"/>
      <c r="G672" s="79"/>
      <c r="H672" s="79"/>
    </row>
    <row r="673" spans="2:8" x14ac:dyDescent="0.2">
      <c r="B673" s="79"/>
      <c r="C673" s="79"/>
      <c r="D673" s="79"/>
      <c r="E673" s="79"/>
      <c r="F673" s="79"/>
      <c r="G673" s="79"/>
      <c r="H673" s="79"/>
    </row>
    <row r="674" spans="2:8" x14ac:dyDescent="0.2">
      <c r="B674" s="79"/>
      <c r="C674" s="79"/>
      <c r="D674" s="79"/>
      <c r="E674" s="79"/>
      <c r="F674" s="79"/>
      <c r="G674" s="79"/>
      <c r="H674" s="79"/>
    </row>
    <row r="675" spans="2:8" x14ac:dyDescent="0.2">
      <c r="B675" s="79"/>
      <c r="C675" s="79"/>
      <c r="D675" s="79"/>
      <c r="E675" s="79"/>
      <c r="F675" s="79"/>
      <c r="G675" s="79"/>
      <c r="H675" s="79"/>
    </row>
    <row r="676" spans="2:8" x14ac:dyDescent="0.2">
      <c r="B676" s="79"/>
      <c r="C676" s="79"/>
      <c r="D676" s="79"/>
      <c r="E676" s="79"/>
      <c r="F676" s="79"/>
      <c r="G676" s="79"/>
      <c r="H676" s="79"/>
    </row>
    <row r="677" spans="2:8" x14ac:dyDescent="0.2">
      <c r="B677" s="79"/>
      <c r="C677" s="79"/>
      <c r="D677" s="79"/>
      <c r="E677" s="79"/>
      <c r="F677" s="79"/>
      <c r="G677" s="79"/>
      <c r="H677" s="79"/>
    </row>
    <row r="678" spans="2:8" x14ac:dyDescent="0.2">
      <c r="B678" s="79"/>
      <c r="C678" s="79"/>
      <c r="D678" s="79"/>
      <c r="E678" s="79"/>
      <c r="F678" s="79"/>
      <c r="G678" s="79"/>
      <c r="H678" s="79"/>
    </row>
    <row r="679" spans="2:8" x14ac:dyDescent="0.2">
      <c r="B679" s="79"/>
      <c r="C679" s="79"/>
      <c r="D679" s="79"/>
      <c r="E679" s="79"/>
      <c r="F679" s="79"/>
      <c r="G679" s="79"/>
      <c r="H679" s="79"/>
    </row>
    <row r="680" spans="2:8" x14ac:dyDescent="0.2">
      <c r="B680" s="79"/>
      <c r="C680" s="79"/>
      <c r="D680" s="79"/>
      <c r="E680" s="79"/>
      <c r="F680" s="79"/>
      <c r="G680" s="79"/>
      <c r="H680" s="79"/>
    </row>
    <row r="681" spans="2:8" x14ac:dyDescent="0.2">
      <c r="B681" s="79"/>
      <c r="C681" s="79"/>
      <c r="D681" s="79"/>
      <c r="E681" s="79"/>
      <c r="F681" s="79"/>
      <c r="G681" s="79"/>
      <c r="H681" s="79"/>
    </row>
    <row r="682" spans="2:8" x14ac:dyDescent="0.2">
      <c r="B682" s="79"/>
      <c r="C682" s="79"/>
      <c r="D682" s="79"/>
      <c r="E682" s="79"/>
      <c r="F682" s="79"/>
      <c r="G682" s="79"/>
      <c r="H682" s="79"/>
    </row>
    <row r="683" spans="2:8" x14ac:dyDescent="0.2">
      <c r="B683" s="79"/>
      <c r="C683" s="79"/>
      <c r="D683" s="79"/>
      <c r="E683" s="79"/>
      <c r="F683" s="79"/>
      <c r="G683" s="79"/>
      <c r="H683" s="79"/>
    </row>
    <row r="684" spans="2:8" x14ac:dyDescent="0.2">
      <c r="B684" s="79"/>
      <c r="C684" s="79"/>
      <c r="D684" s="79"/>
      <c r="E684" s="79"/>
      <c r="F684" s="79"/>
      <c r="G684" s="79"/>
      <c r="H684" s="79"/>
    </row>
    <row r="685" spans="2:8" x14ac:dyDescent="0.2">
      <c r="B685" s="79"/>
      <c r="C685" s="79"/>
      <c r="D685" s="79"/>
      <c r="E685" s="79"/>
      <c r="F685" s="79"/>
      <c r="G685" s="79"/>
      <c r="H685" s="79"/>
    </row>
    <row r="686" spans="2:8" x14ac:dyDescent="0.2">
      <c r="B686" s="79"/>
      <c r="C686" s="79"/>
      <c r="D686" s="79"/>
      <c r="E686" s="79"/>
      <c r="F686" s="79"/>
      <c r="G686" s="79"/>
      <c r="H686" s="79"/>
    </row>
    <row r="687" spans="2:8" x14ac:dyDescent="0.2">
      <c r="B687" s="79"/>
      <c r="C687" s="79"/>
      <c r="D687" s="79"/>
      <c r="E687" s="79"/>
      <c r="F687" s="79"/>
      <c r="G687" s="79"/>
      <c r="H687" s="79"/>
    </row>
    <row r="688" spans="2:8" x14ac:dyDescent="0.2">
      <c r="B688" s="79"/>
      <c r="C688" s="79"/>
      <c r="D688" s="79"/>
      <c r="E688" s="79"/>
      <c r="F688" s="79"/>
      <c r="G688" s="79"/>
      <c r="H688" s="79"/>
    </row>
    <row r="689" spans="2:8" x14ac:dyDescent="0.2">
      <c r="B689" s="79"/>
      <c r="C689" s="79"/>
      <c r="D689" s="79"/>
      <c r="E689" s="79"/>
      <c r="F689" s="79"/>
      <c r="G689" s="79"/>
      <c r="H689" s="79"/>
    </row>
    <row r="690" spans="2:8" x14ac:dyDescent="0.2">
      <c r="B690" s="79"/>
      <c r="C690" s="79"/>
      <c r="D690" s="79"/>
      <c r="E690" s="79"/>
      <c r="F690" s="79"/>
      <c r="G690" s="79"/>
      <c r="H690" s="79"/>
    </row>
    <row r="691" spans="2:8" x14ac:dyDescent="0.2">
      <c r="B691" s="79"/>
      <c r="C691" s="79"/>
      <c r="D691" s="79"/>
      <c r="E691" s="79"/>
      <c r="F691" s="79"/>
      <c r="G691" s="79"/>
      <c r="H691" s="79"/>
    </row>
    <row r="692" spans="2:8" x14ac:dyDescent="0.2">
      <c r="B692" s="79"/>
      <c r="C692" s="79"/>
      <c r="D692" s="79"/>
      <c r="E692" s="79"/>
      <c r="F692" s="79"/>
      <c r="G692" s="79"/>
      <c r="H692" s="79"/>
    </row>
    <row r="693" spans="2:8" x14ac:dyDescent="0.2">
      <c r="B693" s="79"/>
      <c r="C693" s="79"/>
      <c r="D693" s="79"/>
      <c r="E693" s="79"/>
      <c r="F693" s="79"/>
      <c r="G693" s="79"/>
      <c r="H693" s="79"/>
    </row>
    <row r="694" spans="2:8" x14ac:dyDescent="0.2">
      <c r="B694" s="79"/>
      <c r="C694" s="79"/>
      <c r="D694" s="79"/>
      <c r="E694" s="79"/>
      <c r="F694" s="79"/>
      <c r="G694" s="79"/>
      <c r="H694" s="79"/>
    </row>
    <row r="695" spans="2:8" x14ac:dyDescent="0.2">
      <c r="B695" s="79"/>
      <c r="C695" s="79"/>
      <c r="D695" s="79"/>
      <c r="E695" s="79"/>
      <c r="F695" s="79"/>
      <c r="G695" s="79"/>
      <c r="H695" s="79"/>
    </row>
    <row r="696" spans="2:8" x14ac:dyDescent="0.2">
      <c r="B696" s="79"/>
      <c r="C696" s="79"/>
      <c r="D696" s="79"/>
      <c r="E696" s="79"/>
      <c r="F696" s="79"/>
      <c r="G696" s="79"/>
      <c r="H696" s="79"/>
    </row>
    <row r="697" spans="2:8" x14ac:dyDescent="0.2">
      <c r="B697" s="79"/>
      <c r="C697" s="79"/>
      <c r="D697" s="79"/>
      <c r="E697" s="79"/>
      <c r="F697" s="79"/>
      <c r="G697" s="79"/>
      <c r="H697" s="79"/>
    </row>
    <row r="698" spans="2:8" x14ac:dyDescent="0.2">
      <c r="B698" s="79"/>
      <c r="C698" s="79"/>
      <c r="D698" s="79"/>
      <c r="E698" s="79"/>
      <c r="F698" s="79"/>
      <c r="G698" s="79"/>
      <c r="H698" s="79"/>
    </row>
    <row r="699" spans="2:8" x14ac:dyDescent="0.2">
      <c r="B699" s="79"/>
      <c r="C699" s="79"/>
      <c r="D699" s="79"/>
      <c r="E699" s="79"/>
      <c r="F699" s="79"/>
      <c r="G699" s="79"/>
      <c r="H699" s="79"/>
    </row>
    <row r="700" spans="2:8" x14ac:dyDescent="0.2">
      <c r="B700" s="79"/>
      <c r="C700" s="79"/>
      <c r="D700" s="79"/>
      <c r="E700" s="79"/>
      <c r="F700" s="79"/>
      <c r="G700" s="79"/>
      <c r="H700" s="79"/>
    </row>
    <row r="701" spans="2:8" x14ac:dyDescent="0.2">
      <c r="B701" s="79"/>
      <c r="C701" s="79"/>
      <c r="D701" s="79"/>
      <c r="E701" s="79"/>
      <c r="F701" s="79"/>
      <c r="G701" s="79"/>
      <c r="H701" s="79"/>
    </row>
    <row r="702" spans="2:8" x14ac:dyDescent="0.2">
      <c r="B702" s="79"/>
      <c r="C702" s="79"/>
      <c r="D702" s="79"/>
      <c r="E702" s="79"/>
      <c r="F702" s="79"/>
      <c r="G702" s="79"/>
      <c r="H702" s="79"/>
    </row>
    <row r="703" spans="2:8" x14ac:dyDescent="0.2">
      <c r="B703" s="79"/>
      <c r="C703" s="79"/>
      <c r="D703" s="79"/>
      <c r="E703" s="79"/>
      <c r="F703" s="79"/>
      <c r="G703" s="79"/>
      <c r="H703" s="79"/>
    </row>
    <row r="704" spans="2:8" x14ac:dyDescent="0.2">
      <c r="B704" s="79"/>
      <c r="C704" s="79"/>
      <c r="D704" s="79"/>
      <c r="E704" s="79"/>
      <c r="F704" s="79"/>
      <c r="G704" s="79"/>
      <c r="H704" s="79"/>
    </row>
    <row r="705" spans="2:8" x14ac:dyDescent="0.2">
      <c r="B705" s="79"/>
      <c r="C705" s="79"/>
      <c r="D705" s="79"/>
      <c r="E705" s="79"/>
      <c r="F705" s="79"/>
      <c r="G705" s="79"/>
      <c r="H705" s="79"/>
    </row>
    <row r="706" spans="2:8" x14ac:dyDescent="0.2">
      <c r="B706" s="79"/>
      <c r="C706" s="79"/>
      <c r="D706" s="79"/>
      <c r="E706" s="79"/>
      <c r="F706" s="79"/>
      <c r="G706" s="79"/>
      <c r="H706" s="79"/>
    </row>
    <row r="707" spans="2:8" x14ac:dyDescent="0.2">
      <c r="B707" s="79"/>
      <c r="C707" s="79"/>
      <c r="D707" s="79"/>
      <c r="E707" s="79"/>
      <c r="F707" s="79"/>
      <c r="G707" s="79"/>
      <c r="H707" s="79"/>
    </row>
    <row r="708" spans="2:8" x14ac:dyDescent="0.2">
      <c r="B708" s="79"/>
      <c r="C708" s="79"/>
      <c r="D708" s="79"/>
      <c r="E708" s="79"/>
      <c r="F708" s="79"/>
      <c r="G708" s="79"/>
      <c r="H708" s="79"/>
    </row>
    <row r="709" spans="2:8" x14ac:dyDescent="0.2">
      <c r="B709" s="79"/>
      <c r="C709" s="79"/>
      <c r="D709" s="79"/>
      <c r="E709" s="79"/>
      <c r="F709" s="79"/>
      <c r="G709" s="79"/>
      <c r="H709" s="79"/>
    </row>
    <row r="710" spans="2:8" x14ac:dyDescent="0.2">
      <c r="B710" s="79"/>
      <c r="C710" s="79"/>
      <c r="D710" s="79"/>
      <c r="E710" s="79"/>
      <c r="F710" s="79"/>
      <c r="G710" s="79"/>
      <c r="H710" s="79"/>
    </row>
    <row r="711" spans="2:8" x14ac:dyDescent="0.2">
      <c r="B711" s="79"/>
      <c r="C711" s="79"/>
      <c r="D711" s="79"/>
      <c r="E711" s="79"/>
      <c r="F711" s="79"/>
      <c r="G711" s="79"/>
      <c r="H711" s="79"/>
    </row>
    <row r="712" spans="2:8" x14ac:dyDescent="0.2">
      <c r="B712" s="79"/>
      <c r="C712" s="79"/>
      <c r="D712" s="79"/>
      <c r="E712" s="79"/>
      <c r="F712" s="79"/>
      <c r="G712" s="79"/>
      <c r="H712" s="79"/>
    </row>
    <row r="713" spans="2:8" x14ac:dyDescent="0.2">
      <c r="B713" s="79"/>
      <c r="C713" s="79"/>
      <c r="D713" s="79"/>
      <c r="E713" s="79"/>
      <c r="F713" s="79"/>
      <c r="G713" s="79"/>
      <c r="H713" s="79"/>
    </row>
    <row r="714" spans="2:8" x14ac:dyDescent="0.2">
      <c r="B714" s="79"/>
      <c r="C714" s="79"/>
      <c r="D714" s="79"/>
      <c r="E714" s="79"/>
      <c r="F714" s="79"/>
      <c r="G714" s="79"/>
      <c r="H714" s="79"/>
    </row>
    <row r="715" spans="2:8" x14ac:dyDescent="0.2">
      <c r="B715" s="79"/>
      <c r="C715" s="79"/>
      <c r="D715" s="79"/>
      <c r="E715" s="79"/>
      <c r="F715" s="79"/>
      <c r="G715" s="79"/>
      <c r="H715" s="79"/>
    </row>
    <row r="716" spans="2:8" x14ac:dyDescent="0.2">
      <c r="B716" s="79"/>
      <c r="C716" s="79"/>
      <c r="D716" s="79"/>
      <c r="E716" s="79"/>
      <c r="F716" s="79"/>
      <c r="G716" s="79"/>
      <c r="H716" s="79"/>
    </row>
    <row r="717" spans="2:8" x14ac:dyDescent="0.2">
      <c r="B717" s="79"/>
      <c r="C717" s="79"/>
      <c r="D717" s="79"/>
      <c r="E717" s="79"/>
      <c r="F717" s="79"/>
      <c r="G717" s="79"/>
      <c r="H717" s="79"/>
    </row>
    <row r="718" spans="2:8" x14ac:dyDescent="0.2">
      <c r="B718" s="79"/>
      <c r="C718" s="79"/>
      <c r="D718" s="79"/>
      <c r="E718" s="79"/>
      <c r="F718" s="79"/>
      <c r="G718" s="79"/>
      <c r="H718" s="79"/>
    </row>
    <row r="719" spans="2:8" x14ac:dyDescent="0.2">
      <c r="B719" s="79"/>
      <c r="C719" s="79"/>
      <c r="D719" s="79"/>
      <c r="E719" s="79"/>
      <c r="F719" s="79"/>
      <c r="G719" s="79"/>
      <c r="H719" s="79"/>
    </row>
    <row r="720" spans="2:8" x14ac:dyDescent="0.2">
      <c r="B720" s="79"/>
      <c r="C720" s="79"/>
      <c r="D720" s="79"/>
      <c r="E720" s="79"/>
      <c r="F720" s="79"/>
      <c r="G720" s="79"/>
      <c r="H720" s="79"/>
    </row>
    <row r="721" spans="2:8" x14ac:dyDescent="0.2">
      <c r="B721" s="79"/>
      <c r="C721" s="79"/>
      <c r="D721" s="79"/>
      <c r="E721" s="79"/>
      <c r="F721" s="79"/>
      <c r="G721" s="79"/>
      <c r="H721" s="79"/>
    </row>
    <row r="722" spans="2:8" x14ac:dyDescent="0.2">
      <c r="B722" s="79"/>
      <c r="C722" s="79"/>
      <c r="D722" s="79"/>
      <c r="E722" s="79"/>
      <c r="F722" s="79"/>
      <c r="G722" s="79"/>
      <c r="H722" s="79"/>
    </row>
    <row r="723" spans="2:8" x14ac:dyDescent="0.2">
      <c r="B723" s="79"/>
      <c r="C723" s="79"/>
      <c r="D723" s="79"/>
      <c r="E723" s="79"/>
      <c r="F723" s="79"/>
      <c r="G723" s="79"/>
      <c r="H723" s="79"/>
    </row>
    <row r="724" spans="2:8" x14ac:dyDescent="0.2">
      <c r="B724" s="79"/>
      <c r="C724" s="79"/>
      <c r="D724" s="79"/>
      <c r="E724" s="79"/>
      <c r="F724" s="79"/>
      <c r="G724" s="79"/>
      <c r="H724" s="79"/>
    </row>
    <row r="725" spans="2:8" x14ac:dyDescent="0.2">
      <c r="B725" s="79"/>
      <c r="C725" s="79"/>
      <c r="D725" s="79"/>
      <c r="E725" s="79"/>
      <c r="F725" s="79"/>
      <c r="G725" s="79"/>
      <c r="H725" s="79"/>
    </row>
    <row r="726" spans="2:8" x14ac:dyDescent="0.2">
      <c r="B726" s="79"/>
      <c r="C726" s="79"/>
      <c r="D726" s="79"/>
      <c r="E726" s="79"/>
      <c r="F726" s="79"/>
      <c r="G726" s="79"/>
      <c r="H726" s="79"/>
    </row>
    <row r="727" spans="2:8" x14ac:dyDescent="0.2">
      <c r="B727" s="79"/>
      <c r="C727" s="79"/>
      <c r="D727" s="79"/>
      <c r="E727" s="79"/>
      <c r="F727" s="79"/>
      <c r="G727" s="79"/>
      <c r="H727" s="79"/>
    </row>
    <row r="728" spans="2:8" x14ac:dyDescent="0.2">
      <c r="B728" s="79"/>
      <c r="C728" s="79"/>
      <c r="D728" s="79"/>
      <c r="E728" s="79"/>
      <c r="F728" s="79"/>
      <c r="G728" s="79"/>
      <c r="H728" s="79"/>
    </row>
    <row r="729" spans="2:8" x14ac:dyDescent="0.2">
      <c r="B729" s="79"/>
      <c r="C729" s="79"/>
      <c r="D729" s="79"/>
      <c r="E729" s="79"/>
      <c r="F729" s="79"/>
      <c r="G729" s="79"/>
      <c r="H729" s="79"/>
    </row>
    <row r="730" spans="2:8" x14ac:dyDescent="0.2">
      <c r="B730" s="79"/>
      <c r="C730" s="79"/>
      <c r="D730" s="79"/>
      <c r="E730" s="79"/>
      <c r="F730" s="79"/>
      <c r="G730" s="79"/>
      <c r="H730" s="79"/>
    </row>
    <row r="731" spans="2:8" x14ac:dyDescent="0.2">
      <c r="B731" s="79"/>
      <c r="C731" s="79"/>
      <c r="D731" s="79"/>
      <c r="E731" s="79"/>
      <c r="F731" s="79"/>
      <c r="G731" s="79"/>
      <c r="H731" s="79"/>
    </row>
    <row r="732" spans="2:8" x14ac:dyDescent="0.2">
      <c r="B732" s="79"/>
      <c r="C732" s="79"/>
      <c r="D732" s="79"/>
      <c r="E732" s="79"/>
      <c r="F732" s="79"/>
      <c r="G732" s="79"/>
      <c r="H732" s="79"/>
    </row>
    <row r="733" spans="2:8" x14ac:dyDescent="0.2">
      <c r="B733" s="79"/>
      <c r="C733" s="79"/>
      <c r="D733" s="79"/>
      <c r="E733" s="79"/>
      <c r="F733" s="79"/>
      <c r="G733" s="79"/>
      <c r="H733" s="79"/>
    </row>
    <row r="734" spans="2:8" x14ac:dyDescent="0.2">
      <c r="B734" s="79"/>
      <c r="C734" s="79"/>
      <c r="D734" s="79"/>
      <c r="E734" s="79"/>
      <c r="F734" s="79"/>
      <c r="G734" s="79"/>
      <c r="H734" s="79"/>
    </row>
    <row r="735" spans="2:8" x14ac:dyDescent="0.2">
      <c r="B735" s="79"/>
      <c r="C735" s="79"/>
      <c r="D735" s="79"/>
      <c r="E735" s="79"/>
      <c r="F735" s="79"/>
      <c r="G735" s="79"/>
      <c r="H735" s="79"/>
    </row>
    <row r="736" spans="2:8" x14ac:dyDescent="0.2">
      <c r="B736" s="79"/>
      <c r="C736" s="79"/>
      <c r="D736" s="79"/>
      <c r="E736" s="79"/>
      <c r="F736" s="79"/>
      <c r="G736" s="79"/>
      <c r="H736" s="79"/>
    </row>
    <row r="737" spans="2:8" x14ac:dyDescent="0.2">
      <c r="B737" s="79"/>
      <c r="C737" s="79"/>
      <c r="D737" s="79"/>
      <c r="E737" s="79"/>
      <c r="F737" s="79"/>
      <c r="G737" s="79"/>
      <c r="H737" s="79"/>
    </row>
    <row r="738" spans="2:8" x14ac:dyDescent="0.2">
      <c r="B738" s="79"/>
      <c r="C738" s="79"/>
      <c r="D738" s="79"/>
      <c r="E738" s="79"/>
      <c r="F738" s="79"/>
      <c r="G738" s="79"/>
      <c r="H738" s="79"/>
    </row>
    <row r="739" spans="2:8" x14ac:dyDescent="0.2">
      <c r="B739" s="79"/>
      <c r="C739" s="79"/>
      <c r="D739" s="79"/>
      <c r="E739" s="79"/>
      <c r="F739" s="79"/>
      <c r="G739" s="79"/>
      <c r="H739" s="79"/>
    </row>
    <row r="740" spans="2:8" x14ac:dyDescent="0.2">
      <c r="B740" s="79"/>
      <c r="C740" s="79"/>
      <c r="D740" s="79"/>
      <c r="E740" s="79"/>
      <c r="F740" s="79"/>
      <c r="G740" s="79"/>
      <c r="H740" s="79"/>
    </row>
    <row r="741" spans="2:8" x14ac:dyDescent="0.2">
      <c r="B741" s="79"/>
      <c r="C741" s="79"/>
      <c r="D741" s="79"/>
      <c r="E741" s="79"/>
      <c r="F741" s="79"/>
      <c r="G741" s="79"/>
      <c r="H741" s="79"/>
    </row>
    <row r="742" spans="2:8" x14ac:dyDescent="0.2">
      <c r="B742" s="79"/>
      <c r="C742" s="79"/>
      <c r="D742" s="79"/>
      <c r="E742" s="79"/>
      <c r="F742" s="79"/>
      <c r="G742" s="79"/>
      <c r="H742" s="79"/>
    </row>
    <row r="743" spans="2:8" x14ac:dyDescent="0.2">
      <c r="B743" s="79"/>
      <c r="C743" s="79"/>
      <c r="D743" s="79"/>
      <c r="E743" s="79"/>
      <c r="F743" s="79"/>
      <c r="G743" s="79"/>
      <c r="H743" s="79"/>
    </row>
    <row r="744" spans="2:8" x14ac:dyDescent="0.2">
      <c r="B744" s="79"/>
      <c r="C744" s="79"/>
      <c r="D744" s="79"/>
      <c r="E744" s="79"/>
      <c r="F744" s="79"/>
      <c r="G744" s="79"/>
      <c r="H744" s="79"/>
    </row>
    <row r="745" spans="2:8" x14ac:dyDescent="0.2">
      <c r="B745" s="79"/>
      <c r="C745" s="79"/>
      <c r="D745" s="79"/>
      <c r="E745" s="79"/>
      <c r="F745" s="79"/>
      <c r="G745" s="79"/>
      <c r="H745" s="79"/>
    </row>
    <row r="746" spans="2:8" x14ac:dyDescent="0.2">
      <c r="B746" s="79"/>
      <c r="C746" s="79"/>
      <c r="D746" s="79"/>
      <c r="E746" s="79"/>
      <c r="F746" s="79"/>
      <c r="G746" s="79"/>
      <c r="H746" s="79"/>
    </row>
    <row r="747" spans="2:8" x14ac:dyDescent="0.2">
      <c r="B747" s="79"/>
      <c r="C747" s="79"/>
      <c r="D747" s="79"/>
      <c r="E747" s="79"/>
      <c r="F747" s="79"/>
      <c r="G747" s="79"/>
      <c r="H747" s="79"/>
    </row>
    <row r="748" spans="2:8" x14ac:dyDescent="0.2">
      <c r="B748" s="79"/>
      <c r="C748" s="79"/>
      <c r="D748" s="79"/>
      <c r="E748" s="79"/>
      <c r="F748" s="79"/>
      <c r="G748" s="79"/>
      <c r="H748" s="79"/>
    </row>
    <row r="749" spans="2:8" x14ac:dyDescent="0.2">
      <c r="B749" s="79"/>
      <c r="C749" s="79"/>
      <c r="D749" s="79"/>
      <c r="E749" s="79"/>
      <c r="F749" s="79"/>
      <c r="G749" s="79"/>
      <c r="H749" s="79"/>
    </row>
    <row r="750" spans="2:8" x14ac:dyDescent="0.2">
      <c r="B750" s="79"/>
      <c r="C750" s="79"/>
      <c r="D750" s="79"/>
      <c r="E750" s="79"/>
      <c r="F750" s="79"/>
      <c r="G750" s="79"/>
      <c r="H750" s="79"/>
    </row>
    <row r="751" spans="2:8" x14ac:dyDescent="0.2">
      <c r="B751" s="79"/>
      <c r="C751" s="79"/>
      <c r="D751" s="79"/>
      <c r="E751" s="79"/>
      <c r="F751" s="79"/>
      <c r="G751" s="79"/>
      <c r="H751" s="79"/>
    </row>
    <row r="752" spans="2:8" x14ac:dyDescent="0.2">
      <c r="B752" s="79"/>
      <c r="C752" s="79"/>
      <c r="D752" s="79"/>
      <c r="E752" s="79"/>
      <c r="F752" s="79"/>
      <c r="G752" s="79"/>
      <c r="H752" s="79"/>
    </row>
    <row r="753" spans="2:8" x14ac:dyDescent="0.2">
      <c r="B753" s="79"/>
      <c r="C753" s="79"/>
      <c r="D753" s="79"/>
      <c r="E753" s="79"/>
      <c r="F753" s="79"/>
      <c r="G753" s="79"/>
      <c r="H753" s="79"/>
    </row>
    <row r="754" spans="2:8" x14ac:dyDescent="0.2">
      <c r="B754" s="79"/>
      <c r="C754" s="79"/>
      <c r="D754" s="79"/>
      <c r="E754" s="79"/>
      <c r="F754" s="79"/>
      <c r="G754" s="79"/>
      <c r="H754" s="79"/>
    </row>
    <row r="755" spans="2:8" x14ac:dyDescent="0.2">
      <c r="B755" s="79"/>
      <c r="C755" s="79"/>
      <c r="D755" s="79"/>
      <c r="E755" s="79"/>
      <c r="F755" s="79"/>
      <c r="G755" s="79"/>
      <c r="H755" s="79"/>
    </row>
    <row r="756" spans="2:8" x14ac:dyDescent="0.2">
      <c r="B756" s="79"/>
      <c r="C756" s="79"/>
      <c r="D756" s="79"/>
      <c r="E756" s="79"/>
      <c r="F756" s="79"/>
      <c r="G756" s="79"/>
      <c r="H756" s="79"/>
    </row>
    <row r="757" spans="2:8" x14ac:dyDescent="0.2">
      <c r="B757" s="79"/>
      <c r="C757" s="79"/>
      <c r="D757" s="79"/>
      <c r="E757" s="79"/>
      <c r="F757" s="79"/>
      <c r="G757" s="79"/>
      <c r="H757" s="79"/>
    </row>
    <row r="758" spans="2:8" x14ac:dyDescent="0.2">
      <c r="B758" s="79"/>
      <c r="C758" s="79"/>
      <c r="D758" s="79"/>
      <c r="E758" s="79"/>
      <c r="F758" s="79"/>
      <c r="G758" s="79"/>
      <c r="H758" s="79"/>
    </row>
    <row r="759" spans="2:8" x14ac:dyDescent="0.2">
      <c r="B759" s="79"/>
      <c r="C759" s="79"/>
      <c r="D759" s="79"/>
      <c r="E759" s="79"/>
      <c r="F759" s="79"/>
      <c r="G759" s="79"/>
      <c r="H759" s="79"/>
    </row>
    <row r="760" spans="2:8" x14ac:dyDescent="0.2">
      <c r="B760" s="79"/>
      <c r="C760" s="79"/>
      <c r="D760" s="79"/>
      <c r="E760" s="79"/>
      <c r="F760" s="79"/>
      <c r="G760" s="79"/>
      <c r="H760" s="79"/>
    </row>
    <row r="761" spans="2:8" x14ac:dyDescent="0.2">
      <c r="B761" s="79"/>
      <c r="C761" s="79"/>
      <c r="D761" s="79"/>
      <c r="E761" s="79"/>
      <c r="F761" s="79"/>
      <c r="G761" s="79"/>
      <c r="H761" s="79"/>
    </row>
    <row r="762" spans="2:8" x14ac:dyDescent="0.2">
      <c r="B762" s="79"/>
      <c r="C762" s="79"/>
      <c r="D762" s="79"/>
      <c r="E762" s="79"/>
      <c r="F762" s="79"/>
      <c r="G762" s="79"/>
      <c r="H762" s="79"/>
    </row>
    <row r="763" spans="2:8" x14ac:dyDescent="0.2">
      <c r="B763" s="79"/>
      <c r="C763" s="79"/>
      <c r="D763" s="79"/>
      <c r="E763" s="79"/>
      <c r="F763" s="79"/>
      <c r="G763" s="79"/>
      <c r="H763" s="79"/>
    </row>
    <row r="764" spans="2:8" x14ac:dyDescent="0.2">
      <c r="B764" s="79"/>
      <c r="C764" s="79"/>
      <c r="D764" s="79"/>
      <c r="E764" s="79"/>
      <c r="F764" s="79"/>
      <c r="G764" s="79"/>
      <c r="H764" s="79"/>
    </row>
    <row r="765" spans="2:8" x14ac:dyDescent="0.2">
      <c r="B765" s="79"/>
      <c r="C765" s="79"/>
      <c r="D765" s="79"/>
      <c r="E765" s="79"/>
      <c r="F765" s="79"/>
      <c r="G765" s="79"/>
      <c r="H765" s="79"/>
    </row>
    <row r="766" spans="2:8" x14ac:dyDescent="0.2">
      <c r="B766" s="79"/>
      <c r="C766" s="79"/>
      <c r="D766" s="79"/>
      <c r="E766" s="79"/>
      <c r="F766" s="79"/>
      <c r="G766" s="79"/>
      <c r="H766" s="79"/>
    </row>
    <row r="767" spans="2:8" x14ac:dyDescent="0.2">
      <c r="B767" s="79"/>
      <c r="C767" s="79"/>
      <c r="D767" s="79"/>
      <c r="E767" s="79"/>
      <c r="F767" s="79"/>
      <c r="G767" s="79"/>
      <c r="H767" s="79"/>
    </row>
    <row r="768" spans="2:8" x14ac:dyDescent="0.2">
      <c r="B768" s="79"/>
      <c r="C768" s="79"/>
      <c r="D768" s="79"/>
      <c r="E768" s="79"/>
      <c r="F768" s="79"/>
      <c r="G768" s="79"/>
      <c r="H768" s="79"/>
    </row>
    <row r="769" spans="2:8" x14ac:dyDescent="0.2">
      <c r="B769" s="79"/>
      <c r="C769" s="79"/>
      <c r="D769" s="79"/>
      <c r="E769" s="79"/>
      <c r="F769" s="79"/>
      <c r="G769" s="79"/>
      <c r="H769" s="79"/>
    </row>
    <row r="770" spans="2:8" x14ac:dyDescent="0.2">
      <c r="B770" s="79"/>
      <c r="C770" s="79"/>
      <c r="D770" s="79"/>
      <c r="E770" s="79"/>
      <c r="F770" s="79"/>
      <c r="G770" s="79"/>
      <c r="H770" s="79"/>
    </row>
    <row r="771" spans="2:8" x14ac:dyDescent="0.2">
      <c r="B771" s="79"/>
      <c r="C771" s="79"/>
      <c r="D771" s="79"/>
      <c r="E771" s="79"/>
      <c r="F771" s="79"/>
      <c r="G771" s="79"/>
      <c r="H771" s="79"/>
    </row>
    <row r="772" spans="2:8" x14ac:dyDescent="0.2">
      <c r="B772" s="79"/>
      <c r="C772" s="79"/>
      <c r="D772" s="79"/>
      <c r="E772" s="79"/>
      <c r="F772" s="79"/>
      <c r="G772" s="79"/>
      <c r="H772" s="79"/>
    </row>
    <row r="773" spans="2:8" x14ac:dyDescent="0.2">
      <c r="B773" s="79"/>
      <c r="C773" s="79"/>
      <c r="D773" s="79"/>
      <c r="E773" s="79"/>
      <c r="F773" s="79"/>
      <c r="G773" s="79"/>
      <c r="H773" s="79"/>
    </row>
    <row r="774" spans="2:8" x14ac:dyDescent="0.2">
      <c r="B774" s="79"/>
      <c r="C774" s="79"/>
      <c r="D774" s="79"/>
      <c r="E774" s="79"/>
      <c r="F774" s="79"/>
      <c r="G774" s="79"/>
      <c r="H774" s="79"/>
    </row>
    <row r="775" spans="2:8" x14ac:dyDescent="0.2">
      <c r="B775" s="79"/>
      <c r="C775" s="79"/>
      <c r="D775" s="79"/>
      <c r="E775" s="79"/>
      <c r="F775" s="79"/>
      <c r="G775" s="79"/>
      <c r="H775" s="79"/>
    </row>
    <row r="776" spans="2:8" x14ac:dyDescent="0.2">
      <c r="B776" s="79"/>
      <c r="C776" s="79"/>
      <c r="D776" s="79"/>
      <c r="E776" s="79"/>
      <c r="F776" s="79"/>
      <c r="G776" s="79"/>
      <c r="H776" s="79"/>
    </row>
    <row r="777" spans="2:8" x14ac:dyDescent="0.2">
      <c r="B777" s="79"/>
      <c r="C777" s="79"/>
      <c r="D777" s="79"/>
      <c r="E777" s="79"/>
      <c r="F777" s="79"/>
      <c r="G777" s="79"/>
      <c r="H777" s="79"/>
    </row>
    <row r="778" spans="2:8" x14ac:dyDescent="0.2">
      <c r="B778" s="79"/>
      <c r="C778" s="79"/>
      <c r="D778" s="79"/>
      <c r="E778" s="79"/>
      <c r="F778" s="79"/>
      <c r="G778" s="79"/>
      <c r="H778" s="79"/>
    </row>
    <row r="779" spans="2:8" x14ac:dyDescent="0.2">
      <c r="B779" s="79"/>
      <c r="C779" s="79"/>
      <c r="D779" s="79"/>
      <c r="E779" s="79"/>
      <c r="F779" s="79"/>
      <c r="G779" s="79"/>
      <c r="H779" s="79"/>
    </row>
    <row r="780" spans="2:8" x14ac:dyDescent="0.2">
      <c r="B780" s="79"/>
      <c r="C780" s="79"/>
      <c r="D780" s="79"/>
      <c r="E780" s="79"/>
      <c r="F780" s="79"/>
      <c r="G780" s="79"/>
      <c r="H780" s="79"/>
    </row>
    <row r="781" spans="2:8" x14ac:dyDescent="0.2">
      <c r="B781" s="79"/>
      <c r="C781" s="79"/>
      <c r="D781" s="79"/>
      <c r="E781" s="79"/>
      <c r="F781" s="79"/>
      <c r="G781" s="79"/>
      <c r="H781" s="79"/>
    </row>
    <row r="782" spans="2:8" x14ac:dyDescent="0.2">
      <c r="B782" s="79"/>
      <c r="C782" s="79"/>
      <c r="D782" s="79"/>
      <c r="E782" s="79"/>
      <c r="F782" s="79"/>
      <c r="G782" s="79"/>
      <c r="H782" s="79"/>
    </row>
    <row r="783" spans="2:8" x14ac:dyDescent="0.2">
      <c r="B783" s="79"/>
      <c r="C783" s="79"/>
      <c r="D783" s="79"/>
      <c r="E783" s="79"/>
      <c r="F783" s="79"/>
      <c r="G783" s="79"/>
      <c r="H783" s="79"/>
    </row>
    <row r="784" spans="2:8" x14ac:dyDescent="0.2">
      <c r="B784" s="79"/>
      <c r="C784" s="79"/>
      <c r="D784" s="79"/>
      <c r="E784" s="79"/>
      <c r="F784" s="79"/>
      <c r="G784" s="79"/>
      <c r="H784" s="79"/>
    </row>
    <row r="785" spans="2:8" x14ac:dyDescent="0.2">
      <c r="B785" s="79"/>
      <c r="C785" s="79"/>
      <c r="D785" s="79"/>
      <c r="E785" s="79"/>
      <c r="F785" s="79"/>
      <c r="G785" s="79"/>
      <c r="H785" s="79"/>
    </row>
    <row r="786" spans="2:8" x14ac:dyDescent="0.2">
      <c r="B786" s="79"/>
      <c r="C786" s="79"/>
      <c r="D786" s="79"/>
      <c r="E786" s="79"/>
      <c r="F786" s="79"/>
      <c r="G786" s="79"/>
      <c r="H786" s="79"/>
    </row>
    <row r="787" spans="2:8" x14ac:dyDescent="0.2">
      <c r="B787" s="79"/>
      <c r="C787" s="79"/>
      <c r="D787" s="79"/>
      <c r="E787" s="79"/>
      <c r="F787" s="79"/>
      <c r="G787" s="79"/>
      <c r="H787" s="79"/>
    </row>
    <row r="788" spans="2:8" x14ac:dyDescent="0.2">
      <c r="B788" s="79"/>
      <c r="C788" s="79"/>
      <c r="D788" s="79"/>
      <c r="E788" s="79"/>
      <c r="F788" s="79"/>
      <c r="G788" s="79"/>
      <c r="H788" s="79"/>
    </row>
    <row r="789" spans="2:8" x14ac:dyDescent="0.2">
      <c r="B789" s="79"/>
      <c r="C789" s="79"/>
      <c r="D789" s="79"/>
      <c r="E789" s="79"/>
      <c r="F789" s="79"/>
      <c r="G789" s="79"/>
      <c r="H789" s="79"/>
    </row>
    <row r="790" spans="2:8" x14ac:dyDescent="0.2">
      <c r="B790" s="79"/>
      <c r="C790" s="79"/>
      <c r="D790" s="79"/>
      <c r="E790" s="79"/>
      <c r="F790" s="79"/>
      <c r="G790" s="79"/>
      <c r="H790" s="79"/>
    </row>
    <row r="791" spans="2:8" x14ac:dyDescent="0.2">
      <c r="B791" s="79"/>
      <c r="C791" s="79"/>
      <c r="D791" s="79"/>
      <c r="E791" s="79"/>
      <c r="F791" s="79"/>
      <c r="G791" s="79"/>
      <c r="H791" s="79"/>
    </row>
    <row r="792" spans="2:8" x14ac:dyDescent="0.2">
      <c r="B792" s="79"/>
      <c r="C792" s="79"/>
      <c r="D792" s="79"/>
      <c r="E792" s="79"/>
      <c r="F792" s="79"/>
      <c r="G792" s="79"/>
      <c r="H792" s="79"/>
    </row>
    <row r="793" spans="2:8" x14ac:dyDescent="0.2">
      <c r="B793" s="79"/>
      <c r="C793" s="79"/>
      <c r="D793" s="79"/>
      <c r="E793" s="79"/>
      <c r="F793" s="79"/>
      <c r="G793" s="79"/>
      <c r="H793" s="79"/>
    </row>
    <row r="794" spans="2:8" x14ac:dyDescent="0.2">
      <c r="B794" s="79"/>
      <c r="C794" s="79"/>
      <c r="D794" s="79"/>
      <c r="E794" s="79"/>
      <c r="F794" s="79"/>
      <c r="G794" s="79"/>
      <c r="H794" s="79"/>
    </row>
    <row r="795" spans="2:8" x14ac:dyDescent="0.2">
      <c r="B795" s="79"/>
      <c r="C795" s="79"/>
      <c r="D795" s="79"/>
      <c r="E795" s="79"/>
      <c r="F795" s="79"/>
      <c r="G795" s="79"/>
      <c r="H795" s="79"/>
    </row>
    <row r="796" spans="2:8" x14ac:dyDescent="0.2">
      <c r="B796" s="79"/>
      <c r="C796" s="79"/>
      <c r="D796" s="79"/>
      <c r="E796" s="79"/>
      <c r="F796" s="79"/>
      <c r="G796" s="79"/>
      <c r="H796" s="79"/>
    </row>
    <row r="797" spans="2:8" x14ac:dyDescent="0.2">
      <c r="B797" s="79"/>
      <c r="C797" s="79"/>
      <c r="D797" s="79"/>
      <c r="E797" s="79"/>
      <c r="F797" s="79"/>
      <c r="G797" s="79"/>
      <c r="H797" s="79"/>
    </row>
    <row r="798" spans="2:8" x14ac:dyDescent="0.2">
      <c r="B798" s="79"/>
      <c r="C798" s="79"/>
      <c r="D798" s="79"/>
      <c r="E798" s="79"/>
      <c r="F798" s="79"/>
      <c r="G798" s="79"/>
      <c r="H798" s="79"/>
    </row>
    <row r="799" spans="2:8" x14ac:dyDescent="0.2">
      <c r="B799" s="79"/>
      <c r="C799" s="79"/>
      <c r="D799" s="79"/>
      <c r="E799" s="79"/>
      <c r="F799" s="79"/>
      <c r="G799" s="79"/>
      <c r="H799" s="79"/>
    </row>
    <row r="800" spans="2:8" x14ac:dyDescent="0.2">
      <c r="B800" s="79"/>
      <c r="C800" s="79"/>
      <c r="D800" s="79"/>
      <c r="E800" s="79"/>
      <c r="F800" s="79"/>
      <c r="G800" s="79"/>
      <c r="H800" s="79"/>
    </row>
    <row r="801" spans="2:8" x14ac:dyDescent="0.2">
      <c r="B801" s="79"/>
      <c r="C801" s="79"/>
      <c r="D801" s="79"/>
      <c r="E801" s="79"/>
      <c r="F801" s="79"/>
      <c r="G801" s="79"/>
      <c r="H801" s="79"/>
    </row>
    <row r="802" spans="2:8" x14ac:dyDescent="0.2">
      <c r="B802" s="79"/>
      <c r="C802" s="79"/>
      <c r="D802" s="79"/>
      <c r="E802" s="79"/>
      <c r="F802" s="79"/>
      <c r="G802" s="79"/>
      <c r="H802" s="79"/>
    </row>
    <row r="803" spans="2:8" x14ac:dyDescent="0.2">
      <c r="B803" s="79"/>
      <c r="C803" s="79"/>
      <c r="D803" s="79"/>
      <c r="E803" s="79"/>
      <c r="F803" s="79"/>
      <c r="G803" s="79"/>
      <c r="H803" s="79"/>
    </row>
    <row r="804" spans="2:8" x14ac:dyDescent="0.2">
      <c r="B804" s="79"/>
      <c r="C804" s="79"/>
      <c r="D804" s="79"/>
      <c r="E804" s="79"/>
      <c r="F804" s="79"/>
      <c r="G804" s="79"/>
      <c r="H804" s="79"/>
    </row>
    <row r="805" spans="2:8" x14ac:dyDescent="0.2">
      <c r="B805" s="79"/>
      <c r="C805" s="79"/>
      <c r="D805" s="79"/>
      <c r="E805" s="79"/>
      <c r="F805" s="79"/>
      <c r="G805" s="79"/>
      <c r="H805" s="79"/>
    </row>
    <row r="806" spans="2:8" x14ac:dyDescent="0.2">
      <c r="B806" s="79"/>
      <c r="C806" s="79"/>
      <c r="D806" s="79"/>
      <c r="E806" s="79"/>
      <c r="F806" s="79"/>
      <c r="G806" s="79"/>
      <c r="H806" s="79"/>
    </row>
    <row r="807" spans="2:8" x14ac:dyDescent="0.2">
      <c r="B807" s="79"/>
      <c r="C807" s="79"/>
      <c r="D807" s="79"/>
      <c r="E807" s="79"/>
      <c r="F807" s="79"/>
      <c r="G807" s="79"/>
      <c r="H807" s="79"/>
    </row>
    <row r="808" spans="2:8" x14ac:dyDescent="0.2">
      <c r="B808" s="79"/>
      <c r="C808" s="79"/>
      <c r="D808" s="79"/>
      <c r="E808" s="79"/>
      <c r="F808" s="79"/>
      <c r="G808" s="79"/>
      <c r="H808" s="79"/>
    </row>
    <row r="809" spans="2:8" x14ac:dyDescent="0.2">
      <c r="B809" s="79"/>
      <c r="C809" s="79"/>
      <c r="D809" s="79"/>
      <c r="E809" s="79"/>
      <c r="F809" s="79"/>
      <c r="G809" s="79"/>
      <c r="H809" s="79"/>
    </row>
    <row r="810" spans="2:8" x14ac:dyDescent="0.2">
      <c r="B810" s="79"/>
      <c r="C810" s="79"/>
      <c r="D810" s="79"/>
      <c r="E810" s="79"/>
      <c r="F810" s="79"/>
      <c r="G810" s="79"/>
      <c r="H810" s="79"/>
    </row>
    <row r="811" spans="2:8" x14ac:dyDescent="0.2">
      <c r="B811" s="79"/>
      <c r="C811" s="79"/>
      <c r="D811" s="79"/>
      <c r="E811" s="79"/>
      <c r="F811" s="79"/>
      <c r="G811" s="79"/>
      <c r="H811" s="79"/>
    </row>
    <row r="812" spans="2:8" x14ac:dyDescent="0.2">
      <c r="B812" s="79"/>
      <c r="C812" s="79"/>
      <c r="D812" s="79"/>
      <c r="E812" s="79"/>
      <c r="F812" s="79"/>
      <c r="G812" s="79"/>
      <c r="H812" s="79"/>
    </row>
    <row r="813" spans="2:8" x14ac:dyDescent="0.2">
      <c r="B813" s="79"/>
      <c r="C813" s="79"/>
      <c r="D813" s="79"/>
      <c r="E813" s="79"/>
      <c r="F813" s="79"/>
      <c r="G813" s="79"/>
      <c r="H813" s="79"/>
    </row>
    <row r="814" spans="2:8" x14ac:dyDescent="0.2">
      <c r="B814" s="79"/>
      <c r="C814" s="79"/>
      <c r="D814" s="79"/>
      <c r="E814" s="79"/>
      <c r="F814" s="79"/>
      <c r="G814" s="79"/>
      <c r="H814" s="79"/>
    </row>
    <row r="815" spans="2:8" x14ac:dyDescent="0.2">
      <c r="B815" s="79"/>
      <c r="C815" s="79"/>
      <c r="D815" s="79"/>
      <c r="E815" s="79"/>
      <c r="F815" s="79"/>
      <c r="G815" s="79"/>
      <c r="H815" s="79"/>
    </row>
    <row r="816" spans="2:8" x14ac:dyDescent="0.2">
      <c r="B816" s="79"/>
      <c r="C816" s="79"/>
      <c r="D816" s="79"/>
      <c r="E816" s="79"/>
      <c r="F816" s="79"/>
      <c r="G816" s="79"/>
      <c r="H816" s="79"/>
    </row>
    <row r="817" spans="2:8" x14ac:dyDescent="0.2">
      <c r="B817" s="79"/>
      <c r="C817" s="79"/>
      <c r="D817" s="79"/>
      <c r="E817" s="79"/>
      <c r="F817" s="79"/>
      <c r="G817" s="79"/>
      <c r="H817" s="79"/>
    </row>
    <row r="818" spans="2:8" x14ac:dyDescent="0.2">
      <c r="B818" s="79"/>
      <c r="C818" s="79"/>
      <c r="D818" s="79"/>
      <c r="E818" s="79"/>
      <c r="F818" s="79"/>
      <c r="G818" s="79"/>
      <c r="H818" s="79"/>
    </row>
    <row r="819" spans="2:8" x14ac:dyDescent="0.2">
      <c r="B819" s="79"/>
      <c r="C819" s="79"/>
      <c r="D819" s="79"/>
      <c r="E819" s="79"/>
      <c r="F819" s="79"/>
      <c r="G819" s="79"/>
      <c r="H819" s="79"/>
    </row>
    <row r="820" spans="2:8" x14ac:dyDescent="0.2">
      <c r="B820" s="79"/>
      <c r="C820" s="79"/>
      <c r="D820" s="79"/>
      <c r="E820" s="79"/>
      <c r="F820" s="79"/>
      <c r="G820" s="79"/>
      <c r="H820" s="79"/>
    </row>
    <row r="821" spans="2:8" x14ac:dyDescent="0.2">
      <c r="B821" s="79"/>
      <c r="C821" s="79"/>
      <c r="D821" s="79"/>
      <c r="E821" s="79"/>
      <c r="F821" s="79"/>
      <c r="G821" s="79"/>
      <c r="H821" s="79"/>
    </row>
    <row r="822" spans="2:8" x14ac:dyDescent="0.2">
      <c r="B822" s="79"/>
      <c r="C822" s="79"/>
      <c r="D822" s="79"/>
      <c r="E822" s="79"/>
      <c r="F822" s="79"/>
      <c r="G822" s="79"/>
      <c r="H822" s="79"/>
    </row>
    <row r="823" spans="2:8" x14ac:dyDescent="0.2">
      <c r="B823" s="79"/>
      <c r="C823" s="79"/>
      <c r="D823" s="79"/>
      <c r="E823" s="79"/>
      <c r="F823" s="79"/>
      <c r="G823" s="79"/>
      <c r="H823" s="79"/>
    </row>
    <row r="824" spans="2:8" x14ac:dyDescent="0.2">
      <c r="B824" s="79"/>
      <c r="C824" s="79"/>
      <c r="D824" s="79"/>
      <c r="E824" s="79"/>
      <c r="F824" s="79"/>
      <c r="G824" s="79"/>
      <c r="H824" s="79"/>
    </row>
    <row r="825" spans="2:8" x14ac:dyDescent="0.2">
      <c r="B825" s="79"/>
      <c r="C825" s="79"/>
      <c r="D825" s="79"/>
      <c r="E825" s="79"/>
      <c r="F825" s="79"/>
      <c r="G825" s="79"/>
      <c r="H825" s="79"/>
    </row>
    <row r="826" spans="2:8" x14ac:dyDescent="0.2">
      <c r="B826" s="79"/>
      <c r="C826" s="79"/>
      <c r="D826" s="79"/>
      <c r="E826" s="79"/>
      <c r="F826" s="79"/>
      <c r="G826" s="79"/>
      <c r="H826" s="79"/>
    </row>
    <row r="827" spans="2:8" x14ac:dyDescent="0.2">
      <c r="B827" s="79"/>
      <c r="C827" s="79"/>
      <c r="D827" s="79"/>
      <c r="E827" s="79"/>
      <c r="F827" s="79"/>
      <c r="G827" s="79"/>
      <c r="H827" s="79"/>
    </row>
    <row r="828" spans="2:8" x14ac:dyDescent="0.2">
      <c r="B828" s="79"/>
      <c r="C828" s="79"/>
      <c r="D828" s="79"/>
      <c r="E828" s="79"/>
      <c r="F828" s="79"/>
      <c r="G828" s="79"/>
      <c r="H828" s="79"/>
    </row>
    <row r="829" spans="2:8" x14ac:dyDescent="0.2">
      <c r="B829" s="79"/>
      <c r="C829" s="79"/>
      <c r="D829" s="79"/>
      <c r="E829" s="79"/>
      <c r="F829" s="79"/>
      <c r="G829" s="79"/>
      <c r="H829" s="79"/>
    </row>
    <row r="830" spans="2:8" x14ac:dyDescent="0.2">
      <c r="B830" s="79"/>
      <c r="C830" s="79"/>
      <c r="D830" s="79"/>
      <c r="E830" s="79"/>
      <c r="F830" s="79"/>
      <c r="G830" s="79"/>
      <c r="H830" s="79"/>
    </row>
    <row r="831" spans="2:8" x14ac:dyDescent="0.2">
      <c r="B831" s="79"/>
      <c r="C831" s="79"/>
      <c r="D831" s="79"/>
      <c r="E831" s="79"/>
      <c r="F831" s="79"/>
      <c r="G831" s="79"/>
      <c r="H831" s="79"/>
    </row>
    <row r="832" spans="2:8" x14ac:dyDescent="0.2">
      <c r="B832" s="79"/>
      <c r="C832" s="79"/>
      <c r="D832" s="79"/>
      <c r="E832" s="79"/>
      <c r="F832" s="79"/>
      <c r="G832" s="79"/>
      <c r="H832" s="79"/>
    </row>
    <row r="833" spans="2:8" x14ac:dyDescent="0.2">
      <c r="B833" s="79"/>
      <c r="C833" s="79"/>
      <c r="D833" s="79"/>
      <c r="E833" s="79"/>
      <c r="F833" s="79"/>
      <c r="G833" s="79"/>
      <c r="H833" s="79"/>
    </row>
    <row r="834" spans="2:8" x14ac:dyDescent="0.2">
      <c r="B834" s="79"/>
      <c r="C834" s="79"/>
      <c r="D834" s="79"/>
      <c r="E834" s="79"/>
      <c r="F834" s="79"/>
      <c r="G834" s="79"/>
      <c r="H834" s="79"/>
    </row>
    <row r="835" spans="2:8" x14ac:dyDescent="0.2">
      <c r="B835" s="79"/>
      <c r="C835" s="79"/>
      <c r="D835" s="79"/>
      <c r="E835" s="79"/>
      <c r="F835" s="79"/>
      <c r="G835" s="79"/>
      <c r="H835" s="79"/>
    </row>
    <row r="836" spans="2:8" x14ac:dyDescent="0.2">
      <c r="B836" s="79"/>
      <c r="C836" s="79"/>
      <c r="D836" s="79"/>
      <c r="E836" s="79"/>
      <c r="F836" s="79"/>
      <c r="G836" s="79"/>
      <c r="H836" s="79"/>
    </row>
    <row r="837" spans="2:8" x14ac:dyDescent="0.2">
      <c r="B837" s="79"/>
      <c r="C837" s="79"/>
      <c r="D837" s="79"/>
      <c r="E837" s="79"/>
      <c r="F837" s="79"/>
      <c r="G837" s="79"/>
      <c r="H837" s="79"/>
    </row>
    <row r="838" spans="2:8" x14ac:dyDescent="0.2">
      <c r="B838" s="79"/>
      <c r="C838" s="79"/>
      <c r="D838" s="79"/>
      <c r="E838" s="79"/>
      <c r="F838" s="79"/>
      <c r="G838" s="79"/>
      <c r="H838" s="79"/>
    </row>
    <row r="839" spans="2:8" x14ac:dyDescent="0.2">
      <c r="B839" s="79"/>
      <c r="C839" s="79"/>
      <c r="D839" s="79"/>
      <c r="E839" s="79"/>
      <c r="F839" s="79"/>
      <c r="G839" s="79"/>
      <c r="H839" s="79"/>
    </row>
    <row r="840" spans="2:8" x14ac:dyDescent="0.2">
      <c r="B840" s="79"/>
      <c r="C840" s="79"/>
      <c r="D840" s="79"/>
      <c r="E840" s="79"/>
      <c r="F840" s="79"/>
      <c r="G840" s="79"/>
      <c r="H840" s="79"/>
    </row>
    <row r="841" spans="2:8" x14ac:dyDescent="0.2">
      <c r="B841" s="79"/>
      <c r="C841" s="79"/>
      <c r="D841" s="79"/>
      <c r="E841" s="79"/>
      <c r="F841" s="79"/>
      <c r="G841" s="79"/>
      <c r="H841" s="79"/>
    </row>
    <row r="842" spans="2:8" x14ac:dyDescent="0.2">
      <c r="B842" s="79"/>
      <c r="C842" s="79"/>
      <c r="D842" s="79"/>
      <c r="E842" s="79"/>
      <c r="F842" s="79"/>
      <c r="G842" s="79"/>
      <c r="H842" s="79"/>
    </row>
    <row r="843" spans="2:8" x14ac:dyDescent="0.2">
      <c r="B843" s="79"/>
      <c r="C843" s="79"/>
      <c r="D843" s="79"/>
      <c r="E843" s="79"/>
      <c r="F843" s="79"/>
      <c r="G843" s="79"/>
      <c r="H843" s="79"/>
    </row>
    <row r="844" spans="2:8" x14ac:dyDescent="0.2">
      <c r="B844" s="79"/>
      <c r="C844" s="79"/>
      <c r="D844" s="79"/>
      <c r="E844" s="79"/>
      <c r="F844" s="79"/>
      <c r="G844" s="79"/>
      <c r="H844" s="79"/>
    </row>
    <row r="845" spans="2:8" x14ac:dyDescent="0.2">
      <c r="B845" s="79"/>
      <c r="C845" s="79"/>
      <c r="D845" s="79"/>
      <c r="E845" s="79"/>
      <c r="F845" s="79"/>
      <c r="G845" s="79"/>
      <c r="H845" s="79"/>
    </row>
    <row r="846" spans="2:8" x14ac:dyDescent="0.2">
      <c r="B846" s="79"/>
      <c r="C846" s="79"/>
      <c r="D846" s="79"/>
      <c r="E846" s="79"/>
      <c r="F846" s="79"/>
      <c r="G846" s="79"/>
      <c r="H846" s="79"/>
    </row>
    <row r="847" spans="2:8" x14ac:dyDescent="0.2">
      <c r="B847" s="79"/>
      <c r="C847" s="79"/>
      <c r="D847" s="79"/>
      <c r="E847" s="79"/>
      <c r="F847" s="79"/>
      <c r="G847" s="79"/>
      <c r="H847" s="79"/>
    </row>
    <row r="848" spans="2:8" x14ac:dyDescent="0.2">
      <c r="B848" s="79"/>
      <c r="C848" s="79"/>
      <c r="D848" s="79"/>
      <c r="E848" s="79"/>
      <c r="F848" s="79"/>
      <c r="G848" s="79"/>
      <c r="H848" s="79"/>
    </row>
    <row r="849" spans="2:8" x14ac:dyDescent="0.2">
      <c r="B849" s="79"/>
      <c r="C849" s="79"/>
      <c r="D849" s="79"/>
      <c r="E849" s="79"/>
      <c r="F849" s="79"/>
      <c r="G849" s="79"/>
      <c r="H849" s="79"/>
    </row>
    <row r="850" spans="2:8" x14ac:dyDescent="0.2">
      <c r="B850" s="79"/>
      <c r="C850" s="79"/>
      <c r="D850" s="79"/>
      <c r="E850" s="79"/>
      <c r="F850" s="79"/>
      <c r="G850" s="79"/>
      <c r="H850" s="79"/>
    </row>
    <row r="851" spans="2:8" x14ac:dyDescent="0.2">
      <c r="B851" s="79"/>
      <c r="C851" s="79"/>
      <c r="D851" s="79"/>
      <c r="E851" s="79"/>
      <c r="F851" s="79"/>
      <c r="G851" s="79"/>
      <c r="H851" s="79"/>
    </row>
    <row r="852" spans="2:8" x14ac:dyDescent="0.2">
      <c r="B852" s="79"/>
      <c r="C852" s="79"/>
      <c r="D852" s="79"/>
      <c r="E852" s="79"/>
      <c r="F852" s="79"/>
      <c r="G852" s="79"/>
      <c r="H852" s="79"/>
    </row>
    <row r="853" spans="2:8" x14ac:dyDescent="0.2">
      <c r="B853" s="79"/>
      <c r="C853" s="79"/>
      <c r="D853" s="79"/>
      <c r="E853" s="79"/>
      <c r="F853" s="79"/>
      <c r="G853" s="79"/>
      <c r="H853" s="79"/>
    </row>
    <row r="854" spans="2:8" x14ac:dyDescent="0.2">
      <c r="B854" s="79"/>
      <c r="C854" s="79"/>
      <c r="D854" s="79"/>
      <c r="E854" s="79"/>
      <c r="F854" s="79"/>
      <c r="G854" s="79"/>
      <c r="H854" s="79"/>
    </row>
    <row r="855" spans="2:8" x14ac:dyDescent="0.2">
      <c r="B855" s="79"/>
      <c r="C855" s="79"/>
      <c r="D855" s="79"/>
      <c r="E855" s="79"/>
      <c r="F855" s="79"/>
      <c r="G855" s="79"/>
      <c r="H855" s="79"/>
    </row>
    <row r="856" spans="2:8" x14ac:dyDescent="0.2">
      <c r="B856" s="79"/>
      <c r="C856" s="79"/>
      <c r="D856" s="79"/>
      <c r="E856" s="79"/>
      <c r="F856" s="79"/>
      <c r="G856" s="79"/>
      <c r="H856" s="79"/>
    </row>
    <row r="857" spans="2:8" x14ac:dyDescent="0.2">
      <c r="B857" s="79"/>
      <c r="C857" s="79"/>
      <c r="D857" s="79"/>
      <c r="E857" s="79"/>
      <c r="F857" s="79"/>
      <c r="G857" s="79"/>
      <c r="H857" s="79"/>
    </row>
    <row r="858" spans="2:8" x14ac:dyDescent="0.2">
      <c r="B858" s="79"/>
      <c r="C858" s="79"/>
      <c r="D858" s="79"/>
      <c r="E858" s="79"/>
      <c r="F858" s="79"/>
      <c r="G858" s="79"/>
      <c r="H858" s="79"/>
    </row>
    <row r="859" spans="2:8" x14ac:dyDescent="0.2">
      <c r="B859" s="79"/>
      <c r="C859" s="79"/>
      <c r="D859" s="79"/>
      <c r="E859" s="79"/>
      <c r="F859" s="79"/>
      <c r="G859" s="79"/>
      <c r="H859" s="79"/>
    </row>
    <row r="860" spans="2:8" x14ac:dyDescent="0.2">
      <c r="B860" s="79"/>
      <c r="C860" s="79"/>
      <c r="D860" s="79"/>
      <c r="E860" s="79"/>
      <c r="F860" s="79"/>
      <c r="G860" s="79"/>
      <c r="H860" s="79"/>
    </row>
    <row r="861" spans="2:8" x14ac:dyDescent="0.2">
      <c r="B861" s="79"/>
      <c r="C861" s="79"/>
      <c r="D861" s="79"/>
      <c r="E861" s="79"/>
      <c r="F861" s="79"/>
      <c r="G861" s="79"/>
      <c r="H861" s="79"/>
    </row>
    <row r="862" spans="2:8" x14ac:dyDescent="0.2">
      <c r="B862" s="79"/>
      <c r="C862" s="79"/>
      <c r="D862" s="79"/>
      <c r="E862" s="79"/>
      <c r="F862" s="79"/>
      <c r="G862" s="79"/>
      <c r="H862" s="79"/>
    </row>
    <row r="863" spans="2:8" x14ac:dyDescent="0.2">
      <c r="B863" s="79"/>
      <c r="C863" s="79"/>
      <c r="D863" s="79"/>
      <c r="E863" s="79"/>
      <c r="F863" s="79"/>
      <c r="G863" s="79"/>
      <c r="H863" s="79"/>
    </row>
    <row r="864" spans="2:8" x14ac:dyDescent="0.2">
      <c r="B864" s="79"/>
      <c r="C864" s="79"/>
      <c r="D864" s="79"/>
      <c r="E864" s="79"/>
      <c r="F864" s="79"/>
      <c r="G864" s="79"/>
      <c r="H864" s="79"/>
    </row>
    <row r="865" spans="2:8" x14ac:dyDescent="0.2">
      <c r="B865" s="79"/>
      <c r="C865" s="79"/>
      <c r="D865" s="79"/>
      <c r="E865" s="79"/>
      <c r="F865" s="79"/>
      <c r="G865" s="79"/>
      <c r="H865" s="79"/>
    </row>
    <row r="866" spans="2:8" x14ac:dyDescent="0.2">
      <c r="B866" s="79"/>
      <c r="C866" s="79"/>
      <c r="D866" s="79"/>
      <c r="E866" s="79"/>
      <c r="F866" s="79"/>
      <c r="G866" s="79"/>
      <c r="H866" s="79"/>
    </row>
    <row r="867" spans="2:8" x14ac:dyDescent="0.2">
      <c r="B867" s="79"/>
      <c r="C867" s="79"/>
      <c r="D867" s="79"/>
      <c r="E867" s="79"/>
      <c r="F867" s="79"/>
      <c r="G867" s="79"/>
      <c r="H867" s="79"/>
    </row>
    <row r="868" spans="2:8" x14ac:dyDescent="0.2">
      <c r="B868" s="79"/>
      <c r="C868" s="79"/>
      <c r="D868" s="79"/>
      <c r="E868" s="79"/>
      <c r="F868" s="79"/>
      <c r="G868" s="79"/>
      <c r="H868" s="79"/>
    </row>
    <row r="869" spans="2:8" x14ac:dyDescent="0.2">
      <c r="B869" s="79"/>
      <c r="C869" s="79"/>
      <c r="D869" s="79"/>
      <c r="E869" s="79"/>
      <c r="F869" s="79"/>
      <c r="G869" s="79"/>
      <c r="H869" s="79"/>
    </row>
    <row r="870" spans="2:8" x14ac:dyDescent="0.2">
      <c r="B870" s="79"/>
      <c r="C870" s="79"/>
      <c r="D870" s="79"/>
      <c r="E870" s="79"/>
      <c r="F870" s="79"/>
      <c r="G870" s="79"/>
      <c r="H870" s="79"/>
    </row>
  </sheetData>
  <mergeCells count="2">
    <mergeCell ref="B6:F6"/>
    <mergeCell ref="A7:H7"/>
  </mergeCells>
  <phoneticPr fontId="7" type="noConversion"/>
  <pageMargins left="0.38" right="0.19685039370078741" top="0.19685039370078741" bottom="0.31496062992125984" header="0.15748031496062992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7"/>
  <sheetViews>
    <sheetView workbookViewId="0">
      <selection activeCell="F738" sqref="F738:G780"/>
    </sheetView>
  </sheetViews>
  <sheetFormatPr defaultRowHeight="12.75" x14ac:dyDescent="0.2"/>
  <cols>
    <col min="1" max="1" width="44.710937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7.28515625" customWidth="1"/>
    <col min="7" max="7" width="13.28515625" customWidth="1"/>
    <col min="8" max="8" width="13.42578125" customWidth="1"/>
    <col min="9" max="9" width="13" customWidth="1"/>
  </cols>
  <sheetData>
    <row r="1" spans="1:9" x14ac:dyDescent="0.2">
      <c r="G1" s="11"/>
      <c r="I1" s="26" t="s">
        <v>486</v>
      </c>
    </row>
    <row r="2" spans="1:9" x14ac:dyDescent="0.2">
      <c r="G2" s="11"/>
      <c r="I2" s="77" t="s">
        <v>45</v>
      </c>
    </row>
    <row r="3" spans="1:9" x14ac:dyDescent="0.2">
      <c r="C3" s="20"/>
      <c r="D3" s="20"/>
      <c r="E3" s="20"/>
      <c r="F3" s="20"/>
      <c r="G3" s="11"/>
      <c r="I3" s="107" t="s">
        <v>913</v>
      </c>
    </row>
    <row r="4" spans="1:9" x14ac:dyDescent="0.2">
      <c r="C4" s="20"/>
      <c r="D4" s="20"/>
      <c r="E4" s="20"/>
      <c r="F4" s="20"/>
      <c r="G4" s="11"/>
      <c r="I4" s="107" t="s">
        <v>914</v>
      </c>
    </row>
    <row r="5" spans="1:9" x14ac:dyDescent="0.2">
      <c r="C5" s="20"/>
      <c r="D5" s="20"/>
      <c r="E5" s="20"/>
      <c r="F5" s="20"/>
      <c r="G5" s="11"/>
      <c r="I5" s="107" t="s">
        <v>915</v>
      </c>
    </row>
    <row r="6" spans="1:9" x14ac:dyDescent="0.2">
      <c r="C6" s="20"/>
      <c r="D6" s="20"/>
      <c r="E6" s="20"/>
      <c r="F6" s="20"/>
      <c r="G6" s="11"/>
      <c r="I6" s="11"/>
    </row>
    <row r="7" spans="1:9" ht="39.75" customHeight="1" x14ac:dyDescent="0.3">
      <c r="A7" s="211" t="s">
        <v>805</v>
      </c>
      <c r="B7" s="211"/>
      <c r="C7" s="211"/>
      <c r="D7" s="211"/>
      <c r="E7" s="211"/>
      <c r="F7" s="211"/>
      <c r="G7" s="211"/>
      <c r="H7" s="211"/>
      <c r="I7" s="211"/>
    </row>
    <row r="8" spans="1:9" ht="16.5" customHeight="1" x14ac:dyDescent="0.4">
      <c r="A8" s="2"/>
      <c r="B8" s="2"/>
      <c r="C8" s="2"/>
      <c r="D8" s="2"/>
      <c r="E8" s="2"/>
      <c r="F8" s="2"/>
      <c r="G8" s="3" t="s">
        <v>301</v>
      </c>
    </row>
    <row r="9" spans="1:9" ht="65.25" customHeight="1" x14ac:dyDescent="0.2">
      <c r="A9" s="129"/>
      <c r="B9" s="130" t="s">
        <v>123</v>
      </c>
      <c r="C9" s="130" t="s">
        <v>303</v>
      </c>
      <c r="D9" s="130" t="s">
        <v>172</v>
      </c>
      <c r="E9" s="130" t="s">
        <v>173</v>
      </c>
      <c r="F9" s="130" t="s">
        <v>29</v>
      </c>
      <c r="G9" s="131" t="s">
        <v>403</v>
      </c>
      <c r="H9" s="131" t="s">
        <v>741</v>
      </c>
      <c r="I9" s="131" t="s">
        <v>912</v>
      </c>
    </row>
    <row r="10" spans="1:9" ht="15.75" x14ac:dyDescent="0.2">
      <c r="A10" s="41" t="s">
        <v>46</v>
      </c>
      <c r="B10" s="103"/>
      <c r="C10" s="81"/>
      <c r="D10" s="81"/>
      <c r="E10" s="82"/>
      <c r="F10" s="82"/>
      <c r="G10" s="38">
        <f>SUM(G733)</f>
        <v>2421634</v>
      </c>
      <c r="H10" s="38">
        <f t="shared" ref="H10:I10" si="0">SUM(H733)</f>
        <v>1986627.8000000003</v>
      </c>
      <c r="I10" s="38">
        <f t="shared" si="0"/>
        <v>1992811.7000000002</v>
      </c>
    </row>
    <row r="11" spans="1:9" ht="31.5" x14ac:dyDescent="0.2">
      <c r="A11" s="42" t="s">
        <v>208</v>
      </c>
      <c r="B11" s="83" t="s">
        <v>266</v>
      </c>
      <c r="C11" s="45"/>
      <c r="D11" s="45"/>
      <c r="E11" s="45"/>
      <c r="F11" s="45"/>
      <c r="G11" s="46">
        <f>SUM(G12)</f>
        <v>4671.1000000000004</v>
      </c>
      <c r="H11" s="46">
        <f>SUM(H12)</f>
        <v>4699.5</v>
      </c>
      <c r="I11" s="46">
        <f>SUM(I12)</f>
        <v>4699.5</v>
      </c>
    </row>
    <row r="12" spans="1:9" ht="15.75" x14ac:dyDescent="0.2">
      <c r="A12" s="132" t="s">
        <v>226</v>
      </c>
      <c r="B12" s="84" t="s">
        <v>266</v>
      </c>
      <c r="C12" s="85" t="s">
        <v>227</v>
      </c>
      <c r="D12" s="85" t="s">
        <v>230</v>
      </c>
      <c r="E12" s="84"/>
      <c r="F12" s="85"/>
      <c r="G12" s="52">
        <f>G13+G21</f>
        <v>4671.1000000000004</v>
      </c>
      <c r="H12" s="52">
        <f>H13+H21</f>
        <v>4699.5</v>
      </c>
      <c r="I12" s="52">
        <f>I13+I21</f>
        <v>4699.5</v>
      </c>
    </row>
    <row r="13" spans="1:9" ht="78.75" x14ac:dyDescent="0.2">
      <c r="A13" s="53" t="s">
        <v>143</v>
      </c>
      <c r="B13" s="86" t="s">
        <v>266</v>
      </c>
      <c r="C13" s="87" t="s">
        <v>227</v>
      </c>
      <c r="D13" s="87" t="s">
        <v>229</v>
      </c>
      <c r="E13" s="86"/>
      <c r="F13" s="87"/>
      <c r="G13" s="49">
        <f>SUM(G14)</f>
        <v>4313.1000000000004</v>
      </c>
      <c r="H13" s="49">
        <f>SUM(H14)</f>
        <v>4341.5</v>
      </c>
      <c r="I13" s="49">
        <f>SUM(I14)</f>
        <v>4341.5</v>
      </c>
    </row>
    <row r="14" spans="1:9" ht="15.75" x14ac:dyDescent="0.2">
      <c r="A14" s="54" t="s">
        <v>97</v>
      </c>
      <c r="B14" s="88" t="s">
        <v>266</v>
      </c>
      <c r="C14" s="89" t="s">
        <v>227</v>
      </c>
      <c r="D14" s="89" t="s">
        <v>229</v>
      </c>
      <c r="E14" s="90" t="s">
        <v>490</v>
      </c>
      <c r="F14" s="89"/>
      <c r="G14" s="36">
        <f>SUM(G19+G15)</f>
        <v>4313.1000000000004</v>
      </c>
      <c r="H14" s="36">
        <f>SUM(H19+H15)</f>
        <v>4341.5</v>
      </c>
      <c r="I14" s="36">
        <f>SUM(I19+I15)</f>
        <v>4341.5</v>
      </c>
    </row>
    <row r="15" spans="1:9" ht="15.75" x14ac:dyDescent="0.2">
      <c r="A15" s="54" t="s">
        <v>96</v>
      </c>
      <c r="B15" s="88" t="s">
        <v>266</v>
      </c>
      <c r="C15" s="89" t="s">
        <v>227</v>
      </c>
      <c r="D15" s="89" t="s">
        <v>229</v>
      </c>
      <c r="E15" s="90" t="s">
        <v>491</v>
      </c>
      <c r="F15" s="89"/>
      <c r="G15" s="36">
        <f>SUM(G16)</f>
        <v>2625.8</v>
      </c>
      <c r="H15" s="36">
        <f>SUM(H16)</f>
        <v>2654.2000000000003</v>
      </c>
      <c r="I15" s="36">
        <f>SUM(I16)</f>
        <v>2654.2000000000003</v>
      </c>
    </row>
    <row r="16" spans="1:9" ht="31.5" x14ac:dyDescent="0.2">
      <c r="A16" s="54" t="s">
        <v>91</v>
      </c>
      <c r="B16" s="88" t="s">
        <v>266</v>
      </c>
      <c r="C16" s="89" t="s">
        <v>227</v>
      </c>
      <c r="D16" s="89" t="s">
        <v>229</v>
      </c>
      <c r="E16" s="90" t="s">
        <v>492</v>
      </c>
      <c r="F16" s="89"/>
      <c r="G16" s="36">
        <f>SUM(G17:G18)</f>
        <v>2625.8</v>
      </c>
      <c r="H16" s="36">
        <f t="shared" ref="H16:I16" si="1">SUM(H17:H18)</f>
        <v>2654.2000000000003</v>
      </c>
      <c r="I16" s="36">
        <f t="shared" si="1"/>
        <v>2654.2000000000003</v>
      </c>
    </row>
    <row r="17" spans="1:9" ht="94.5" x14ac:dyDescent="0.2">
      <c r="A17" s="54" t="s">
        <v>73</v>
      </c>
      <c r="B17" s="88" t="s">
        <v>266</v>
      </c>
      <c r="C17" s="89" t="s">
        <v>227</v>
      </c>
      <c r="D17" s="89" t="s">
        <v>229</v>
      </c>
      <c r="E17" s="90" t="s">
        <v>492</v>
      </c>
      <c r="F17" s="89" t="s">
        <v>83</v>
      </c>
      <c r="G17" s="36">
        <v>2415</v>
      </c>
      <c r="H17" s="36">
        <v>2443.4</v>
      </c>
      <c r="I17" s="36">
        <v>2443.4</v>
      </c>
    </row>
    <row r="18" spans="1:9" ht="47.25" x14ac:dyDescent="0.2">
      <c r="A18" s="67" t="s">
        <v>340</v>
      </c>
      <c r="B18" s="88" t="s">
        <v>266</v>
      </c>
      <c r="C18" s="89" t="s">
        <v>227</v>
      </c>
      <c r="D18" s="89" t="s">
        <v>229</v>
      </c>
      <c r="E18" s="90" t="s">
        <v>492</v>
      </c>
      <c r="F18" s="89" t="s">
        <v>210</v>
      </c>
      <c r="G18" s="36">
        <v>210.8</v>
      </c>
      <c r="H18" s="36">
        <v>210.8</v>
      </c>
      <c r="I18" s="36">
        <v>210.8</v>
      </c>
    </row>
    <row r="19" spans="1:9" ht="31.5" x14ac:dyDescent="0.2">
      <c r="A19" s="54" t="s">
        <v>145</v>
      </c>
      <c r="B19" s="88" t="s">
        <v>266</v>
      </c>
      <c r="C19" s="89" t="s">
        <v>227</v>
      </c>
      <c r="D19" s="89" t="s">
        <v>229</v>
      </c>
      <c r="E19" s="90" t="s">
        <v>493</v>
      </c>
      <c r="F19" s="89"/>
      <c r="G19" s="36">
        <f>SUM(G20)</f>
        <v>1687.3</v>
      </c>
      <c r="H19" s="36">
        <f>SUM(H20)</f>
        <v>1687.3</v>
      </c>
      <c r="I19" s="36">
        <f>SUM(I20)</f>
        <v>1687.3</v>
      </c>
    </row>
    <row r="20" spans="1:9" ht="94.5" x14ac:dyDescent="0.2">
      <c r="A20" s="54" t="s">
        <v>73</v>
      </c>
      <c r="B20" s="88" t="s">
        <v>266</v>
      </c>
      <c r="C20" s="89" t="s">
        <v>227</v>
      </c>
      <c r="D20" s="89" t="s">
        <v>229</v>
      </c>
      <c r="E20" s="90" t="s">
        <v>493</v>
      </c>
      <c r="F20" s="89" t="s">
        <v>83</v>
      </c>
      <c r="G20" s="36">
        <v>1687.3</v>
      </c>
      <c r="H20" s="36">
        <v>1687.3</v>
      </c>
      <c r="I20" s="36">
        <v>1687.3</v>
      </c>
    </row>
    <row r="21" spans="1:9" ht="15.75" x14ac:dyDescent="0.2">
      <c r="A21" s="53" t="s">
        <v>236</v>
      </c>
      <c r="B21" s="86" t="s">
        <v>266</v>
      </c>
      <c r="C21" s="87" t="s">
        <v>227</v>
      </c>
      <c r="D21" s="87" t="s">
        <v>144</v>
      </c>
      <c r="E21" s="90"/>
      <c r="F21" s="87"/>
      <c r="G21" s="49">
        <f>SUM(G22)</f>
        <v>358</v>
      </c>
      <c r="H21" s="49">
        <f>SUM(H22)</f>
        <v>358</v>
      </c>
      <c r="I21" s="49">
        <f>SUM(I22)</f>
        <v>358</v>
      </c>
    </row>
    <row r="22" spans="1:9" ht="15.75" x14ac:dyDescent="0.2">
      <c r="A22" s="54" t="s">
        <v>97</v>
      </c>
      <c r="B22" s="88" t="s">
        <v>266</v>
      </c>
      <c r="C22" s="89" t="s">
        <v>227</v>
      </c>
      <c r="D22" s="89" t="s">
        <v>144</v>
      </c>
      <c r="E22" s="90" t="s">
        <v>490</v>
      </c>
      <c r="F22" s="87"/>
      <c r="G22" s="36">
        <f>SUM(G23)</f>
        <v>358</v>
      </c>
      <c r="H22" s="36">
        <f t="shared" ref="H22:I22" si="2">SUM(H23)</f>
        <v>358</v>
      </c>
      <c r="I22" s="36">
        <f t="shared" si="2"/>
        <v>358</v>
      </c>
    </row>
    <row r="23" spans="1:9" ht="15.75" x14ac:dyDescent="0.2">
      <c r="A23" s="54" t="s">
        <v>96</v>
      </c>
      <c r="B23" s="88" t="s">
        <v>266</v>
      </c>
      <c r="C23" s="89" t="s">
        <v>227</v>
      </c>
      <c r="D23" s="89" t="s">
        <v>144</v>
      </c>
      <c r="E23" s="90" t="s">
        <v>491</v>
      </c>
      <c r="F23" s="89"/>
      <c r="G23" s="36">
        <f>SUM(G24+G29)</f>
        <v>358</v>
      </c>
      <c r="H23" s="36">
        <f>SUM(H24+H29)</f>
        <v>358</v>
      </c>
      <c r="I23" s="36">
        <f>SUM(I24+I29)</f>
        <v>358</v>
      </c>
    </row>
    <row r="24" spans="1:9" ht="31.5" x14ac:dyDescent="0.2">
      <c r="A24" s="54" t="s">
        <v>110</v>
      </c>
      <c r="B24" s="88" t="s">
        <v>266</v>
      </c>
      <c r="C24" s="89" t="s">
        <v>227</v>
      </c>
      <c r="D24" s="89" t="s">
        <v>144</v>
      </c>
      <c r="E24" s="90" t="s">
        <v>494</v>
      </c>
      <c r="F24" s="87"/>
      <c r="G24" s="36">
        <f>SUM(G25+G27)</f>
        <v>208</v>
      </c>
      <c r="H24" s="36">
        <f>SUM(H25+H27)</f>
        <v>208</v>
      </c>
      <c r="I24" s="36">
        <f>SUM(I25+I27)</f>
        <v>208</v>
      </c>
    </row>
    <row r="25" spans="1:9" ht="31.5" x14ac:dyDescent="0.2">
      <c r="A25" s="54" t="s">
        <v>256</v>
      </c>
      <c r="B25" s="88" t="s">
        <v>266</v>
      </c>
      <c r="C25" s="89" t="s">
        <v>227</v>
      </c>
      <c r="D25" s="89" t="s">
        <v>144</v>
      </c>
      <c r="E25" s="90" t="s">
        <v>495</v>
      </c>
      <c r="F25" s="89"/>
      <c r="G25" s="36">
        <f>SUM(G26)</f>
        <v>158</v>
      </c>
      <c r="H25" s="36">
        <f>SUM(H26)</f>
        <v>158</v>
      </c>
      <c r="I25" s="36">
        <f>SUM(I26)</f>
        <v>158</v>
      </c>
    </row>
    <row r="26" spans="1:9" ht="31.5" x14ac:dyDescent="0.2">
      <c r="A26" s="54" t="s">
        <v>74</v>
      </c>
      <c r="B26" s="88" t="s">
        <v>266</v>
      </c>
      <c r="C26" s="89" t="s">
        <v>227</v>
      </c>
      <c r="D26" s="89" t="s">
        <v>144</v>
      </c>
      <c r="E26" s="90" t="s">
        <v>495</v>
      </c>
      <c r="F26" s="89" t="s">
        <v>75</v>
      </c>
      <c r="G26" s="36">
        <v>158</v>
      </c>
      <c r="H26" s="36">
        <v>158</v>
      </c>
      <c r="I26" s="36">
        <v>158</v>
      </c>
    </row>
    <row r="27" spans="1:9" ht="31.5" x14ac:dyDescent="0.2">
      <c r="A27" s="54" t="s">
        <v>121</v>
      </c>
      <c r="B27" s="88" t="s">
        <v>266</v>
      </c>
      <c r="C27" s="89" t="s">
        <v>227</v>
      </c>
      <c r="D27" s="89" t="s">
        <v>144</v>
      </c>
      <c r="E27" s="90" t="s">
        <v>496</v>
      </c>
      <c r="F27" s="89"/>
      <c r="G27" s="36">
        <f>SUM(G28)</f>
        <v>50</v>
      </c>
      <c r="H27" s="36">
        <f>SUM(H28)</f>
        <v>50</v>
      </c>
      <c r="I27" s="36">
        <f>SUM(I28)</f>
        <v>50</v>
      </c>
    </row>
    <row r="28" spans="1:9" ht="47.25" x14ac:dyDescent="0.2">
      <c r="A28" s="67" t="s">
        <v>340</v>
      </c>
      <c r="B28" s="88" t="s">
        <v>266</v>
      </c>
      <c r="C28" s="89" t="s">
        <v>227</v>
      </c>
      <c r="D28" s="89" t="s">
        <v>144</v>
      </c>
      <c r="E28" s="90" t="s">
        <v>496</v>
      </c>
      <c r="F28" s="89" t="s">
        <v>210</v>
      </c>
      <c r="G28" s="36">
        <v>50</v>
      </c>
      <c r="H28" s="36">
        <v>50</v>
      </c>
      <c r="I28" s="36">
        <v>50</v>
      </c>
    </row>
    <row r="29" spans="1:9" ht="63" x14ac:dyDescent="0.2">
      <c r="A29" s="54" t="s">
        <v>187</v>
      </c>
      <c r="B29" s="88" t="s">
        <v>266</v>
      </c>
      <c r="C29" s="89" t="s">
        <v>227</v>
      </c>
      <c r="D29" s="89" t="s">
        <v>144</v>
      </c>
      <c r="E29" s="90" t="s">
        <v>497</v>
      </c>
      <c r="F29" s="89"/>
      <c r="G29" s="36">
        <f>SUM(G30)</f>
        <v>150</v>
      </c>
      <c r="H29" s="36">
        <f>SUM(H30)</f>
        <v>150</v>
      </c>
      <c r="I29" s="36">
        <f>SUM(I30)</f>
        <v>150</v>
      </c>
    </row>
    <row r="30" spans="1:9" ht="47.25" x14ac:dyDescent="0.2">
      <c r="A30" s="67" t="s">
        <v>340</v>
      </c>
      <c r="B30" s="88" t="s">
        <v>266</v>
      </c>
      <c r="C30" s="89" t="s">
        <v>227</v>
      </c>
      <c r="D30" s="89" t="s">
        <v>144</v>
      </c>
      <c r="E30" s="90" t="s">
        <v>497</v>
      </c>
      <c r="F30" s="89" t="s">
        <v>210</v>
      </c>
      <c r="G30" s="36">
        <v>150</v>
      </c>
      <c r="H30" s="36">
        <v>150</v>
      </c>
      <c r="I30" s="36">
        <v>150</v>
      </c>
    </row>
    <row r="31" spans="1:9" ht="31.5" x14ac:dyDescent="0.2">
      <c r="A31" s="41" t="s">
        <v>300</v>
      </c>
      <c r="B31" s="92" t="s">
        <v>267</v>
      </c>
      <c r="C31" s="92"/>
      <c r="D31" s="92"/>
      <c r="E31" s="83"/>
      <c r="F31" s="92"/>
      <c r="G31" s="38">
        <f>SUM(G32+G56+G86+G110+G104)</f>
        <v>295275.40000000002</v>
      </c>
      <c r="H31" s="38">
        <f t="shared" ref="H31:I31" si="3">SUM(H32+H56+H86+H110+H104)</f>
        <v>215723.09999999998</v>
      </c>
      <c r="I31" s="38">
        <f t="shared" si="3"/>
        <v>240209.19999999998</v>
      </c>
    </row>
    <row r="32" spans="1:9" ht="15.75" x14ac:dyDescent="0.2">
      <c r="A32" s="132" t="s">
        <v>226</v>
      </c>
      <c r="B32" s="85" t="s">
        <v>267</v>
      </c>
      <c r="C32" s="85" t="s">
        <v>227</v>
      </c>
      <c r="D32" s="85" t="s">
        <v>230</v>
      </c>
      <c r="E32" s="84"/>
      <c r="F32" s="85"/>
      <c r="G32" s="50">
        <f>SUM(G33+G45+G50)</f>
        <v>25723.399999999998</v>
      </c>
      <c r="H32" s="50">
        <f>SUM(H33+H45+H50)</f>
        <v>22223.399999999998</v>
      </c>
      <c r="I32" s="50">
        <f>SUM(I33+I45+I50)</f>
        <v>22223.399999999998</v>
      </c>
    </row>
    <row r="33" spans="1:9" ht="63" x14ac:dyDescent="0.2">
      <c r="A33" s="53" t="s">
        <v>268</v>
      </c>
      <c r="B33" s="87" t="s">
        <v>267</v>
      </c>
      <c r="C33" s="87" t="s">
        <v>227</v>
      </c>
      <c r="D33" s="87" t="s">
        <v>233</v>
      </c>
      <c r="E33" s="86"/>
      <c r="F33" s="87"/>
      <c r="G33" s="49">
        <f>SUM(G34)</f>
        <v>22223.399999999998</v>
      </c>
      <c r="H33" s="49">
        <f>SUM(H34)</f>
        <v>22223.399999999998</v>
      </c>
      <c r="I33" s="49">
        <f>SUM(I34)</f>
        <v>22223.399999999998</v>
      </c>
    </row>
    <row r="34" spans="1:9" ht="63" x14ac:dyDescent="0.2">
      <c r="A34" s="54" t="s">
        <v>345</v>
      </c>
      <c r="B34" s="89" t="s">
        <v>267</v>
      </c>
      <c r="C34" s="89" t="s">
        <v>227</v>
      </c>
      <c r="D34" s="89" t="s">
        <v>233</v>
      </c>
      <c r="E34" s="90" t="s">
        <v>498</v>
      </c>
      <c r="F34" s="89"/>
      <c r="G34" s="36">
        <f>SUM(G35+G41)</f>
        <v>22223.399999999998</v>
      </c>
      <c r="H34" s="36">
        <f>SUM(H35+H41)</f>
        <v>22223.399999999998</v>
      </c>
      <c r="I34" s="36">
        <f>SUM(I35+I41)</f>
        <v>22223.399999999998</v>
      </c>
    </row>
    <row r="35" spans="1:9" ht="47.25" x14ac:dyDescent="0.2">
      <c r="A35" s="54" t="s">
        <v>139</v>
      </c>
      <c r="B35" s="89" t="s">
        <v>267</v>
      </c>
      <c r="C35" s="89" t="s">
        <v>227</v>
      </c>
      <c r="D35" s="89" t="s">
        <v>233</v>
      </c>
      <c r="E35" s="90" t="s">
        <v>499</v>
      </c>
      <c r="F35" s="89"/>
      <c r="G35" s="36">
        <f t="shared" ref="G35:I36" si="4">SUM(G36)</f>
        <v>21923.399999999998</v>
      </c>
      <c r="H35" s="36">
        <f t="shared" si="4"/>
        <v>21923.399999999998</v>
      </c>
      <c r="I35" s="36">
        <f t="shared" si="4"/>
        <v>21923.399999999998</v>
      </c>
    </row>
    <row r="36" spans="1:9" ht="15.75" x14ac:dyDescent="0.2">
      <c r="A36" s="54" t="s">
        <v>96</v>
      </c>
      <c r="B36" s="89" t="s">
        <v>267</v>
      </c>
      <c r="C36" s="89" t="s">
        <v>227</v>
      </c>
      <c r="D36" s="89" t="s">
        <v>233</v>
      </c>
      <c r="E36" s="90" t="s">
        <v>500</v>
      </c>
      <c r="F36" s="89"/>
      <c r="G36" s="36">
        <f t="shared" si="4"/>
        <v>21923.399999999998</v>
      </c>
      <c r="H36" s="36">
        <f t="shared" si="4"/>
        <v>21923.399999999998</v>
      </c>
      <c r="I36" s="36">
        <f t="shared" si="4"/>
        <v>21923.399999999998</v>
      </c>
    </row>
    <row r="37" spans="1:9" ht="31.5" x14ac:dyDescent="0.2">
      <c r="A37" s="54" t="s">
        <v>296</v>
      </c>
      <c r="B37" s="89" t="s">
        <v>267</v>
      </c>
      <c r="C37" s="89" t="s">
        <v>227</v>
      </c>
      <c r="D37" s="89" t="s">
        <v>233</v>
      </c>
      <c r="E37" s="90" t="s">
        <v>501</v>
      </c>
      <c r="F37" s="89"/>
      <c r="G37" s="36">
        <f>SUM(G38:G40)</f>
        <v>21923.399999999998</v>
      </c>
      <c r="H37" s="36">
        <f>SUM(H38:H40)</f>
        <v>21923.399999999998</v>
      </c>
      <c r="I37" s="36">
        <f>SUM(I38:I40)</f>
        <v>21923.399999999998</v>
      </c>
    </row>
    <row r="38" spans="1:9" ht="94.5" x14ac:dyDescent="0.2">
      <c r="A38" s="54" t="s">
        <v>73</v>
      </c>
      <c r="B38" s="89" t="s">
        <v>267</v>
      </c>
      <c r="C38" s="89" t="s">
        <v>227</v>
      </c>
      <c r="D38" s="89" t="s">
        <v>233</v>
      </c>
      <c r="E38" s="90" t="s">
        <v>501</v>
      </c>
      <c r="F38" s="89" t="s">
        <v>83</v>
      </c>
      <c r="G38" s="36">
        <v>19460.599999999999</v>
      </c>
      <c r="H38" s="36">
        <v>19460.599999999999</v>
      </c>
      <c r="I38" s="36">
        <v>19460.599999999999</v>
      </c>
    </row>
    <row r="39" spans="1:9" ht="47.25" x14ac:dyDescent="0.2">
      <c r="A39" s="67" t="s">
        <v>340</v>
      </c>
      <c r="B39" s="89" t="s">
        <v>267</v>
      </c>
      <c r="C39" s="89" t="s">
        <v>227</v>
      </c>
      <c r="D39" s="89" t="s">
        <v>233</v>
      </c>
      <c r="E39" s="90" t="s">
        <v>501</v>
      </c>
      <c r="F39" s="89" t="s">
        <v>210</v>
      </c>
      <c r="G39" s="36">
        <v>2454.8000000000002</v>
      </c>
      <c r="H39" s="36">
        <v>2454.8000000000002</v>
      </c>
      <c r="I39" s="36">
        <v>2454.8000000000002</v>
      </c>
    </row>
    <row r="40" spans="1:9" ht="15.75" x14ac:dyDescent="0.2">
      <c r="A40" s="54" t="s">
        <v>325</v>
      </c>
      <c r="B40" s="89" t="s">
        <v>267</v>
      </c>
      <c r="C40" s="89" t="s">
        <v>227</v>
      </c>
      <c r="D40" s="89" t="s">
        <v>233</v>
      </c>
      <c r="E40" s="90" t="s">
        <v>501</v>
      </c>
      <c r="F40" s="89" t="s">
        <v>326</v>
      </c>
      <c r="G40" s="36">
        <v>8</v>
      </c>
      <c r="H40" s="36">
        <v>8</v>
      </c>
      <c r="I40" s="36">
        <v>8</v>
      </c>
    </row>
    <row r="41" spans="1:9" ht="78.75" x14ac:dyDescent="0.2">
      <c r="A41" s="54" t="s">
        <v>54</v>
      </c>
      <c r="B41" s="89" t="s">
        <v>267</v>
      </c>
      <c r="C41" s="89" t="s">
        <v>227</v>
      </c>
      <c r="D41" s="89" t="s">
        <v>233</v>
      </c>
      <c r="E41" s="90" t="s">
        <v>502</v>
      </c>
      <c r="F41" s="85"/>
      <c r="G41" s="36">
        <f>SUM(G42)</f>
        <v>300</v>
      </c>
      <c r="H41" s="36">
        <f t="shared" ref="H41:I43" si="5">SUM(H42)</f>
        <v>300</v>
      </c>
      <c r="I41" s="36">
        <f t="shared" si="5"/>
        <v>300</v>
      </c>
    </row>
    <row r="42" spans="1:9" ht="15.75" x14ac:dyDescent="0.2">
      <c r="A42" s="54" t="s">
        <v>96</v>
      </c>
      <c r="B42" s="89" t="s">
        <v>267</v>
      </c>
      <c r="C42" s="89" t="s">
        <v>227</v>
      </c>
      <c r="D42" s="89" t="s">
        <v>233</v>
      </c>
      <c r="E42" s="90" t="s">
        <v>503</v>
      </c>
      <c r="F42" s="85"/>
      <c r="G42" s="36">
        <f>SUM(G43)</f>
        <v>300</v>
      </c>
      <c r="H42" s="36">
        <f t="shared" si="5"/>
        <v>300</v>
      </c>
      <c r="I42" s="36">
        <f t="shared" si="5"/>
        <v>300</v>
      </c>
    </row>
    <row r="43" spans="1:9" ht="31.5" x14ac:dyDescent="0.2">
      <c r="A43" s="54" t="s">
        <v>296</v>
      </c>
      <c r="B43" s="89" t="s">
        <v>267</v>
      </c>
      <c r="C43" s="89" t="s">
        <v>227</v>
      </c>
      <c r="D43" s="89" t="s">
        <v>233</v>
      </c>
      <c r="E43" s="90" t="s">
        <v>504</v>
      </c>
      <c r="F43" s="85"/>
      <c r="G43" s="36">
        <f>SUM(G44)</f>
        <v>300</v>
      </c>
      <c r="H43" s="36">
        <f t="shared" si="5"/>
        <v>300</v>
      </c>
      <c r="I43" s="36">
        <f t="shared" si="5"/>
        <v>300</v>
      </c>
    </row>
    <row r="44" spans="1:9" ht="47.25" x14ac:dyDescent="0.2">
      <c r="A44" s="67" t="s">
        <v>340</v>
      </c>
      <c r="B44" s="89" t="s">
        <v>267</v>
      </c>
      <c r="C44" s="89" t="s">
        <v>227</v>
      </c>
      <c r="D44" s="89" t="s">
        <v>233</v>
      </c>
      <c r="E44" s="90" t="s">
        <v>504</v>
      </c>
      <c r="F44" s="89" t="s">
        <v>210</v>
      </c>
      <c r="G44" s="36">
        <v>300</v>
      </c>
      <c r="H44" s="36">
        <v>300</v>
      </c>
      <c r="I44" s="36">
        <v>300</v>
      </c>
    </row>
    <row r="45" spans="1:9" ht="15.75" x14ac:dyDescent="0.2">
      <c r="A45" s="53" t="s">
        <v>235</v>
      </c>
      <c r="B45" s="87" t="s">
        <v>267</v>
      </c>
      <c r="C45" s="87" t="s">
        <v>227</v>
      </c>
      <c r="D45" s="87" t="s">
        <v>198</v>
      </c>
      <c r="E45" s="86"/>
      <c r="F45" s="87"/>
      <c r="G45" s="49">
        <f>SUM(G46)</f>
        <v>3000</v>
      </c>
      <c r="H45" s="49"/>
      <c r="I45" s="49"/>
    </row>
    <row r="46" spans="1:9" ht="15.75" x14ac:dyDescent="0.2">
      <c r="A46" s="54" t="s">
        <v>97</v>
      </c>
      <c r="B46" s="89" t="s">
        <v>267</v>
      </c>
      <c r="C46" s="89" t="s">
        <v>227</v>
      </c>
      <c r="D46" s="89" t="s">
        <v>198</v>
      </c>
      <c r="E46" s="90" t="s">
        <v>490</v>
      </c>
      <c r="F46" s="89"/>
      <c r="G46" s="36">
        <f>SUM(G48)</f>
        <v>3000</v>
      </c>
      <c r="H46" s="36"/>
      <c r="I46" s="36"/>
    </row>
    <row r="47" spans="1:9" ht="15.75" x14ac:dyDescent="0.2">
      <c r="A47" s="54" t="s">
        <v>96</v>
      </c>
      <c r="B47" s="89" t="s">
        <v>267</v>
      </c>
      <c r="C47" s="89" t="s">
        <v>227</v>
      </c>
      <c r="D47" s="89" t="s">
        <v>198</v>
      </c>
      <c r="E47" s="90" t="s">
        <v>491</v>
      </c>
      <c r="F47" s="89"/>
      <c r="G47" s="36">
        <f t="shared" ref="G47:G48" si="6">SUM(G48)</f>
        <v>3000</v>
      </c>
      <c r="H47" s="36"/>
      <c r="I47" s="36"/>
    </row>
    <row r="48" spans="1:9" ht="31.5" x14ac:dyDescent="0.2">
      <c r="A48" s="54" t="s">
        <v>258</v>
      </c>
      <c r="B48" s="89" t="s">
        <v>267</v>
      </c>
      <c r="C48" s="89" t="s">
        <v>227</v>
      </c>
      <c r="D48" s="89" t="s">
        <v>198</v>
      </c>
      <c r="E48" s="90" t="s">
        <v>505</v>
      </c>
      <c r="F48" s="89"/>
      <c r="G48" s="36">
        <f t="shared" si="6"/>
        <v>3000</v>
      </c>
      <c r="H48" s="36"/>
      <c r="I48" s="36"/>
    </row>
    <row r="49" spans="1:9" ht="15.75" x14ac:dyDescent="0.2">
      <c r="A49" s="54" t="s">
        <v>325</v>
      </c>
      <c r="B49" s="89" t="s">
        <v>267</v>
      </c>
      <c r="C49" s="89" t="s">
        <v>227</v>
      </c>
      <c r="D49" s="89" t="s">
        <v>198</v>
      </c>
      <c r="E49" s="90" t="s">
        <v>505</v>
      </c>
      <c r="F49" s="89" t="s">
        <v>326</v>
      </c>
      <c r="G49" s="104">
        <v>3000</v>
      </c>
      <c r="H49" s="36"/>
      <c r="I49" s="36"/>
    </row>
    <row r="50" spans="1:9" ht="15.75" x14ac:dyDescent="0.2">
      <c r="A50" s="53" t="s">
        <v>236</v>
      </c>
      <c r="B50" s="87" t="s">
        <v>267</v>
      </c>
      <c r="C50" s="87" t="s">
        <v>227</v>
      </c>
      <c r="D50" s="87" t="s">
        <v>144</v>
      </c>
      <c r="E50" s="90"/>
      <c r="F50" s="87"/>
      <c r="G50" s="49">
        <f>SUM(G51)</f>
        <v>500</v>
      </c>
      <c r="H50" s="49"/>
      <c r="I50" s="49"/>
    </row>
    <row r="51" spans="1:9" ht="15.75" x14ac:dyDescent="0.2">
      <c r="A51" s="54" t="s">
        <v>97</v>
      </c>
      <c r="B51" s="89" t="s">
        <v>267</v>
      </c>
      <c r="C51" s="89" t="s">
        <v>227</v>
      </c>
      <c r="D51" s="89" t="s">
        <v>144</v>
      </c>
      <c r="E51" s="90" t="s">
        <v>490</v>
      </c>
      <c r="F51" s="89"/>
      <c r="G51" s="36">
        <f>SUM(G53)</f>
        <v>500</v>
      </c>
      <c r="H51" s="36"/>
      <c r="I51" s="36"/>
    </row>
    <row r="52" spans="1:9" ht="15.75" x14ac:dyDescent="0.2">
      <c r="A52" s="54" t="s">
        <v>96</v>
      </c>
      <c r="B52" s="89" t="s">
        <v>267</v>
      </c>
      <c r="C52" s="89" t="s">
        <v>227</v>
      </c>
      <c r="D52" s="89" t="s">
        <v>144</v>
      </c>
      <c r="E52" s="90" t="s">
        <v>491</v>
      </c>
      <c r="F52" s="89"/>
      <c r="G52" s="36">
        <f>SUM(G53)</f>
        <v>500</v>
      </c>
      <c r="H52" s="36"/>
      <c r="I52" s="36"/>
    </row>
    <row r="53" spans="1:9" ht="31.5" x14ac:dyDescent="0.2">
      <c r="A53" s="54" t="s">
        <v>110</v>
      </c>
      <c r="B53" s="89" t="s">
        <v>267</v>
      </c>
      <c r="C53" s="89" t="s">
        <v>227</v>
      </c>
      <c r="D53" s="89" t="s">
        <v>144</v>
      </c>
      <c r="E53" s="90" t="s">
        <v>494</v>
      </c>
      <c r="F53" s="89"/>
      <c r="G53" s="36">
        <f>SUM(G54)</f>
        <v>500</v>
      </c>
      <c r="H53" s="36"/>
      <c r="I53" s="36"/>
    </row>
    <row r="54" spans="1:9" ht="31.5" x14ac:dyDescent="0.2">
      <c r="A54" s="54" t="s">
        <v>121</v>
      </c>
      <c r="B54" s="89" t="s">
        <v>267</v>
      </c>
      <c r="C54" s="89" t="s">
        <v>227</v>
      </c>
      <c r="D54" s="89" t="s">
        <v>144</v>
      </c>
      <c r="E54" s="90" t="s">
        <v>496</v>
      </c>
      <c r="F54" s="89"/>
      <c r="G54" s="36">
        <f>SUM(G55)</f>
        <v>500</v>
      </c>
      <c r="H54" s="36"/>
      <c r="I54" s="36"/>
    </row>
    <row r="55" spans="1:9" ht="15.75" x14ac:dyDescent="0.2">
      <c r="A55" s="54" t="s">
        <v>325</v>
      </c>
      <c r="B55" s="89" t="s">
        <v>267</v>
      </c>
      <c r="C55" s="89" t="s">
        <v>227</v>
      </c>
      <c r="D55" s="89" t="s">
        <v>144</v>
      </c>
      <c r="E55" s="90" t="s">
        <v>496</v>
      </c>
      <c r="F55" s="89" t="s">
        <v>326</v>
      </c>
      <c r="G55" s="36">
        <v>500</v>
      </c>
      <c r="H55" s="36"/>
      <c r="I55" s="36"/>
    </row>
    <row r="56" spans="1:9" ht="15.75" x14ac:dyDescent="0.2">
      <c r="A56" s="132" t="s">
        <v>194</v>
      </c>
      <c r="B56" s="85" t="s">
        <v>267</v>
      </c>
      <c r="C56" s="85" t="s">
        <v>231</v>
      </c>
      <c r="D56" s="85" t="s">
        <v>230</v>
      </c>
      <c r="E56" s="84"/>
      <c r="F56" s="85"/>
      <c r="G56" s="50">
        <f>SUM(G57+G62)</f>
        <v>89018.4</v>
      </c>
      <c r="H56" s="50">
        <f>SUM(H57+H62)</f>
        <v>90130.9</v>
      </c>
      <c r="I56" s="50">
        <f>SUM(I57+I62)</f>
        <v>104617</v>
      </c>
    </row>
    <row r="57" spans="1:9" ht="15.75" x14ac:dyDescent="0.2">
      <c r="A57" s="53" t="s">
        <v>180</v>
      </c>
      <c r="B57" s="87" t="s">
        <v>267</v>
      </c>
      <c r="C57" s="87" t="s">
        <v>231</v>
      </c>
      <c r="D57" s="87" t="s">
        <v>227</v>
      </c>
      <c r="E57" s="86"/>
      <c r="F57" s="87"/>
      <c r="G57" s="49">
        <f>SUM(G60)</f>
        <v>500</v>
      </c>
      <c r="H57" s="49"/>
      <c r="I57" s="49"/>
    </row>
    <row r="58" spans="1:9" ht="15.75" x14ac:dyDescent="0.2">
      <c r="A58" s="54" t="s">
        <v>97</v>
      </c>
      <c r="B58" s="89" t="s">
        <v>267</v>
      </c>
      <c r="C58" s="89" t="s">
        <v>231</v>
      </c>
      <c r="D58" s="89" t="s">
        <v>227</v>
      </c>
      <c r="E58" s="90" t="s">
        <v>490</v>
      </c>
      <c r="F58" s="87"/>
      <c r="G58" s="36">
        <f>SUM(G59)</f>
        <v>500</v>
      </c>
      <c r="H58" s="36"/>
      <c r="I58" s="36"/>
    </row>
    <row r="59" spans="1:9" ht="15.75" x14ac:dyDescent="0.2">
      <c r="A59" s="54" t="s">
        <v>96</v>
      </c>
      <c r="B59" s="89" t="s">
        <v>267</v>
      </c>
      <c r="C59" s="89" t="s">
        <v>231</v>
      </c>
      <c r="D59" s="89" t="s">
        <v>227</v>
      </c>
      <c r="E59" s="90" t="s">
        <v>491</v>
      </c>
      <c r="F59" s="87"/>
      <c r="G59" s="36">
        <f>SUM(G60)</f>
        <v>500</v>
      </c>
      <c r="H59" s="36"/>
      <c r="I59" s="36"/>
    </row>
    <row r="60" spans="1:9" ht="15.75" x14ac:dyDescent="0.2">
      <c r="A60" s="54" t="s">
        <v>263</v>
      </c>
      <c r="B60" s="89" t="s">
        <v>267</v>
      </c>
      <c r="C60" s="89" t="s">
        <v>231</v>
      </c>
      <c r="D60" s="89" t="s">
        <v>227</v>
      </c>
      <c r="E60" s="90" t="s">
        <v>509</v>
      </c>
      <c r="F60" s="89"/>
      <c r="G60" s="36">
        <f>SUM(G61)</f>
        <v>500</v>
      </c>
      <c r="H60" s="36"/>
      <c r="I60" s="36"/>
    </row>
    <row r="61" spans="1:9" ht="15.75" x14ac:dyDescent="0.2">
      <c r="A61" s="54" t="s">
        <v>325</v>
      </c>
      <c r="B61" s="89" t="s">
        <v>267</v>
      </c>
      <c r="C61" s="89" t="s">
        <v>231</v>
      </c>
      <c r="D61" s="89" t="s">
        <v>227</v>
      </c>
      <c r="E61" s="90" t="s">
        <v>509</v>
      </c>
      <c r="F61" s="89" t="s">
        <v>326</v>
      </c>
      <c r="G61" s="36">
        <v>500</v>
      </c>
      <c r="H61" s="36"/>
      <c r="I61" s="36"/>
    </row>
    <row r="62" spans="1:9" ht="15.75" x14ac:dyDescent="0.2">
      <c r="A62" s="53" t="s">
        <v>82</v>
      </c>
      <c r="B62" s="87" t="s">
        <v>267</v>
      </c>
      <c r="C62" s="87" t="s">
        <v>231</v>
      </c>
      <c r="D62" s="87" t="s">
        <v>192</v>
      </c>
      <c r="E62" s="86"/>
      <c r="F62" s="87"/>
      <c r="G62" s="49">
        <f>SUM(G63)</f>
        <v>88518.399999999994</v>
      </c>
      <c r="H62" s="49">
        <f>SUM(H63)</f>
        <v>90130.9</v>
      </c>
      <c r="I62" s="49">
        <f>SUM(I63)</f>
        <v>104617</v>
      </c>
    </row>
    <row r="63" spans="1:9" ht="47.25" x14ac:dyDescent="0.2">
      <c r="A63" s="54" t="s">
        <v>346</v>
      </c>
      <c r="B63" s="89" t="s">
        <v>267</v>
      </c>
      <c r="C63" s="89" t="s">
        <v>231</v>
      </c>
      <c r="D63" s="89" t="s">
        <v>192</v>
      </c>
      <c r="E63" s="90" t="s">
        <v>510</v>
      </c>
      <c r="F63" s="89"/>
      <c r="G63" s="36">
        <f>SUM(G64+G68+G72+G76+G80)</f>
        <v>88518.399999999994</v>
      </c>
      <c r="H63" s="36">
        <f>SUM(H64+H68+H72+H76+H80)</f>
        <v>90130.9</v>
      </c>
      <c r="I63" s="36">
        <f>SUM(I64+I68+I72+I76+I80)</f>
        <v>104617</v>
      </c>
    </row>
    <row r="64" spans="1:9" ht="63" x14ac:dyDescent="0.2">
      <c r="A64" s="134" t="s">
        <v>213</v>
      </c>
      <c r="B64" s="89" t="s">
        <v>267</v>
      </c>
      <c r="C64" s="89" t="s">
        <v>231</v>
      </c>
      <c r="D64" s="89" t="s">
        <v>192</v>
      </c>
      <c r="E64" s="90" t="s">
        <v>511</v>
      </c>
      <c r="F64" s="89"/>
      <c r="G64" s="36">
        <f>SUM(G66)</f>
        <v>5165.8</v>
      </c>
      <c r="H64" s="36">
        <f>SUM(H66)</f>
        <v>5332.5</v>
      </c>
      <c r="I64" s="36">
        <f>SUM(I66)</f>
        <v>5499.1</v>
      </c>
    </row>
    <row r="65" spans="1:9" ht="15.75" x14ac:dyDescent="0.2">
      <c r="A65" s="134" t="s">
        <v>32</v>
      </c>
      <c r="B65" s="89" t="s">
        <v>267</v>
      </c>
      <c r="C65" s="89" t="s">
        <v>231</v>
      </c>
      <c r="D65" s="89" t="s">
        <v>192</v>
      </c>
      <c r="E65" s="90" t="s">
        <v>512</v>
      </c>
      <c r="F65" s="91"/>
      <c r="G65" s="36">
        <f>SUM(G66)</f>
        <v>5165.8</v>
      </c>
      <c r="H65" s="36">
        <f t="shared" ref="H65:I65" si="7">SUM(H66)</f>
        <v>5332.5</v>
      </c>
      <c r="I65" s="36">
        <f t="shared" si="7"/>
        <v>5499.1</v>
      </c>
    </row>
    <row r="66" spans="1:9" ht="47.25" x14ac:dyDescent="0.2">
      <c r="A66" s="134" t="s">
        <v>152</v>
      </c>
      <c r="B66" s="89" t="s">
        <v>267</v>
      </c>
      <c r="C66" s="89" t="s">
        <v>231</v>
      </c>
      <c r="D66" s="89" t="s">
        <v>192</v>
      </c>
      <c r="E66" s="90" t="s">
        <v>513</v>
      </c>
      <c r="F66" s="89"/>
      <c r="G66" s="36">
        <f>SUM(G67)</f>
        <v>5165.8</v>
      </c>
      <c r="H66" s="36">
        <f>SUM(H67)</f>
        <v>5332.5</v>
      </c>
      <c r="I66" s="36">
        <f>SUM(I67)</f>
        <v>5499.1</v>
      </c>
    </row>
    <row r="67" spans="1:9" ht="15.75" x14ac:dyDescent="0.2">
      <c r="A67" s="54" t="s">
        <v>207</v>
      </c>
      <c r="B67" s="89" t="s">
        <v>267</v>
      </c>
      <c r="C67" s="89" t="s">
        <v>231</v>
      </c>
      <c r="D67" s="89" t="s">
        <v>192</v>
      </c>
      <c r="E67" s="90" t="s">
        <v>513</v>
      </c>
      <c r="F67" s="89" t="s">
        <v>264</v>
      </c>
      <c r="G67" s="117">
        <v>5165.8</v>
      </c>
      <c r="H67" s="117">
        <v>5332.5</v>
      </c>
      <c r="I67" s="117">
        <v>5499.1</v>
      </c>
    </row>
    <row r="68" spans="1:9" ht="47.25" x14ac:dyDescent="0.2">
      <c r="A68" s="54" t="s">
        <v>334</v>
      </c>
      <c r="B68" s="89" t="s">
        <v>267</v>
      </c>
      <c r="C68" s="89" t="s">
        <v>231</v>
      </c>
      <c r="D68" s="89" t="s">
        <v>192</v>
      </c>
      <c r="E68" s="90" t="s">
        <v>514</v>
      </c>
      <c r="F68" s="89"/>
      <c r="G68" s="36">
        <f>SUM(G69)</f>
        <v>2280</v>
      </c>
      <c r="H68" s="36">
        <f>SUM(H69)</f>
        <v>2200</v>
      </c>
      <c r="I68" s="36">
        <f>SUM(I69)</f>
        <v>2200</v>
      </c>
    </row>
    <row r="69" spans="1:9" ht="15.75" x14ac:dyDescent="0.2">
      <c r="A69" s="134" t="s">
        <v>32</v>
      </c>
      <c r="B69" s="89" t="s">
        <v>267</v>
      </c>
      <c r="C69" s="89" t="s">
        <v>231</v>
      </c>
      <c r="D69" s="89" t="s">
        <v>192</v>
      </c>
      <c r="E69" s="90" t="s">
        <v>408</v>
      </c>
      <c r="F69" s="91"/>
      <c r="G69" s="36">
        <f>SUM(G70)</f>
        <v>2280</v>
      </c>
      <c r="H69" s="36">
        <f t="shared" ref="H69:I69" si="8">SUM(H70)</f>
        <v>2200</v>
      </c>
      <c r="I69" s="36">
        <f t="shared" si="8"/>
        <v>2200</v>
      </c>
    </row>
    <row r="70" spans="1:9" ht="47.25" x14ac:dyDescent="0.2">
      <c r="A70" s="67" t="s">
        <v>780</v>
      </c>
      <c r="B70" s="89" t="s">
        <v>267</v>
      </c>
      <c r="C70" s="89" t="s">
        <v>231</v>
      </c>
      <c r="D70" s="89" t="s">
        <v>192</v>
      </c>
      <c r="E70" s="90" t="s">
        <v>781</v>
      </c>
      <c r="F70" s="89"/>
      <c r="G70" s="36">
        <f t="shared" ref="G70:I70" si="9">SUM(G71)</f>
        <v>2280</v>
      </c>
      <c r="H70" s="36">
        <f t="shared" si="9"/>
        <v>2200</v>
      </c>
      <c r="I70" s="36">
        <f t="shared" si="9"/>
        <v>2200</v>
      </c>
    </row>
    <row r="71" spans="1:9" ht="15.75" x14ac:dyDescent="0.2">
      <c r="A71" s="54" t="s">
        <v>207</v>
      </c>
      <c r="B71" s="89" t="s">
        <v>267</v>
      </c>
      <c r="C71" s="89" t="s">
        <v>231</v>
      </c>
      <c r="D71" s="89" t="s">
        <v>192</v>
      </c>
      <c r="E71" s="90" t="s">
        <v>781</v>
      </c>
      <c r="F71" s="89" t="s">
        <v>264</v>
      </c>
      <c r="G71" s="120">
        <v>2280</v>
      </c>
      <c r="H71" s="120">
        <v>2200</v>
      </c>
      <c r="I71" s="120">
        <v>2200</v>
      </c>
    </row>
    <row r="72" spans="1:9" ht="63" x14ac:dyDescent="0.2">
      <c r="A72" s="134" t="s">
        <v>13</v>
      </c>
      <c r="B72" s="89" t="s">
        <v>267</v>
      </c>
      <c r="C72" s="89" t="s">
        <v>231</v>
      </c>
      <c r="D72" s="89" t="s">
        <v>192</v>
      </c>
      <c r="E72" s="90" t="s">
        <v>515</v>
      </c>
      <c r="F72" s="88"/>
      <c r="G72" s="36">
        <f>SUM(G74)</f>
        <v>17892.7</v>
      </c>
      <c r="H72" s="36">
        <f>SUM(H74)</f>
        <v>18451.900000000001</v>
      </c>
      <c r="I72" s="36">
        <f>SUM(I74)</f>
        <v>19011</v>
      </c>
    </row>
    <row r="73" spans="1:9" ht="15.75" x14ac:dyDescent="0.2">
      <c r="A73" s="134" t="s">
        <v>32</v>
      </c>
      <c r="B73" s="89" t="s">
        <v>267</v>
      </c>
      <c r="C73" s="89" t="s">
        <v>231</v>
      </c>
      <c r="D73" s="89" t="s">
        <v>192</v>
      </c>
      <c r="E73" s="90" t="s">
        <v>409</v>
      </c>
      <c r="F73" s="91"/>
      <c r="G73" s="36">
        <f t="shared" ref="G73:I74" si="10">SUM(G74)</f>
        <v>17892.7</v>
      </c>
      <c r="H73" s="36">
        <f t="shared" si="10"/>
        <v>18451.900000000001</v>
      </c>
      <c r="I73" s="36">
        <f t="shared" si="10"/>
        <v>19011</v>
      </c>
    </row>
    <row r="74" spans="1:9" ht="47.25" x14ac:dyDescent="0.2">
      <c r="A74" s="134" t="s">
        <v>153</v>
      </c>
      <c r="B74" s="89" t="s">
        <v>267</v>
      </c>
      <c r="C74" s="89" t="s">
        <v>231</v>
      </c>
      <c r="D74" s="89" t="s">
        <v>192</v>
      </c>
      <c r="E74" s="90" t="s">
        <v>410</v>
      </c>
      <c r="F74" s="88"/>
      <c r="G74" s="36">
        <f t="shared" si="10"/>
        <v>17892.7</v>
      </c>
      <c r="H74" s="36">
        <f t="shared" si="10"/>
        <v>18451.900000000001</v>
      </c>
      <c r="I74" s="36">
        <f t="shared" si="10"/>
        <v>19011</v>
      </c>
    </row>
    <row r="75" spans="1:9" ht="15.75" x14ac:dyDescent="0.2">
      <c r="A75" s="54" t="s">
        <v>207</v>
      </c>
      <c r="B75" s="89" t="s">
        <v>267</v>
      </c>
      <c r="C75" s="89" t="s">
        <v>231</v>
      </c>
      <c r="D75" s="89" t="s">
        <v>192</v>
      </c>
      <c r="E75" s="90" t="s">
        <v>410</v>
      </c>
      <c r="F75" s="88" t="s">
        <v>264</v>
      </c>
      <c r="G75" s="117">
        <v>17892.7</v>
      </c>
      <c r="H75" s="117">
        <v>18451.900000000001</v>
      </c>
      <c r="I75" s="117">
        <v>19011</v>
      </c>
    </row>
    <row r="76" spans="1:9" ht="63" x14ac:dyDescent="0.2">
      <c r="A76" s="135" t="s">
        <v>167</v>
      </c>
      <c r="B76" s="89" t="s">
        <v>267</v>
      </c>
      <c r="C76" s="89" t="s">
        <v>231</v>
      </c>
      <c r="D76" s="89" t="s">
        <v>192</v>
      </c>
      <c r="E76" s="90" t="s">
        <v>516</v>
      </c>
      <c r="F76" s="88"/>
      <c r="G76" s="36">
        <f>SUM(G77)</f>
        <v>2000</v>
      </c>
      <c r="H76" s="36">
        <f t="shared" ref="H76:I77" si="11">SUM(H77)</f>
        <v>2000</v>
      </c>
      <c r="I76" s="36">
        <f t="shared" si="11"/>
        <v>2000</v>
      </c>
    </row>
    <row r="77" spans="1:9" ht="15.75" x14ac:dyDescent="0.2">
      <c r="A77" s="134" t="s">
        <v>32</v>
      </c>
      <c r="B77" s="89" t="s">
        <v>267</v>
      </c>
      <c r="C77" s="89" t="s">
        <v>231</v>
      </c>
      <c r="D77" s="89" t="s">
        <v>192</v>
      </c>
      <c r="E77" s="90" t="s">
        <v>411</v>
      </c>
      <c r="F77" s="91"/>
      <c r="G77" s="36">
        <f>SUM(G78)</f>
        <v>2000</v>
      </c>
      <c r="H77" s="36">
        <f t="shared" si="11"/>
        <v>2000</v>
      </c>
      <c r="I77" s="36">
        <f t="shared" si="11"/>
        <v>2000</v>
      </c>
    </row>
    <row r="78" spans="1:9" ht="63" x14ac:dyDescent="0.2">
      <c r="A78" s="135" t="s">
        <v>305</v>
      </c>
      <c r="B78" s="89" t="s">
        <v>267</v>
      </c>
      <c r="C78" s="89" t="s">
        <v>231</v>
      </c>
      <c r="D78" s="89" t="s">
        <v>192</v>
      </c>
      <c r="E78" s="90" t="s">
        <v>412</v>
      </c>
      <c r="F78" s="88"/>
      <c r="G78" s="36">
        <f>SUM(G79)</f>
        <v>2000</v>
      </c>
      <c r="H78" s="36">
        <f>SUM(H79)</f>
        <v>2000</v>
      </c>
      <c r="I78" s="36">
        <f>SUM(I79)</f>
        <v>2000</v>
      </c>
    </row>
    <row r="79" spans="1:9" ht="15.75" x14ac:dyDescent="0.2">
      <c r="A79" s="54" t="s">
        <v>207</v>
      </c>
      <c r="B79" s="89" t="s">
        <v>267</v>
      </c>
      <c r="C79" s="89" t="s">
        <v>231</v>
      </c>
      <c r="D79" s="89" t="s">
        <v>192</v>
      </c>
      <c r="E79" s="90" t="s">
        <v>412</v>
      </c>
      <c r="F79" s="88" t="s">
        <v>264</v>
      </c>
      <c r="G79" s="36">
        <v>2000</v>
      </c>
      <c r="H79" s="36">
        <v>2000</v>
      </c>
      <c r="I79" s="36">
        <v>2000</v>
      </c>
    </row>
    <row r="80" spans="1:9" ht="63" x14ac:dyDescent="0.2">
      <c r="A80" s="135" t="s">
        <v>41</v>
      </c>
      <c r="B80" s="89" t="s">
        <v>267</v>
      </c>
      <c r="C80" s="89" t="s">
        <v>231</v>
      </c>
      <c r="D80" s="89" t="s">
        <v>192</v>
      </c>
      <c r="E80" s="90" t="s">
        <v>517</v>
      </c>
      <c r="F80" s="88"/>
      <c r="G80" s="36">
        <f>SUM(G81)</f>
        <v>61179.9</v>
      </c>
      <c r="H80" s="36">
        <f t="shared" ref="H80:I80" si="12">SUM(H81)</f>
        <v>62146.5</v>
      </c>
      <c r="I80" s="36">
        <f t="shared" si="12"/>
        <v>75906.899999999994</v>
      </c>
    </row>
    <row r="81" spans="1:9" ht="15.75" x14ac:dyDescent="0.2">
      <c r="A81" s="134" t="s">
        <v>32</v>
      </c>
      <c r="B81" s="89" t="s">
        <v>267</v>
      </c>
      <c r="C81" s="89" t="s">
        <v>231</v>
      </c>
      <c r="D81" s="89" t="s">
        <v>192</v>
      </c>
      <c r="E81" s="90" t="s">
        <v>413</v>
      </c>
      <c r="F81" s="88"/>
      <c r="G81" s="36">
        <f>SUM(G82+G84)</f>
        <v>61179.9</v>
      </c>
      <c r="H81" s="36">
        <f t="shared" ref="H81:I81" si="13">SUM(H82+H84)</f>
        <v>62146.5</v>
      </c>
      <c r="I81" s="36">
        <f t="shared" si="13"/>
        <v>75906.899999999994</v>
      </c>
    </row>
    <row r="82" spans="1:9" ht="63" x14ac:dyDescent="0.2">
      <c r="A82" s="54" t="s">
        <v>154</v>
      </c>
      <c r="B82" s="89" t="s">
        <v>267</v>
      </c>
      <c r="C82" s="89" t="s">
        <v>231</v>
      </c>
      <c r="D82" s="89" t="s">
        <v>192</v>
      </c>
      <c r="E82" s="90" t="s">
        <v>414</v>
      </c>
      <c r="F82" s="89"/>
      <c r="G82" s="36">
        <f>SUM(G83)</f>
        <v>12144.6</v>
      </c>
      <c r="H82" s="36">
        <f>SUM(H83)</f>
        <v>13164.1</v>
      </c>
      <c r="I82" s="36">
        <f>SUM(I83)</f>
        <v>27675.1</v>
      </c>
    </row>
    <row r="83" spans="1:9" ht="15.75" x14ac:dyDescent="0.2">
      <c r="A83" s="54" t="s">
        <v>207</v>
      </c>
      <c r="B83" s="89" t="s">
        <v>267</v>
      </c>
      <c r="C83" s="89" t="s">
        <v>231</v>
      </c>
      <c r="D83" s="89" t="s">
        <v>192</v>
      </c>
      <c r="E83" s="90" t="s">
        <v>414</v>
      </c>
      <c r="F83" s="89" t="s">
        <v>264</v>
      </c>
      <c r="G83" s="117">
        <v>12144.6</v>
      </c>
      <c r="H83" s="117">
        <v>13164.1</v>
      </c>
      <c r="I83" s="117">
        <v>27675.1</v>
      </c>
    </row>
    <row r="84" spans="1:9" ht="47.25" x14ac:dyDescent="0.2">
      <c r="A84" s="54" t="s">
        <v>214</v>
      </c>
      <c r="B84" s="89" t="s">
        <v>267</v>
      </c>
      <c r="C84" s="89" t="s">
        <v>231</v>
      </c>
      <c r="D84" s="89" t="s">
        <v>192</v>
      </c>
      <c r="E84" s="90" t="s">
        <v>782</v>
      </c>
      <c r="F84" s="91"/>
      <c r="G84" s="36">
        <f>SUM(G85)</f>
        <v>49035.3</v>
      </c>
      <c r="H84" s="36">
        <f>SUM(H85)</f>
        <v>48982.400000000001</v>
      </c>
      <c r="I84" s="36">
        <f>SUM(I85)</f>
        <v>48231.8</v>
      </c>
    </row>
    <row r="85" spans="1:9" ht="15.75" x14ac:dyDescent="0.2">
      <c r="A85" s="54" t="s">
        <v>207</v>
      </c>
      <c r="B85" s="89" t="s">
        <v>267</v>
      </c>
      <c r="C85" s="89" t="s">
        <v>231</v>
      </c>
      <c r="D85" s="89" t="s">
        <v>192</v>
      </c>
      <c r="E85" s="90" t="s">
        <v>782</v>
      </c>
      <c r="F85" s="89" t="s">
        <v>264</v>
      </c>
      <c r="G85" s="36">
        <v>49035.3</v>
      </c>
      <c r="H85" s="36">
        <v>48982.400000000001</v>
      </c>
      <c r="I85" s="36">
        <v>48231.8</v>
      </c>
    </row>
    <row r="86" spans="1:9" ht="15.75" x14ac:dyDescent="0.2">
      <c r="A86" s="132" t="s">
        <v>199</v>
      </c>
      <c r="B86" s="84" t="s">
        <v>267</v>
      </c>
      <c r="C86" s="85" t="s">
        <v>232</v>
      </c>
      <c r="D86" s="85" t="s">
        <v>230</v>
      </c>
      <c r="E86" s="88"/>
      <c r="F86" s="89"/>
      <c r="G86" s="50">
        <f>SUM(G97+G92+G87)</f>
        <v>3500</v>
      </c>
      <c r="H86" s="50">
        <f t="shared" ref="H86:I86" si="14">SUM(H97+H92+H87)</f>
        <v>3500</v>
      </c>
      <c r="I86" s="50">
        <f t="shared" si="14"/>
        <v>3500</v>
      </c>
    </row>
    <row r="87" spans="1:9" ht="15.75" x14ac:dyDescent="0.2">
      <c r="A87" s="53" t="s">
        <v>324</v>
      </c>
      <c r="B87" s="87" t="s">
        <v>267</v>
      </c>
      <c r="C87" s="87" t="s">
        <v>232</v>
      </c>
      <c r="D87" s="87" t="s">
        <v>227</v>
      </c>
      <c r="E87" s="86"/>
      <c r="F87" s="87"/>
      <c r="G87" s="49">
        <f>SUM(G88)</f>
        <v>300</v>
      </c>
      <c r="H87" s="49">
        <f t="shared" ref="H87:I90" si="15">SUM(H88)</f>
        <v>300</v>
      </c>
      <c r="I87" s="49">
        <f t="shared" si="15"/>
        <v>300</v>
      </c>
    </row>
    <row r="88" spans="1:9" ht="15.75" x14ac:dyDescent="0.2">
      <c r="A88" s="54" t="s">
        <v>97</v>
      </c>
      <c r="B88" s="89" t="s">
        <v>267</v>
      </c>
      <c r="C88" s="89" t="s">
        <v>232</v>
      </c>
      <c r="D88" s="89" t="s">
        <v>227</v>
      </c>
      <c r="E88" s="90" t="s">
        <v>490</v>
      </c>
      <c r="F88" s="87"/>
      <c r="G88" s="36">
        <f>SUM(G89)</f>
        <v>300</v>
      </c>
      <c r="H88" s="36">
        <f t="shared" si="15"/>
        <v>300</v>
      </c>
      <c r="I88" s="36">
        <f t="shared" si="15"/>
        <v>300</v>
      </c>
    </row>
    <row r="89" spans="1:9" ht="15.75" x14ac:dyDescent="0.2">
      <c r="A89" s="54" t="s">
        <v>32</v>
      </c>
      <c r="B89" s="89" t="s">
        <v>267</v>
      </c>
      <c r="C89" s="89" t="s">
        <v>232</v>
      </c>
      <c r="D89" s="89" t="s">
        <v>227</v>
      </c>
      <c r="E89" s="90" t="s">
        <v>518</v>
      </c>
      <c r="F89" s="87"/>
      <c r="G89" s="36">
        <f>SUM(G90)</f>
        <v>300</v>
      </c>
      <c r="H89" s="36">
        <f t="shared" si="15"/>
        <v>300</v>
      </c>
      <c r="I89" s="36">
        <f t="shared" si="15"/>
        <v>300</v>
      </c>
    </row>
    <row r="90" spans="1:9" ht="173.25" x14ac:dyDescent="0.2">
      <c r="A90" s="54" t="s">
        <v>190</v>
      </c>
      <c r="B90" s="89" t="s">
        <v>267</v>
      </c>
      <c r="C90" s="89" t="s">
        <v>232</v>
      </c>
      <c r="D90" s="89" t="s">
        <v>227</v>
      </c>
      <c r="E90" s="90" t="s">
        <v>519</v>
      </c>
      <c r="F90" s="89"/>
      <c r="G90" s="36">
        <f>SUM(G91)</f>
        <v>300</v>
      </c>
      <c r="H90" s="36">
        <f t="shared" si="15"/>
        <v>300</v>
      </c>
      <c r="I90" s="36">
        <f t="shared" si="15"/>
        <v>300</v>
      </c>
    </row>
    <row r="91" spans="1:9" ht="15.75" x14ac:dyDescent="0.2">
      <c r="A91" s="54" t="s">
        <v>207</v>
      </c>
      <c r="B91" s="89" t="s">
        <v>267</v>
      </c>
      <c r="C91" s="89" t="s">
        <v>232</v>
      </c>
      <c r="D91" s="89" t="s">
        <v>227</v>
      </c>
      <c r="E91" s="90" t="s">
        <v>519</v>
      </c>
      <c r="F91" s="89" t="s">
        <v>264</v>
      </c>
      <c r="G91" s="36">
        <v>300</v>
      </c>
      <c r="H91" s="36">
        <v>300</v>
      </c>
      <c r="I91" s="36">
        <v>300</v>
      </c>
    </row>
    <row r="92" spans="1:9" ht="15.75" x14ac:dyDescent="0.2">
      <c r="A92" s="53" t="s">
        <v>240</v>
      </c>
      <c r="B92" s="87" t="s">
        <v>267</v>
      </c>
      <c r="C92" s="87" t="s">
        <v>232</v>
      </c>
      <c r="D92" s="87" t="s">
        <v>228</v>
      </c>
      <c r="E92" s="90"/>
      <c r="F92" s="89"/>
      <c r="G92" s="49">
        <f t="shared" ref="G92:I94" si="16">SUM(G93)</f>
        <v>1000</v>
      </c>
      <c r="H92" s="49">
        <f t="shared" si="16"/>
        <v>1000</v>
      </c>
      <c r="I92" s="49">
        <f t="shared" si="16"/>
        <v>1000</v>
      </c>
    </row>
    <row r="93" spans="1:9" ht="15.75" x14ac:dyDescent="0.2">
      <c r="A93" s="54" t="s">
        <v>97</v>
      </c>
      <c r="B93" s="89" t="s">
        <v>267</v>
      </c>
      <c r="C93" s="89" t="s">
        <v>232</v>
      </c>
      <c r="D93" s="89" t="s">
        <v>228</v>
      </c>
      <c r="E93" s="90" t="s">
        <v>490</v>
      </c>
      <c r="F93" s="87"/>
      <c r="G93" s="36">
        <f t="shared" si="16"/>
        <v>1000</v>
      </c>
      <c r="H93" s="36">
        <f t="shared" si="16"/>
        <v>1000</v>
      </c>
      <c r="I93" s="36">
        <f t="shared" si="16"/>
        <v>1000</v>
      </c>
    </row>
    <row r="94" spans="1:9" ht="15.75" x14ac:dyDescent="0.2">
      <c r="A94" s="54" t="s">
        <v>32</v>
      </c>
      <c r="B94" s="89" t="s">
        <v>267</v>
      </c>
      <c r="C94" s="89" t="s">
        <v>232</v>
      </c>
      <c r="D94" s="89" t="s">
        <v>228</v>
      </c>
      <c r="E94" s="90" t="s">
        <v>518</v>
      </c>
      <c r="F94" s="89"/>
      <c r="G94" s="36">
        <f>SUM(G95)</f>
        <v>1000</v>
      </c>
      <c r="H94" s="36">
        <f t="shared" si="16"/>
        <v>1000</v>
      </c>
      <c r="I94" s="36">
        <f t="shared" si="16"/>
        <v>1000</v>
      </c>
    </row>
    <row r="95" spans="1:9" ht="94.5" x14ac:dyDescent="0.2">
      <c r="A95" s="54" t="s">
        <v>157</v>
      </c>
      <c r="B95" s="89" t="s">
        <v>267</v>
      </c>
      <c r="C95" s="89" t="s">
        <v>232</v>
      </c>
      <c r="D95" s="89" t="s">
        <v>228</v>
      </c>
      <c r="E95" s="90" t="s">
        <v>520</v>
      </c>
      <c r="F95" s="89"/>
      <c r="G95" s="36">
        <f>SUM(G96)</f>
        <v>1000</v>
      </c>
      <c r="H95" s="36">
        <f>SUM(H96)</f>
        <v>1000</v>
      </c>
      <c r="I95" s="36">
        <f>SUM(I96)</f>
        <v>1000</v>
      </c>
    </row>
    <row r="96" spans="1:9" ht="15.75" x14ac:dyDescent="0.2">
      <c r="A96" s="54" t="s">
        <v>207</v>
      </c>
      <c r="B96" s="89" t="s">
        <v>267</v>
      </c>
      <c r="C96" s="89" t="s">
        <v>232</v>
      </c>
      <c r="D96" s="89" t="s">
        <v>228</v>
      </c>
      <c r="E96" s="90" t="s">
        <v>520</v>
      </c>
      <c r="F96" s="89" t="s">
        <v>264</v>
      </c>
      <c r="G96" s="36">
        <v>1000</v>
      </c>
      <c r="H96" s="36">
        <v>1000</v>
      </c>
      <c r="I96" s="36">
        <v>1000</v>
      </c>
    </row>
    <row r="97" spans="1:9" ht="15.75" x14ac:dyDescent="0.2">
      <c r="A97" s="136" t="s">
        <v>11</v>
      </c>
      <c r="B97" s="87" t="s">
        <v>267</v>
      </c>
      <c r="C97" s="87" t="s">
        <v>232</v>
      </c>
      <c r="D97" s="87" t="s">
        <v>229</v>
      </c>
      <c r="E97" s="88"/>
      <c r="F97" s="89"/>
      <c r="G97" s="49">
        <f t="shared" ref="G97:I98" si="17">SUM(G98)</f>
        <v>2200</v>
      </c>
      <c r="H97" s="49">
        <f t="shared" si="17"/>
        <v>2200</v>
      </c>
      <c r="I97" s="49">
        <f t="shared" si="17"/>
        <v>2200</v>
      </c>
    </row>
    <row r="98" spans="1:9" ht="15.75" x14ac:dyDescent="0.2">
      <c r="A98" s="54" t="s">
        <v>97</v>
      </c>
      <c r="B98" s="89" t="s">
        <v>267</v>
      </c>
      <c r="C98" s="89" t="s">
        <v>232</v>
      </c>
      <c r="D98" s="89" t="s">
        <v>229</v>
      </c>
      <c r="E98" s="90" t="s">
        <v>490</v>
      </c>
      <c r="F98" s="87"/>
      <c r="G98" s="36">
        <f t="shared" si="17"/>
        <v>2200</v>
      </c>
      <c r="H98" s="36">
        <f t="shared" si="17"/>
        <v>2200</v>
      </c>
      <c r="I98" s="36">
        <f t="shared" si="17"/>
        <v>2200</v>
      </c>
    </row>
    <row r="99" spans="1:9" ht="15.75" x14ac:dyDescent="0.2">
      <c r="A99" s="54" t="s">
        <v>32</v>
      </c>
      <c r="B99" s="89" t="s">
        <v>267</v>
      </c>
      <c r="C99" s="89" t="s">
        <v>232</v>
      </c>
      <c r="D99" s="89" t="s">
        <v>229</v>
      </c>
      <c r="E99" s="90" t="s">
        <v>518</v>
      </c>
      <c r="F99" s="89"/>
      <c r="G99" s="36">
        <f>SUM(G100+G102)</f>
        <v>2200</v>
      </c>
      <c r="H99" s="36">
        <f>SUM(H100+H102)</f>
        <v>2200</v>
      </c>
      <c r="I99" s="36">
        <f>SUM(I100+I102)</f>
        <v>2200</v>
      </c>
    </row>
    <row r="100" spans="1:9" ht="31.5" x14ac:dyDescent="0.2">
      <c r="A100" s="54" t="s">
        <v>276</v>
      </c>
      <c r="B100" s="89" t="s">
        <v>267</v>
      </c>
      <c r="C100" s="89" t="s">
        <v>232</v>
      </c>
      <c r="D100" s="89" t="s">
        <v>229</v>
      </c>
      <c r="E100" s="90" t="s">
        <v>521</v>
      </c>
      <c r="F100" s="89"/>
      <c r="G100" s="36">
        <f>SUM(G101)</f>
        <v>1500</v>
      </c>
      <c r="H100" s="36">
        <f>SUM(H101)</f>
        <v>1500</v>
      </c>
      <c r="I100" s="36">
        <f>SUM(I101)</f>
        <v>1500</v>
      </c>
    </row>
    <row r="101" spans="1:9" ht="15.75" x14ac:dyDescent="0.2">
      <c r="A101" s="54" t="s">
        <v>207</v>
      </c>
      <c r="B101" s="89" t="s">
        <v>267</v>
      </c>
      <c r="C101" s="89" t="s">
        <v>232</v>
      </c>
      <c r="D101" s="89" t="s">
        <v>229</v>
      </c>
      <c r="E101" s="90" t="s">
        <v>521</v>
      </c>
      <c r="F101" s="89" t="s">
        <v>264</v>
      </c>
      <c r="G101" s="36">
        <v>1500</v>
      </c>
      <c r="H101" s="36">
        <v>1500</v>
      </c>
      <c r="I101" s="36">
        <v>1500</v>
      </c>
    </row>
    <row r="102" spans="1:9" ht="31.5" x14ac:dyDescent="0.2">
      <c r="A102" s="54" t="s">
        <v>42</v>
      </c>
      <c r="B102" s="89" t="s">
        <v>267</v>
      </c>
      <c r="C102" s="89" t="s">
        <v>232</v>
      </c>
      <c r="D102" s="89" t="s">
        <v>229</v>
      </c>
      <c r="E102" s="90" t="s">
        <v>522</v>
      </c>
      <c r="F102" s="89"/>
      <c r="G102" s="36">
        <f>SUM(G103)</f>
        <v>700</v>
      </c>
      <c r="H102" s="36">
        <f>SUM(H103)</f>
        <v>700</v>
      </c>
      <c r="I102" s="36">
        <f>SUM(I103)</f>
        <v>700</v>
      </c>
    </row>
    <row r="103" spans="1:9" ht="15.75" x14ac:dyDescent="0.2">
      <c r="A103" s="54" t="s">
        <v>207</v>
      </c>
      <c r="B103" s="89" t="s">
        <v>267</v>
      </c>
      <c r="C103" s="89" t="s">
        <v>232</v>
      </c>
      <c r="D103" s="89" t="s">
        <v>229</v>
      </c>
      <c r="E103" s="90" t="s">
        <v>522</v>
      </c>
      <c r="F103" s="89" t="s">
        <v>264</v>
      </c>
      <c r="G103" s="36">
        <v>700</v>
      </c>
      <c r="H103" s="36">
        <v>700</v>
      </c>
      <c r="I103" s="36">
        <v>700</v>
      </c>
    </row>
    <row r="104" spans="1:9" ht="15.75" x14ac:dyDescent="0.2">
      <c r="A104" s="132" t="s">
        <v>203</v>
      </c>
      <c r="B104" s="85" t="s">
        <v>267</v>
      </c>
      <c r="C104" s="85" t="s">
        <v>193</v>
      </c>
      <c r="D104" s="85" t="s">
        <v>230</v>
      </c>
      <c r="E104" s="86"/>
      <c r="F104" s="85"/>
      <c r="G104" s="50">
        <f>SUM(G105)</f>
        <v>69697.600000000006</v>
      </c>
      <c r="H104" s="50">
        <f t="shared" ref="H104:I108" si="18">SUM(H105)</f>
        <v>70000</v>
      </c>
      <c r="I104" s="50">
        <f t="shared" si="18"/>
        <v>80000</v>
      </c>
    </row>
    <row r="105" spans="1:9" ht="15.75" x14ac:dyDescent="0.2">
      <c r="A105" s="53" t="s">
        <v>205</v>
      </c>
      <c r="B105" s="87" t="s">
        <v>267</v>
      </c>
      <c r="C105" s="87" t="s">
        <v>193</v>
      </c>
      <c r="D105" s="87" t="s">
        <v>229</v>
      </c>
      <c r="E105" s="86"/>
      <c r="F105" s="87"/>
      <c r="G105" s="49">
        <f>SUM(G106)</f>
        <v>69697.600000000006</v>
      </c>
      <c r="H105" s="49">
        <f t="shared" si="18"/>
        <v>70000</v>
      </c>
      <c r="I105" s="49">
        <f t="shared" si="18"/>
        <v>80000</v>
      </c>
    </row>
    <row r="106" spans="1:9" ht="15.75" x14ac:dyDescent="0.2">
      <c r="A106" s="54" t="s">
        <v>97</v>
      </c>
      <c r="B106" s="89" t="s">
        <v>267</v>
      </c>
      <c r="C106" s="89" t="s">
        <v>193</v>
      </c>
      <c r="D106" s="89" t="s">
        <v>229</v>
      </c>
      <c r="E106" s="90" t="s">
        <v>490</v>
      </c>
      <c r="F106" s="87"/>
      <c r="G106" s="36">
        <f>SUM(G107)</f>
        <v>69697.600000000006</v>
      </c>
      <c r="H106" s="36">
        <f t="shared" si="18"/>
        <v>70000</v>
      </c>
      <c r="I106" s="36">
        <f t="shared" si="18"/>
        <v>80000</v>
      </c>
    </row>
    <row r="107" spans="1:9" ht="31.5" x14ac:dyDescent="0.2">
      <c r="A107" s="54" t="s">
        <v>177</v>
      </c>
      <c r="B107" s="89" t="s">
        <v>267</v>
      </c>
      <c r="C107" s="89" t="s">
        <v>193</v>
      </c>
      <c r="D107" s="89" t="s">
        <v>229</v>
      </c>
      <c r="E107" s="90" t="s">
        <v>523</v>
      </c>
      <c r="F107" s="87"/>
      <c r="G107" s="36">
        <f>SUM(G108)</f>
        <v>69697.600000000006</v>
      </c>
      <c r="H107" s="36">
        <f t="shared" si="18"/>
        <v>70000</v>
      </c>
      <c r="I107" s="36">
        <f t="shared" si="18"/>
        <v>80000</v>
      </c>
    </row>
    <row r="108" spans="1:9" ht="47.25" x14ac:dyDescent="0.2">
      <c r="A108" s="54" t="s">
        <v>132</v>
      </c>
      <c r="B108" s="89" t="s">
        <v>267</v>
      </c>
      <c r="C108" s="89" t="s">
        <v>193</v>
      </c>
      <c r="D108" s="89" t="s">
        <v>229</v>
      </c>
      <c r="E108" s="90" t="s">
        <v>524</v>
      </c>
      <c r="F108" s="89"/>
      <c r="G108" s="36">
        <f>SUM(G109)</f>
        <v>69697.600000000006</v>
      </c>
      <c r="H108" s="36">
        <f t="shared" si="18"/>
        <v>70000</v>
      </c>
      <c r="I108" s="36">
        <f t="shared" si="18"/>
        <v>80000</v>
      </c>
    </row>
    <row r="109" spans="1:9" ht="94.5" x14ac:dyDescent="0.2">
      <c r="A109" s="54" t="s">
        <v>73</v>
      </c>
      <c r="B109" s="89" t="s">
        <v>267</v>
      </c>
      <c r="C109" s="89" t="s">
        <v>193</v>
      </c>
      <c r="D109" s="89" t="s">
        <v>229</v>
      </c>
      <c r="E109" s="90" t="s">
        <v>524</v>
      </c>
      <c r="F109" s="89" t="s">
        <v>83</v>
      </c>
      <c r="G109" s="148">
        <v>69697.600000000006</v>
      </c>
      <c r="H109" s="36">
        <v>70000</v>
      </c>
      <c r="I109" s="36">
        <v>80000</v>
      </c>
    </row>
    <row r="110" spans="1:9" ht="47.25" x14ac:dyDescent="0.2">
      <c r="A110" s="132" t="s">
        <v>955</v>
      </c>
      <c r="B110" s="85" t="s">
        <v>267</v>
      </c>
      <c r="C110" s="85" t="s">
        <v>66</v>
      </c>
      <c r="D110" s="85" t="s">
        <v>230</v>
      </c>
      <c r="E110" s="84"/>
      <c r="F110" s="85"/>
      <c r="G110" s="50">
        <f>SUM(G112+G117)</f>
        <v>107336</v>
      </c>
      <c r="H110" s="50">
        <f>SUM(H112+H117)</f>
        <v>29868.799999999999</v>
      </c>
      <c r="I110" s="50">
        <f>SUM(I112+I117)</f>
        <v>29868.799999999999</v>
      </c>
    </row>
    <row r="111" spans="1:9" ht="47.25" x14ac:dyDescent="0.2">
      <c r="A111" s="128" t="s">
        <v>373</v>
      </c>
      <c r="B111" s="87" t="s">
        <v>267</v>
      </c>
      <c r="C111" s="87" t="s">
        <v>66</v>
      </c>
      <c r="D111" s="87" t="s">
        <v>227</v>
      </c>
      <c r="E111" s="90"/>
      <c r="F111" s="102"/>
      <c r="G111" s="36">
        <f>SUM(G112)</f>
        <v>37336</v>
      </c>
      <c r="H111" s="36">
        <f t="shared" ref="H111:I115" si="19">SUM(H112)</f>
        <v>29868.799999999999</v>
      </c>
      <c r="I111" s="36">
        <f t="shared" si="19"/>
        <v>29868.799999999999</v>
      </c>
    </row>
    <row r="112" spans="1:9" ht="63" x14ac:dyDescent="0.2">
      <c r="A112" s="54" t="s">
        <v>345</v>
      </c>
      <c r="B112" s="89" t="s">
        <v>267</v>
      </c>
      <c r="C112" s="89" t="s">
        <v>66</v>
      </c>
      <c r="D112" s="89" t="s">
        <v>227</v>
      </c>
      <c r="E112" s="90" t="s">
        <v>498</v>
      </c>
      <c r="F112" s="87"/>
      <c r="G112" s="36">
        <f>SUM(G113)</f>
        <v>37336</v>
      </c>
      <c r="H112" s="36">
        <f t="shared" si="19"/>
        <v>29868.799999999999</v>
      </c>
      <c r="I112" s="36">
        <f t="shared" si="19"/>
        <v>29868.799999999999</v>
      </c>
    </row>
    <row r="113" spans="1:9" ht="31.5" x14ac:dyDescent="0.2">
      <c r="A113" s="116" t="s">
        <v>53</v>
      </c>
      <c r="B113" s="89" t="s">
        <v>267</v>
      </c>
      <c r="C113" s="89" t="s">
        <v>66</v>
      </c>
      <c r="D113" s="89" t="s">
        <v>227</v>
      </c>
      <c r="E113" s="90" t="s">
        <v>525</v>
      </c>
      <c r="F113" s="85"/>
      <c r="G113" s="36">
        <f>SUM(G114)</f>
        <v>37336</v>
      </c>
      <c r="H113" s="36">
        <f t="shared" si="19"/>
        <v>29868.799999999999</v>
      </c>
      <c r="I113" s="36">
        <f t="shared" si="19"/>
        <v>29868.799999999999</v>
      </c>
    </row>
    <row r="114" spans="1:9" ht="15.75" x14ac:dyDescent="0.2">
      <c r="A114" s="54" t="s">
        <v>254</v>
      </c>
      <c r="B114" s="89" t="s">
        <v>267</v>
      </c>
      <c r="C114" s="89" t="s">
        <v>66</v>
      </c>
      <c r="D114" s="89" t="s">
        <v>227</v>
      </c>
      <c r="E114" s="90" t="s">
        <v>526</v>
      </c>
      <c r="F114" s="85"/>
      <c r="G114" s="36">
        <f>SUM(G115)</f>
        <v>37336</v>
      </c>
      <c r="H114" s="36">
        <f t="shared" si="19"/>
        <v>29868.799999999999</v>
      </c>
      <c r="I114" s="36">
        <f t="shared" si="19"/>
        <v>29868.799999999999</v>
      </c>
    </row>
    <row r="115" spans="1:9" ht="94.5" x14ac:dyDescent="0.2">
      <c r="A115" s="54" t="s">
        <v>304</v>
      </c>
      <c r="B115" s="89" t="s">
        <v>267</v>
      </c>
      <c r="C115" s="89" t="s">
        <v>66</v>
      </c>
      <c r="D115" s="89" t="s">
        <v>227</v>
      </c>
      <c r="E115" s="90" t="s">
        <v>674</v>
      </c>
      <c r="F115" s="87"/>
      <c r="G115" s="36">
        <f>SUM(G116)</f>
        <v>37336</v>
      </c>
      <c r="H115" s="36">
        <f t="shared" si="19"/>
        <v>29868.799999999999</v>
      </c>
      <c r="I115" s="36">
        <f t="shared" si="19"/>
        <v>29868.799999999999</v>
      </c>
    </row>
    <row r="116" spans="1:9" ht="15.75" x14ac:dyDescent="0.2">
      <c r="A116" s="54" t="s">
        <v>207</v>
      </c>
      <c r="B116" s="89" t="s">
        <v>267</v>
      </c>
      <c r="C116" s="89" t="s">
        <v>66</v>
      </c>
      <c r="D116" s="89" t="s">
        <v>227</v>
      </c>
      <c r="E116" s="90" t="s">
        <v>674</v>
      </c>
      <c r="F116" s="89" t="s">
        <v>264</v>
      </c>
      <c r="G116" s="36">
        <v>37336</v>
      </c>
      <c r="H116" s="36">
        <v>29868.799999999999</v>
      </c>
      <c r="I116" s="36">
        <v>29868.799999999999</v>
      </c>
    </row>
    <row r="117" spans="1:9" ht="31.5" x14ac:dyDescent="0.2">
      <c r="A117" s="136" t="s">
        <v>358</v>
      </c>
      <c r="B117" s="89" t="s">
        <v>267</v>
      </c>
      <c r="C117" s="87" t="s">
        <v>66</v>
      </c>
      <c r="D117" s="87" t="s">
        <v>229</v>
      </c>
      <c r="E117" s="86"/>
      <c r="F117" s="87"/>
      <c r="G117" s="49">
        <f t="shared" ref="G117" si="20">SUM(G118)</f>
        <v>70000</v>
      </c>
      <c r="H117" s="49"/>
      <c r="I117" s="49"/>
    </row>
    <row r="118" spans="1:9" ht="78.75" x14ac:dyDescent="0.2">
      <c r="A118" s="54" t="s">
        <v>347</v>
      </c>
      <c r="B118" s="89" t="s">
        <v>267</v>
      </c>
      <c r="C118" s="89" t="s">
        <v>66</v>
      </c>
      <c r="D118" s="89" t="s">
        <v>229</v>
      </c>
      <c r="E118" s="90" t="s">
        <v>498</v>
      </c>
      <c r="F118" s="87"/>
      <c r="G118" s="36">
        <f>SUM(G119)</f>
        <v>70000</v>
      </c>
      <c r="H118" s="49"/>
      <c r="I118" s="49"/>
    </row>
    <row r="119" spans="1:9" ht="31.5" x14ac:dyDescent="0.2">
      <c r="A119" s="116" t="s">
        <v>53</v>
      </c>
      <c r="B119" s="89" t="s">
        <v>267</v>
      </c>
      <c r="C119" s="89" t="s">
        <v>66</v>
      </c>
      <c r="D119" s="89" t="s">
        <v>229</v>
      </c>
      <c r="E119" s="90" t="s">
        <v>525</v>
      </c>
      <c r="F119" s="87"/>
      <c r="G119" s="36">
        <f>SUM(G120)</f>
        <v>70000</v>
      </c>
      <c r="H119" s="49"/>
      <c r="I119" s="49"/>
    </row>
    <row r="120" spans="1:9" ht="110.25" x14ac:dyDescent="0.2">
      <c r="A120" s="54" t="s">
        <v>356</v>
      </c>
      <c r="B120" s="89" t="s">
        <v>267</v>
      </c>
      <c r="C120" s="89" t="s">
        <v>66</v>
      </c>
      <c r="D120" s="89" t="s">
        <v>229</v>
      </c>
      <c r="E120" s="90" t="s">
        <v>527</v>
      </c>
      <c r="F120" s="87"/>
      <c r="G120" s="36">
        <f>SUM(G121)</f>
        <v>70000</v>
      </c>
      <c r="H120" s="49"/>
      <c r="I120" s="49"/>
    </row>
    <row r="121" spans="1:9" ht="126" x14ac:dyDescent="0.2">
      <c r="A121" s="137" t="s">
        <v>357</v>
      </c>
      <c r="B121" s="89" t="s">
        <v>267</v>
      </c>
      <c r="C121" s="89" t="s">
        <v>66</v>
      </c>
      <c r="D121" s="89" t="s">
        <v>229</v>
      </c>
      <c r="E121" s="90" t="s">
        <v>528</v>
      </c>
      <c r="F121" s="89"/>
      <c r="G121" s="36">
        <f>SUM(G122)</f>
        <v>70000</v>
      </c>
      <c r="H121" s="36"/>
      <c r="I121" s="36"/>
    </row>
    <row r="122" spans="1:9" ht="15.75" x14ac:dyDescent="0.2">
      <c r="A122" s="54" t="s">
        <v>207</v>
      </c>
      <c r="B122" s="89" t="s">
        <v>267</v>
      </c>
      <c r="C122" s="89" t="s">
        <v>66</v>
      </c>
      <c r="D122" s="89" t="s">
        <v>229</v>
      </c>
      <c r="E122" s="90" t="s">
        <v>528</v>
      </c>
      <c r="F122" s="89" t="s">
        <v>264</v>
      </c>
      <c r="G122" s="117">
        <v>70000</v>
      </c>
      <c r="H122" s="36"/>
      <c r="I122" s="36"/>
    </row>
    <row r="123" spans="1:9" ht="31.5" x14ac:dyDescent="0.2">
      <c r="A123" s="42" t="s">
        <v>320</v>
      </c>
      <c r="B123" s="83" t="s">
        <v>318</v>
      </c>
      <c r="C123" s="45"/>
      <c r="D123" s="45"/>
      <c r="E123" s="45"/>
      <c r="F123" s="45"/>
      <c r="G123" s="46">
        <f>SUM(G124)</f>
        <v>3409.6000000000004</v>
      </c>
      <c r="H123" s="46">
        <f t="shared" ref="H123:I125" si="21">SUM(H124)</f>
        <v>3409.6000000000004</v>
      </c>
      <c r="I123" s="46">
        <f t="shared" si="21"/>
        <v>3409.6000000000004</v>
      </c>
    </row>
    <row r="124" spans="1:9" ht="15.75" x14ac:dyDescent="0.2">
      <c r="A124" s="132" t="s">
        <v>226</v>
      </c>
      <c r="B124" s="84" t="s">
        <v>318</v>
      </c>
      <c r="C124" s="85" t="s">
        <v>227</v>
      </c>
      <c r="D124" s="85" t="s">
        <v>230</v>
      </c>
      <c r="E124" s="84"/>
      <c r="F124" s="85"/>
      <c r="G124" s="52">
        <f>SUM(G125)</f>
        <v>3409.6000000000004</v>
      </c>
      <c r="H124" s="52">
        <f t="shared" si="21"/>
        <v>3409.6000000000004</v>
      </c>
      <c r="I124" s="52">
        <f t="shared" si="21"/>
        <v>3409.6000000000004</v>
      </c>
    </row>
    <row r="125" spans="1:9" ht="63" x14ac:dyDescent="0.2">
      <c r="A125" s="53" t="s">
        <v>268</v>
      </c>
      <c r="B125" s="86" t="s">
        <v>318</v>
      </c>
      <c r="C125" s="87" t="s">
        <v>227</v>
      </c>
      <c r="D125" s="87" t="s">
        <v>233</v>
      </c>
      <c r="E125" s="86"/>
      <c r="F125" s="87"/>
      <c r="G125" s="49">
        <f>SUM(G126)</f>
        <v>3409.6000000000004</v>
      </c>
      <c r="H125" s="49">
        <f t="shared" si="21"/>
        <v>3409.6000000000004</v>
      </c>
      <c r="I125" s="49">
        <f t="shared" si="21"/>
        <v>3409.6000000000004</v>
      </c>
    </row>
    <row r="126" spans="1:9" ht="15.75" x14ac:dyDescent="0.2">
      <c r="A126" s="54" t="s">
        <v>97</v>
      </c>
      <c r="B126" s="88" t="s">
        <v>318</v>
      </c>
      <c r="C126" s="89" t="s">
        <v>227</v>
      </c>
      <c r="D126" s="89" t="s">
        <v>233</v>
      </c>
      <c r="E126" s="90" t="s">
        <v>490</v>
      </c>
      <c r="F126" s="89"/>
      <c r="G126" s="36">
        <f>SUM(G127+G131)</f>
        <v>3409.6000000000004</v>
      </c>
      <c r="H126" s="36">
        <f>SUM(H127+H131)</f>
        <v>3409.6000000000004</v>
      </c>
      <c r="I126" s="36">
        <f>SUM(I127+I131)</f>
        <v>3409.6000000000004</v>
      </c>
    </row>
    <row r="127" spans="1:9" ht="15.75" x14ac:dyDescent="0.2">
      <c r="A127" s="54" t="s">
        <v>96</v>
      </c>
      <c r="B127" s="88" t="s">
        <v>318</v>
      </c>
      <c r="C127" s="89" t="s">
        <v>227</v>
      </c>
      <c r="D127" s="89" t="s">
        <v>233</v>
      </c>
      <c r="E127" s="90" t="s">
        <v>491</v>
      </c>
      <c r="F127" s="89"/>
      <c r="G127" s="36">
        <f>SUM(G128)</f>
        <v>2008.2</v>
      </c>
      <c r="H127" s="36">
        <f>SUM(H128)</f>
        <v>2008.2</v>
      </c>
      <c r="I127" s="36">
        <f>SUM(I128)</f>
        <v>2008.2</v>
      </c>
    </row>
    <row r="128" spans="1:9" ht="47.25" x14ac:dyDescent="0.2">
      <c r="A128" s="54" t="s">
        <v>158</v>
      </c>
      <c r="B128" s="88" t="s">
        <v>318</v>
      </c>
      <c r="C128" s="89" t="s">
        <v>227</v>
      </c>
      <c r="D128" s="89" t="s">
        <v>233</v>
      </c>
      <c r="E128" s="90" t="s">
        <v>529</v>
      </c>
      <c r="F128" s="89"/>
      <c r="G128" s="36">
        <f>SUM(G129+G130)</f>
        <v>2008.2</v>
      </c>
      <c r="H128" s="36">
        <f>SUM(H129+H130)</f>
        <v>2008.2</v>
      </c>
      <c r="I128" s="36">
        <f>SUM(I129+I130)</f>
        <v>2008.2</v>
      </c>
    </row>
    <row r="129" spans="1:9" ht="94.5" x14ac:dyDescent="0.2">
      <c r="A129" s="54" t="s">
        <v>73</v>
      </c>
      <c r="B129" s="88" t="s">
        <v>318</v>
      </c>
      <c r="C129" s="89" t="s">
        <v>227</v>
      </c>
      <c r="D129" s="89" t="s">
        <v>233</v>
      </c>
      <c r="E129" s="90" t="s">
        <v>529</v>
      </c>
      <c r="F129" s="89" t="s">
        <v>83</v>
      </c>
      <c r="G129" s="36">
        <v>1879.2</v>
      </c>
      <c r="H129" s="36">
        <v>1879.2</v>
      </c>
      <c r="I129" s="36">
        <v>1879.2</v>
      </c>
    </row>
    <row r="130" spans="1:9" ht="47.25" x14ac:dyDescent="0.2">
      <c r="A130" s="67" t="s">
        <v>340</v>
      </c>
      <c r="B130" s="88" t="s">
        <v>318</v>
      </c>
      <c r="C130" s="89" t="s">
        <v>227</v>
      </c>
      <c r="D130" s="89" t="s">
        <v>233</v>
      </c>
      <c r="E130" s="90" t="s">
        <v>529</v>
      </c>
      <c r="F130" s="89" t="s">
        <v>210</v>
      </c>
      <c r="G130" s="36">
        <v>129</v>
      </c>
      <c r="H130" s="36">
        <v>129</v>
      </c>
      <c r="I130" s="36">
        <v>129</v>
      </c>
    </row>
    <row r="131" spans="1:9" ht="47.25" x14ac:dyDescent="0.2">
      <c r="A131" s="54" t="s">
        <v>63</v>
      </c>
      <c r="B131" s="88" t="s">
        <v>318</v>
      </c>
      <c r="C131" s="89" t="s">
        <v>227</v>
      </c>
      <c r="D131" s="89" t="s">
        <v>233</v>
      </c>
      <c r="E131" s="90" t="s">
        <v>530</v>
      </c>
      <c r="F131" s="89"/>
      <c r="G131" s="36">
        <f>SUM(G132)</f>
        <v>1401.4</v>
      </c>
      <c r="H131" s="36">
        <f>SUM(H132)</f>
        <v>1401.4</v>
      </c>
      <c r="I131" s="36">
        <f>SUM(I132)</f>
        <v>1401.4</v>
      </c>
    </row>
    <row r="132" spans="1:9" ht="94.5" x14ac:dyDescent="0.2">
      <c r="A132" s="54" t="s">
        <v>73</v>
      </c>
      <c r="B132" s="88" t="s">
        <v>318</v>
      </c>
      <c r="C132" s="89" t="s">
        <v>227</v>
      </c>
      <c r="D132" s="89" t="s">
        <v>233</v>
      </c>
      <c r="E132" s="90" t="s">
        <v>530</v>
      </c>
      <c r="F132" s="89" t="s">
        <v>83</v>
      </c>
      <c r="G132" s="121">
        <v>1401.4</v>
      </c>
      <c r="H132" s="121">
        <v>1401.4</v>
      </c>
      <c r="I132" s="121">
        <v>1401.4</v>
      </c>
    </row>
    <row r="133" spans="1:9" ht="47.25" x14ac:dyDescent="0.2">
      <c r="A133" s="41" t="s">
        <v>76</v>
      </c>
      <c r="B133" s="92" t="s">
        <v>246</v>
      </c>
      <c r="C133" s="92"/>
      <c r="D133" s="92"/>
      <c r="E133" s="83"/>
      <c r="F133" s="92"/>
      <c r="G133" s="38">
        <f>SUM(G134+G241)</f>
        <v>1087203.3999999999</v>
      </c>
      <c r="H133" s="38">
        <f>SUM(H134+H241)</f>
        <v>1060037.4000000001</v>
      </c>
      <c r="I133" s="38">
        <f>SUM(I134+I241)</f>
        <v>1062784.9000000001</v>
      </c>
    </row>
    <row r="134" spans="1:9" ht="15.75" x14ac:dyDescent="0.2">
      <c r="A134" s="132" t="s">
        <v>200</v>
      </c>
      <c r="B134" s="85" t="s">
        <v>246</v>
      </c>
      <c r="C134" s="85" t="s">
        <v>234</v>
      </c>
      <c r="D134" s="85" t="s">
        <v>230</v>
      </c>
      <c r="E134" s="84"/>
      <c r="F134" s="85"/>
      <c r="G134" s="50">
        <f>SUM(G135+G152+G208+G202)</f>
        <v>1064683.8999999999</v>
      </c>
      <c r="H134" s="50">
        <f>SUM(H135+H152+H208+H202)</f>
        <v>1037517.9000000001</v>
      </c>
      <c r="I134" s="50">
        <f>SUM(I135+I152+I208+I202)</f>
        <v>1040265.4000000001</v>
      </c>
    </row>
    <row r="135" spans="1:9" ht="15.75" x14ac:dyDescent="0.2">
      <c r="A135" s="53" t="s">
        <v>362</v>
      </c>
      <c r="B135" s="87" t="s">
        <v>246</v>
      </c>
      <c r="C135" s="87" t="s">
        <v>234</v>
      </c>
      <c r="D135" s="87" t="s">
        <v>227</v>
      </c>
      <c r="E135" s="86"/>
      <c r="F135" s="87"/>
      <c r="G135" s="49">
        <f>SUM(G136)</f>
        <v>219420.9</v>
      </c>
      <c r="H135" s="49">
        <f t="shared" ref="H135:I135" si="22">SUM(H136)</f>
        <v>220299.3</v>
      </c>
      <c r="I135" s="49">
        <f t="shared" si="22"/>
        <v>221431.4</v>
      </c>
    </row>
    <row r="136" spans="1:9" ht="47.25" x14ac:dyDescent="0.2">
      <c r="A136" s="55" t="s">
        <v>348</v>
      </c>
      <c r="B136" s="89" t="s">
        <v>246</v>
      </c>
      <c r="C136" s="89" t="s">
        <v>234</v>
      </c>
      <c r="D136" s="89" t="s">
        <v>227</v>
      </c>
      <c r="E136" s="90" t="s">
        <v>532</v>
      </c>
      <c r="F136" s="89"/>
      <c r="G136" s="36">
        <f>SUM(G137+G148)</f>
        <v>219420.9</v>
      </c>
      <c r="H136" s="36">
        <f t="shared" ref="H136:I136" si="23">SUM(H137+H148)</f>
        <v>220299.3</v>
      </c>
      <c r="I136" s="36">
        <f t="shared" si="23"/>
        <v>221431.4</v>
      </c>
    </row>
    <row r="137" spans="1:9" ht="47.25" x14ac:dyDescent="0.2">
      <c r="A137" s="55" t="s">
        <v>109</v>
      </c>
      <c r="B137" s="89" t="s">
        <v>246</v>
      </c>
      <c r="C137" s="89" t="s">
        <v>234</v>
      </c>
      <c r="D137" s="89" t="s">
        <v>227</v>
      </c>
      <c r="E137" s="90" t="s">
        <v>533</v>
      </c>
      <c r="F137" s="89"/>
      <c r="G137" s="36">
        <f>SUM(G138+G143)</f>
        <v>218364.69999999998</v>
      </c>
      <c r="H137" s="36">
        <f t="shared" ref="H137:I137" si="24">SUM(H138+H143)</f>
        <v>219243.09999999998</v>
      </c>
      <c r="I137" s="36">
        <f t="shared" si="24"/>
        <v>220375.19999999998</v>
      </c>
    </row>
    <row r="138" spans="1:9" ht="47.25" x14ac:dyDescent="0.2">
      <c r="A138" s="55" t="s">
        <v>298</v>
      </c>
      <c r="B138" s="89" t="s">
        <v>246</v>
      </c>
      <c r="C138" s="89" t="s">
        <v>234</v>
      </c>
      <c r="D138" s="89" t="s">
        <v>227</v>
      </c>
      <c r="E138" s="90" t="s">
        <v>534</v>
      </c>
      <c r="F138" s="89"/>
      <c r="G138" s="36">
        <f>SUM(G141+G139)</f>
        <v>217265.4</v>
      </c>
      <c r="H138" s="36">
        <f>SUM(H141+H139)</f>
        <v>218353.8</v>
      </c>
      <c r="I138" s="36">
        <f>SUM(I141+I139)</f>
        <v>219485.9</v>
      </c>
    </row>
    <row r="139" spans="1:9" ht="94.5" x14ac:dyDescent="0.2">
      <c r="A139" s="116" t="s">
        <v>416</v>
      </c>
      <c r="B139" s="89" t="s">
        <v>246</v>
      </c>
      <c r="C139" s="89" t="s">
        <v>234</v>
      </c>
      <c r="D139" s="89" t="s">
        <v>227</v>
      </c>
      <c r="E139" s="90" t="s">
        <v>806</v>
      </c>
      <c r="F139" s="87"/>
      <c r="G139" s="36">
        <f>SUM(G140:G140)</f>
        <v>116831.9</v>
      </c>
      <c r="H139" s="36">
        <f>SUM(H140:H140)</f>
        <v>116831.9</v>
      </c>
      <c r="I139" s="36">
        <f>SUM(I140:I140)</f>
        <v>116831.9</v>
      </c>
    </row>
    <row r="140" spans="1:9" ht="47.25" x14ac:dyDescent="0.2">
      <c r="A140" s="54" t="s">
        <v>311</v>
      </c>
      <c r="B140" s="89" t="s">
        <v>246</v>
      </c>
      <c r="C140" s="89" t="s">
        <v>234</v>
      </c>
      <c r="D140" s="89" t="s">
        <v>227</v>
      </c>
      <c r="E140" s="90" t="s">
        <v>806</v>
      </c>
      <c r="F140" s="89" t="s">
        <v>12</v>
      </c>
      <c r="G140" s="36">
        <v>116831.9</v>
      </c>
      <c r="H140" s="36">
        <v>116831.9</v>
      </c>
      <c r="I140" s="36">
        <v>116831.9</v>
      </c>
    </row>
    <row r="141" spans="1:9" ht="15.75" x14ac:dyDescent="0.2">
      <c r="A141" s="116" t="s">
        <v>297</v>
      </c>
      <c r="B141" s="89" t="s">
        <v>246</v>
      </c>
      <c r="C141" s="89" t="s">
        <v>234</v>
      </c>
      <c r="D141" s="89" t="s">
        <v>227</v>
      </c>
      <c r="E141" s="90" t="s">
        <v>535</v>
      </c>
      <c r="F141" s="89"/>
      <c r="G141" s="36">
        <f>SUM(G142)</f>
        <v>100433.5</v>
      </c>
      <c r="H141" s="36">
        <f>SUM(H142)</f>
        <v>101521.9</v>
      </c>
      <c r="I141" s="36">
        <f>SUM(I142)</f>
        <v>102654</v>
      </c>
    </row>
    <row r="142" spans="1:9" ht="47.25" x14ac:dyDescent="0.2">
      <c r="A142" s="54" t="s">
        <v>311</v>
      </c>
      <c r="B142" s="89" t="s">
        <v>246</v>
      </c>
      <c r="C142" s="89" t="s">
        <v>234</v>
      </c>
      <c r="D142" s="89" t="s">
        <v>227</v>
      </c>
      <c r="E142" s="90" t="s">
        <v>535</v>
      </c>
      <c r="F142" s="89" t="s">
        <v>12</v>
      </c>
      <c r="G142" s="36">
        <v>100433.5</v>
      </c>
      <c r="H142" s="36">
        <v>101521.9</v>
      </c>
      <c r="I142" s="36">
        <v>102654</v>
      </c>
    </row>
    <row r="143" spans="1:9" ht="31.5" x14ac:dyDescent="0.2">
      <c r="A143" s="67" t="s">
        <v>25</v>
      </c>
      <c r="B143" s="89" t="s">
        <v>246</v>
      </c>
      <c r="C143" s="89" t="s">
        <v>234</v>
      </c>
      <c r="D143" s="89" t="s">
        <v>227</v>
      </c>
      <c r="E143" s="90" t="s">
        <v>779</v>
      </c>
      <c r="F143" s="89"/>
      <c r="G143" s="36">
        <f>SUM(G146+G144)</f>
        <v>1099.3</v>
      </c>
      <c r="H143" s="36">
        <f t="shared" ref="H143:I143" si="25">SUM(H146+H144)</f>
        <v>889.3</v>
      </c>
      <c r="I143" s="36">
        <f t="shared" si="25"/>
        <v>889.3</v>
      </c>
    </row>
    <row r="144" spans="1:9" ht="126" x14ac:dyDescent="0.2">
      <c r="A144" s="116" t="s">
        <v>807</v>
      </c>
      <c r="B144" s="89" t="s">
        <v>246</v>
      </c>
      <c r="C144" s="89" t="s">
        <v>234</v>
      </c>
      <c r="D144" s="89" t="s">
        <v>227</v>
      </c>
      <c r="E144" s="90" t="s">
        <v>808</v>
      </c>
      <c r="F144" s="89"/>
      <c r="G144" s="36">
        <f t="shared" ref="G144" si="26">SUM(G145)</f>
        <v>210</v>
      </c>
      <c r="H144" s="36"/>
      <c r="I144" s="36"/>
    </row>
    <row r="145" spans="1:9" ht="47.25" x14ac:dyDescent="0.2">
      <c r="A145" s="54" t="s">
        <v>311</v>
      </c>
      <c r="B145" s="89" t="s">
        <v>246</v>
      </c>
      <c r="C145" s="89" t="s">
        <v>234</v>
      </c>
      <c r="D145" s="89" t="s">
        <v>227</v>
      </c>
      <c r="E145" s="90" t="s">
        <v>808</v>
      </c>
      <c r="F145" s="89" t="s">
        <v>12</v>
      </c>
      <c r="G145" s="36">
        <v>210</v>
      </c>
      <c r="H145" s="36"/>
      <c r="I145" s="36"/>
    </row>
    <row r="146" spans="1:9" ht="78.75" x14ac:dyDescent="0.2">
      <c r="A146" s="54" t="s">
        <v>744</v>
      </c>
      <c r="B146" s="89" t="s">
        <v>246</v>
      </c>
      <c r="C146" s="89" t="s">
        <v>234</v>
      </c>
      <c r="D146" s="89" t="s">
        <v>227</v>
      </c>
      <c r="E146" s="90" t="s">
        <v>809</v>
      </c>
      <c r="F146" s="89"/>
      <c r="G146" s="36">
        <f>SUM(G147)</f>
        <v>889.3</v>
      </c>
      <c r="H146" s="36">
        <f>SUM(H147)</f>
        <v>889.3</v>
      </c>
      <c r="I146" s="36">
        <f>SUM(I147)</f>
        <v>889.3</v>
      </c>
    </row>
    <row r="147" spans="1:9" ht="47.25" x14ac:dyDescent="0.2">
      <c r="A147" s="54" t="s">
        <v>311</v>
      </c>
      <c r="B147" s="89" t="s">
        <v>246</v>
      </c>
      <c r="C147" s="89" t="s">
        <v>234</v>
      </c>
      <c r="D147" s="89" t="s">
        <v>227</v>
      </c>
      <c r="E147" s="90" t="s">
        <v>809</v>
      </c>
      <c r="F147" s="89" t="s">
        <v>12</v>
      </c>
      <c r="G147" s="36">
        <v>889.3</v>
      </c>
      <c r="H147" s="36">
        <v>889.3</v>
      </c>
      <c r="I147" s="36">
        <v>889.3</v>
      </c>
    </row>
    <row r="148" spans="1:9" ht="47.25" x14ac:dyDescent="0.2">
      <c r="A148" s="55" t="s">
        <v>166</v>
      </c>
      <c r="B148" s="89" t="s">
        <v>246</v>
      </c>
      <c r="C148" s="89" t="s">
        <v>234</v>
      </c>
      <c r="D148" s="89" t="s">
        <v>227</v>
      </c>
      <c r="E148" s="90" t="s">
        <v>536</v>
      </c>
      <c r="F148" s="89"/>
      <c r="G148" s="36">
        <f t="shared" ref="G148:I150" si="27">SUM(G149)</f>
        <v>1056.2</v>
      </c>
      <c r="H148" s="36">
        <f t="shared" si="27"/>
        <v>1056.2</v>
      </c>
      <c r="I148" s="36">
        <f t="shared" si="27"/>
        <v>1056.2</v>
      </c>
    </row>
    <row r="149" spans="1:9" ht="31.5" x14ac:dyDescent="0.2">
      <c r="A149" s="69" t="s">
        <v>25</v>
      </c>
      <c r="B149" s="89" t="s">
        <v>246</v>
      </c>
      <c r="C149" s="89" t="s">
        <v>234</v>
      </c>
      <c r="D149" s="89" t="s">
        <v>227</v>
      </c>
      <c r="E149" s="90" t="s">
        <v>537</v>
      </c>
      <c r="F149" s="89"/>
      <c r="G149" s="36">
        <f t="shared" si="27"/>
        <v>1056.2</v>
      </c>
      <c r="H149" s="36">
        <f t="shared" si="27"/>
        <v>1056.2</v>
      </c>
      <c r="I149" s="36">
        <f t="shared" si="27"/>
        <v>1056.2</v>
      </c>
    </row>
    <row r="150" spans="1:9" ht="47.25" x14ac:dyDescent="0.2">
      <c r="A150" s="138" t="s">
        <v>810</v>
      </c>
      <c r="B150" s="89" t="s">
        <v>246</v>
      </c>
      <c r="C150" s="89" t="s">
        <v>234</v>
      </c>
      <c r="D150" s="89" t="s">
        <v>227</v>
      </c>
      <c r="E150" s="90" t="s">
        <v>811</v>
      </c>
      <c r="F150" s="91"/>
      <c r="G150" s="36">
        <f t="shared" si="27"/>
        <v>1056.2</v>
      </c>
      <c r="H150" s="36">
        <f t="shared" si="27"/>
        <v>1056.2</v>
      </c>
      <c r="I150" s="36">
        <f t="shared" si="27"/>
        <v>1056.2</v>
      </c>
    </row>
    <row r="151" spans="1:9" ht="47.25" x14ac:dyDescent="0.2">
      <c r="A151" s="54" t="s">
        <v>311</v>
      </c>
      <c r="B151" s="89" t="s">
        <v>246</v>
      </c>
      <c r="C151" s="89" t="s">
        <v>234</v>
      </c>
      <c r="D151" s="89" t="s">
        <v>227</v>
      </c>
      <c r="E151" s="90" t="s">
        <v>811</v>
      </c>
      <c r="F151" s="89" t="s">
        <v>12</v>
      </c>
      <c r="G151" s="36">
        <v>1056.2</v>
      </c>
      <c r="H151" s="117">
        <v>1056.2</v>
      </c>
      <c r="I151" s="117">
        <v>1056.2</v>
      </c>
    </row>
    <row r="152" spans="1:9" ht="15.75" x14ac:dyDescent="0.2">
      <c r="A152" s="53" t="s">
        <v>201</v>
      </c>
      <c r="B152" s="89" t="s">
        <v>246</v>
      </c>
      <c r="C152" s="87" t="s">
        <v>234</v>
      </c>
      <c r="D152" s="87" t="s">
        <v>228</v>
      </c>
      <c r="E152" s="86"/>
      <c r="F152" s="87"/>
      <c r="G152" s="49">
        <f>SUM(G153)</f>
        <v>772542.29999999993</v>
      </c>
      <c r="H152" s="49">
        <f>SUM(H153)</f>
        <v>744401.50000000012</v>
      </c>
      <c r="I152" s="49">
        <f>SUM(I153)</f>
        <v>745916.8</v>
      </c>
    </row>
    <row r="153" spans="1:9" ht="47.25" x14ac:dyDescent="0.2">
      <c r="A153" s="55" t="s">
        <v>349</v>
      </c>
      <c r="B153" s="89" t="s">
        <v>246</v>
      </c>
      <c r="C153" s="89" t="s">
        <v>234</v>
      </c>
      <c r="D153" s="89" t="s">
        <v>228</v>
      </c>
      <c r="E153" s="90" t="s">
        <v>532</v>
      </c>
      <c r="F153" s="89"/>
      <c r="G153" s="36">
        <f>SUM(G154+G192)</f>
        <v>772542.29999999993</v>
      </c>
      <c r="H153" s="36">
        <f>SUM(H154+H192)</f>
        <v>744401.50000000012</v>
      </c>
      <c r="I153" s="36">
        <f>SUM(I154+I192)</f>
        <v>745916.8</v>
      </c>
    </row>
    <row r="154" spans="1:9" ht="47.25" x14ac:dyDescent="0.2">
      <c r="A154" s="55" t="s">
        <v>108</v>
      </c>
      <c r="B154" s="89" t="s">
        <v>246</v>
      </c>
      <c r="C154" s="89" t="s">
        <v>234</v>
      </c>
      <c r="D154" s="89" t="s">
        <v>228</v>
      </c>
      <c r="E154" s="90" t="s">
        <v>539</v>
      </c>
      <c r="F154" s="89"/>
      <c r="G154" s="36">
        <f>SUM(G155+G162+G181+G184+G189)</f>
        <v>758074.39999999991</v>
      </c>
      <c r="H154" s="36">
        <f>SUM(H155+H162+H181+H184+H189)</f>
        <v>743509.50000000012</v>
      </c>
      <c r="I154" s="36">
        <f>SUM(I155+I162+I181+I184+I189)</f>
        <v>745024.8</v>
      </c>
    </row>
    <row r="155" spans="1:9" ht="31.5" x14ac:dyDescent="0.2">
      <c r="A155" s="116" t="s">
        <v>253</v>
      </c>
      <c r="B155" s="89" t="s">
        <v>246</v>
      </c>
      <c r="C155" s="89" t="s">
        <v>234</v>
      </c>
      <c r="D155" s="89" t="s">
        <v>228</v>
      </c>
      <c r="E155" s="90" t="s">
        <v>540</v>
      </c>
      <c r="F155" s="89"/>
      <c r="G155" s="36">
        <f>SUM(G156+G158+G160)</f>
        <v>35488.5</v>
      </c>
      <c r="H155" s="36">
        <f t="shared" ref="H155:I155" si="28">SUM(H156+H158+H160)</f>
        <v>35488.5</v>
      </c>
      <c r="I155" s="36">
        <f t="shared" si="28"/>
        <v>35488.5</v>
      </c>
    </row>
    <row r="156" spans="1:9" ht="15.75" x14ac:dyDescent="0.2">
      <c r="A156" s="116" t="s">
        <v>341</v>
      </c>
      <c r="B156" s="89" t="s">
        <v>246</v>
      </c>
      <c r="C156" s="89" t="s">
        <v>234</v>
      </c>
      <c r="D156" s="89" t="s">
        <v>228</v>
      </c>
      <c r="E156" s="90" t="s">
        <v>541</v>
      </c>
      <c r="F156" s="89"/>
      <c r="G156" s="36">
        <f>SUM(G157)</f>
        <v>35000</v>
      </c>
      <c r="H156" s="36">
        <f>SUM(H157)</f>
        <v>35000</v>
      </c>
      <c r="I156" s="36">
        <f>SUM(I157)</f>
        <v>35000</v>
      </c>
    </row>
    <row r="157" spans="1:9" ht="47.25" x14ac:dyDescent="0.2">
      <c r="A157" s="116" t="s">
        <v>340</v>
      </c>
      <c r="B157" s="89" t="s">
        <v>246</v>
      </c>
      <c r="C157" s="89" t="s">
        <v>234</v>
      </c>
      <c r="D157" s="89" t="s">
        <v>228</v>
      </c>
      <c r="E157" s="90" t="s">
        <v>541</v>
      </c>
      <c r="F157" s="89" t="s">
        <v>210</v>
      </c>
      <c r="G157" s="36">
        <v>35000</v>
      </c>
      <c r="H157" s="36">
        <v>35000</v>
      </c>
      <c r="I157" s="36">
        <v>35000</v>
      </c>
    </row>
    <row r="158" spans="1:9" ht="31.5" x14ac:dyDescent="0.2">
      <c r="A158" s="116" t="s">
        <v>367</v>
      </c>
      <c r="B158" s="89" t="s">
        <v>246</v>
      </c>
      <c r="C158" s="89" t="s">
        <v>234</v>
      </c>
      <c r="D158" s="89" t="s">
        <v>228</v>
      </c>
      <c r="E158" s="90" t="s">
        <v>542</v>
      </c>
      <c r="F158" s="89"/>
      <c r="G158" s="78">
        <f>SUM(G159)</f>
        <v>274.5</v>
      </c>
      <c r="H158" s="78">
        <f t="shared" ref="H158:I158" si="29">SUM(H159)</f>
        <v>274.5</v>
      </c>
      <c r="I158" s="78">
        <f t="shared" si="29"/>
        <v>274.5</v>
      </c>
    </row>
    <row r="159" spans="1:9" ht="47.25" x14ac:dyDescent="0.2">
      <c r="A159" s="67" t="s">
        <v>340</v>
      </c>
      <c r="B159" s="89" t="s">
        <v>246</v>
      </c>
      <c r="C159" s="89" t="s">
        <v>234</v>
      </c>
      <c r="D159" s="89" t="s">
        <v>228</v>
      </c>
      <c r="E159" s="90" t="s">
        <v>542</v>
      </c>
      <c r="F159" s="89" t="s">
        <v>210</v>
      </c>
      <c r="G159" s="36">
        <v>274.5</v>
      </c>
      <c r="H159" s="36">
        <v>274.5</v>
      </c>
      <c r="I159" s="36">
        <v>274.5</v>
      </c>
    </row>
    <row r="160" spans="1:9" ht="31.5" x14ac:dyDescent="0.2">
      <c r="A160" s="116" t="s">
        <v>336</v>
      </c>
      <c r="B160" s="89" t="s">
        <v>246</v>
      </c>
      <c r="C160" s="89" t="s">
        <v>234</v>
      </c>
      <c r="D160" s="89" t="s">
        <v>228</v>
      </c>
      <c r="E160" s="90" t="s">
        <v>543</v>
      </c>
      <c r="F160" s="89"/>
      <c r="G160" s="36">
        <f>SUM(G161)</f>
        <v>214</v>
      </c>
      <c r="H160" s="36">
        <f t="shared" ref="H160:I160" si="30">SUM(H161)</f>
        <v>214</v>
      </c>
      <c r="I160" s="36">
        <f t="shared" si="30"/>
        <v>214</v>
      </c>
    </row>
    <row r="161" spans="1:9" ht="47.25" x14ac:dyDescent="0.2">
      <c r="A161" s="67" t="s">
        <v>340</v>
      </c>
      <c r="B161" s="89" t="s">
        <v>246</v>
      </c>
      <c r="C161" s="89" t="s">
        <v>234</v>
      </c>
      <c r="D161" s="89" t="s">
        <v>228</v>
      </c>
      <c r="E161" s="90" t="s">
        <v>543</v>
      </c>
      <c r="F161" s="89" t="s">
        <v>210</v>
      </c>
      <c r="G161" s="36">
        <v>214</v>
      </c>
      <c r="H161" s="36">
        <v>214</v>
      </c>
      <c r="I161" s="36">
        <v>214</v>
      </c>
    </row>
    <row r="162" spans="1:9" ht="47.25" x14ac:dyDescent="0.2">
      <c r="A162" s="55" t="s">
        <v>298</v>
      </c>
      <c r="B162" s="89" t="s">
        <v>246</v>
      </c>
      <c r="C162" s="89" t="s">
        <v>234</v>
      </c>
      <c r="D162" s="89" t="s">
        <v>228</v>
      </c>
      <c r="E162" s="90" t="s">
        <v>544</v>
      </c>
      <c r="F162" s="89"/>
      <c r="G162" s="36">
        <f>SUM(G163+G165+G169+G173+G175+G171+G177+G179+G167)</f>
        <v>703942.6</v>
      </c>
      <c r="H162" s="36">
        <f t="shared" ref="H162:I162" si="31">SUM(H163+H165+H169+H173+H175+H171+H177+H179+H167)</f>
        <v>704981.00000000012</v>
      </c>
      <c r="I162" s="36">
        <f t="shared" si="31"/>
        <v>705864.3</v>
      </c>
    </row>
    <row r="163" spans="1:9" ht="157.5" x14ac:dyDescent="0.2">
      <c r="A163" s="69" t="s">
        <v>745</v>
      </c>
      <c r="B163" s="89" t="s">
        <v>246</v>
      </c>
      <c r="C163" s="89" t="s">
        <v>234</v>
      </c>
      <c r="D163" s="89" t="s">
        <v>228</v>
      </c>
      <c r="E163" s="90" t="s">
        <v>812</v>
      </c>
      <c r="F163" s="89"/>
      <c r="G163" s="36">
        <f>SUM(G164:G164)</f>
        <v>31119.9</v>
      </c>
      <c r="H163" s="36">
        <f t="shared" ref="H163:I163" si="32">SUM(H164:H164)</f>
        <v>31119.9</v>
      </c>
      <c r="I163" s="36">
        <f t="shared" si="32"/>
        <v>31119.9</v>
      </c>
    </row>
    <row r="164" spans="1:9" ht="47.25" x14ac:dyDescent="0.2">
      <c r="A164" s="69" t="s">
        <v>311</v>
      </c>
      <c r="B164" s="89" t="s">
        <v>246</v>
      </c>
      <c r="C164" s="89" t="s">
        <v>234</v>
      </c>
      <c r="D164" s="89" t="s">
        <v>228</v>
      </c>
      <c r="E164" s="90" t="s">
        <v>812</v>
      </c>
      <c r="F164" s="89" t="s">
        <v>12</v>
      </c>
      <c r="G164" s="36">
        <v>31119.9</v>
      </c>
      <c r="H164" s="36">
        <v>31119.9</v>
      </c>
      <c r="I164" s="36">
        <v>31119.9</v>
      </c>
    </row>
    <row r="165" spans="1:9" ht="141.75" x14ac:dyDescent="0.2">
      <c r="A165" s="69" t="s">
        <v>251</v>
      </c>
      <c r="B165" s="89" t="s">
        <v>246</v>
      </c>
      <c r="C165" s="89" t="s">
        <v>234</v>
      </c>
      <c r="D165" s="89" t="s">
        <v>228</v>
      </c>
      <c r="E165" s="90" t="s">
        <v>813</v>
      </c>
      <c r="F165" s="89"/>
      <c r="G165" s="36">
        <f>SUM(G166:G166)</f>
        <v>397929.8</v>
      </c>
      <c r="H165" s="36">
        <f>SUM(H166:H166)</f>
        <v>397929.8</v>
      </c>
      <c r="I165" s="36">
        <f>SUM(I166:I166)</f>
        <v>397929.8</v>
      </c>
    </row>
    <row r="166" spans="1:9" ht="47.25" x14ac:dyDescent="0.2">
      <c r="A166" s="69" t="s">
        <v>311</v>
      </c>
      <c r="B166" s="89" t="s">
        <v>246</v>
      </c>
      <c r="C166" s="89" t="s">
        <v>234</v>
      </c>
      <c r="D166" s="89" t="s">
        <v>228</v>
      </c>
      <c r="E166" s="90" t="s">
        <v>813</v>
      </c>
      <c r="F166" s="89" t="s">
        <v>12</v>
      </c>
      <c r="G166" s="36">
        <v>397929.8</v>
      </c>
      <c r="H166" s="36">
        <v>397929.8</v>
      </c>
      <c r="I166" s="36">
        <v>397929.8</v>
      </c>
    </row>
    <row r="167" spans="1:9" ht="252" x14ac:dyDescent="0.2">
      <c r="A167" s="116" t="s">
        <v>814</v>
      </c>
      <c r="B167" s="89" t="s">
        <v>246</v>
      </c>
      <c r="C167" s="89" t="s">
        <v>234</v>
      </c>
      <c r="D167" s="89" t="s">
        <v>228</v>
      </c>
      <c r="E167" s="90" t="s">
        <v>815</v>
      </c>
      <c r="F167" s="89"/>
      <c r="G167" s="36">
        <f t="shared" ref="G167:I167" si="33">SUM(G168)</f>
        <v>1250.0999999999999</v>
      </c>
      <c r="H167" s="36">
        <f t="shared" si="33"/>
        <v>1250.0999999999999</v>
      </c>
      <c r="I167" s="36">
        <f t="shared" si="33"/>
        <v>1250.0999999999999</v>
      </c>
    </row>
    <row r="168" spans="1:9" ht="47.25" x14ac:dyDescent="0.2">
      <c r="A168" s="69" t="s">
        <v>311</v>
      </c>
      <c r="B168" s="89" t="s">
        <v>246</v>
      </c>
      <c r="C168" s="89" t="s">
        <v>234</v>
      </c>
      <c r="D168" s="89" t="s">
        <v>228</v>
      </c>
      <c r="E168" s="90" t="s">
        <v>815</v>
      </c>
      <c r="F168" s="89" t="s">
        <v>12</v>
      </c>
      <c r="G168" s="36">
        <v>1250.0999999999999</v>
      </c>
      <c r="H168" s="36">
        <v>1250.0999999999999</v>
      </c>
      <c r="I168" s="36">
        <v>1250.0999999999999</v>
      </c>
    </row>
    <row r="169" spans="1:9" ht="15.75" x14ac:dyDescent="0.2">
      <c r="A169" s="116" t="s">
        <v>23</v>
      </c>
      <c r="B169" s="89" t="s">
        <v>246</v>
      </c>
      <c r="C169" s="89" t="s">
        <v>234</v>
      </c>
      <c r="D169" s="89" t="s">
        <v>228</v>
      </c>
      <c r="E169" s="90" t="s">
        <v>545</v>
      </c>
      <c r="F169" s="89"/>
      <c r="G169" s="36">
        <f>SUM(G170)</f>
        <v>168520</v>
      </c>
      <c r="H169" s="36">
        <f>SUM(H170)</f>
        <v>170492.1</v>
      </c>
      <c r="I169" s="36">
        <f>SUM(I170)</f>
        <v>172543</v>
      </c>
    </row>
    <row r="170" spans="1:9" ht="47.25" x14ac:dyDescent="0.2">
      <c r="A170" s="116" t="s">
        <v>311</v>
      </c>
      <c r="B170" s="89" t="s">
        <v>246</v>
      </c>
      <c r="C170" s="89" t="s">
        <v>234</v>
      </c>
      <c r="D170" s="89" t="s">
        <v>228</v>
      </c>
      <c r="E170" s="90" t="s">
        <v>545</v>
      </c>
      <c r="F170" s="89" t="s">
        <v>12</v>
      </c>
      <c r="G170" s="36">
        <v>168520</v>
      </c>
      <c r="H170" s="36">
        <v>170492.1</v>
      </c>
      <c r="I170" s="36">
        <v>172543</v>
      </c>
    </row>
    <row r="171" spans="1:9" ht="47.25" x14ac:dyDescent="0.2">
      <c r="A171" s="54" t="s">
        <v>370</v>
      </c>
      <c r="B171" s="89" t="s">
        <v>246</v>
      </c>
      <c r="C171" s="89" t="s">
        <v>234</v>
      </c>
      <c r="D171" s="89" t="s">
        <v>228</v>
      </c>
      <c r="E171" s="90" t="s">
        <v>422</v>
      </c>
      <c r="F171" s="89"/>
      <c r="G171" s="36">
        <f>SUM(G172:G172)</f>
        <v>8186.7</v>
      </c>
      <c r="H171" s="36">
        <f>SUM(H172:H172)</f>
        <v>8263.7999999999993</v>
      </c>
      <c r="I171" s="36">
        <f>SUM(I172:I172)</f>
        <v>8344</v>
      </c>
    </row>
    <row r="172" spans="1:9" ht="47.25" x14ac:dyDescent="0.2">
      <c r="A172" s="116" t="s">
        <v>311</v>
      </c>
      <c r="B172" s="89" t="s">
        <v>246</v>
      </c>
      <c r="C172" s="89" t="s">
        <v>234</v>
      </c>
      <c r="D172" s="89" t="s">
        <v>228</v>
      </c>
      <c r="E172" s="90" t="s">
        <v>422</v>
      </c>
      <c r="F172" s="89" t="s">
        <v>12</v>
      </c>
      <c r="G172" s="36">
        <v>8186.7</v>
      </c>
      <c r="H172" s="36">
        <v>8263.7999999999993</v>
      </c>
      <c r="I172" s="36">
        <v>8344</v>
      </c>
    </row>
    <row r="173" spans="1:9" ht="78.75" x14ac:dyDescent="0.2">
      <c r="A173" s="126" t="s">
        <v>746</v>
      </c>
      <c r="B173" s="90" t="s">
        <v>246</v>
      </c>
      <c r="C173" s="90" t="s">
        <v>234</v>
      </c>
      <c r="D173" s="90" t="s">
        <v>228</v>
      </c>
      <c r="E173" s="90" t="s">
        <v>423</v>
      </c>
      <c r="F173" s="94"/>
      <c r="G173" s="36">
        <f t="shared" ref="G173:I175" si="34">SUM(G174:G174)</f>
        <v>31083.9</v>
      </c>
      <c r="H173" s="36">
        <f t="shared" si="34"/>
        <v>31083.9</v>
      </c>
      <c r="I173" s="36">
        <f t="shared" si="34"/>
        <v>31083.9</v>
      </c>
    </row>
    <row r="174" spans="1:9" ht="47.25" x14ac:dyDescent="0.2">
      <c r="A174" s="67" t="s">
        <v>311</v>
      </c>
      <c r="B174" s="90" t="s">
        <v>246</v>
      </c>
      <c r="C174" s="90" t="s">
        <v>234</v>
      </c>
      <c r="D174" s="90" t="s">
        <v>228</v>
      </c>
      <c r="E174" s="90" t="s">
        <v>423</v>
      </c>
      <c r="F174" s="89" t="s">
        <v>12</v>
      </c>
      <c r="G174" s="36">
        <v>31083.9</v>
      </c>
      <c r="H174" s="36">
        <v>31083.9</v>
      </c>
      <c r="I174" s="36">
        <v>31083.9</v>
      </c>
    </row>
    <row r="175" spans="1:9" ht="78.75" x14ac:dyDescent="0.2">
      <c r="A175" s="67" t="s">
        <v>424</v>
      </c>
      <c r="B175" s="90" t="s">
        <v>246</v>
      </c>
      <c r="C175" s="90" t="s">
        <v>234</v>
      </c>
      <c r="D175" s="90" t="s">
        <v>228</v>
      </c>
      <c r="E175" s="90" t="s">
        <v>489</v>
      </c>
      <c r="F175" s="89"/>
      <c r="G175" s="36">
        <f t="shared" si="34"/>
        <v>33343.9</v>
      </c>
      <c r="H175" s="36">
        <f t="shared" si="34"/>
        <v>32333.1</v>
      </c>
      <c r="I175" s="36">
        <f t="shared" si="34"/>
        <v>31085.3</v>
      </c>
    </row>
    <row r="176" spans="1:9" ht="47.25" x14ac:dyDescent="0.2">
      <c r="A176" s="67" t="s">
        <v>311</v>
      </c>
      <c r="B176" s="90" t="s">
        <v>246</v>
      </c>
      <c r="C176" s="90" t="s">
        <v>234</v>
      </c>
      <c r="D176" s="90" t="s">
        <v>228</v>
      </c>
      <c r="E176" s="90" t="s">
        <v>489</v>
      </c>
      <c r="F176" s="89" t="s">
        <v>12</v>
      </c>
      <c r="G176" s="36">
        <v>33343.9</v>
      </c>
      <c r="H176" s="36">
        <v>32333.1</v>
      </c>
      <c r="I176" s="36">
        <v>31085.3</v>
      </c>
    </row>
    <row r="177" spans="1:9" ht="78.75" x14ac:dyDescent="0.2">
      <c r="A177" s="67" t="s">
        <v>425</v>
      </c>
      <c r="B177" s="90" t="s">
        <v>246</v>
      </c>
      <c r="C177" s="90" t="s">
        <v>234</v>
      </c>
      <c r="D177" s="90" t="s">
        <v>228</v>
      </c>
      <c r="E177" s="90" t="s">
        <v>816</v>
      </c>
      <c r="F177" s="89"/>
      <c r="G177" s="36">
        <f>SUM(G178)</f>
        <v>28716.9</v>
      </c>
      <c r="H177" s="36">
        <f>SUM(H178)</f>
        <v>28716.9</v>
      </c>
      <c r="I177" s="36">
        <f>SUM(I178)</f>
        <v>28716.9</v>
      </c>
    </row>
    <row r="178" spans="1:9" ht="47.25" x14ac:dyDescent="0.2">
      <c r="A178" s="67" t="s">
        <v>311</v>
      </c>
      <c r="B178" s="90" t="s">
        <v>246</v>
      </c>
      <c r="C178" s="90" t="s">
        <v>234</v>
      </c>
      <c r="D178" s="90" t="s">
        <v>228</v>
      </c>
      <c r="E178" s="90" t="s">
        <v>816</v>
      </c>
      <c r="F178" s="89" t="s">
        <v>12</v>
      </c>
      <c r="G178" s="36">
        <v>28716.9</v>
      </c>
      <c r="H178" s="36">
        <v>28716.9</v>
      </c>
      <c r="I178" s="36">
        <v>28716.9</v>
      </c>
    </row>
    <row r="179" spans="1:9" ht="78.75" x14ac:dyDescent="0.2">
      <c r="A179" s="67" t="s">
        <v>426</v>
      </c>
      <c r="B179" s="90" t="s">
        <v>246</v>
      </c>
      <c r="C179" s="90" t="s">
        <v>234</v>
      </c>
      <c r="D179" s="90" t="s">
        <v>228</v>
      </c>
      <c r="E179" s="90" t="s">
        <v>817</v>
      </c>
      <c r="F179" s="90"/>
      <c r="G179" s="36">
        <f>SUM(G180)</f>
        <v>3791.4</v>
      </c>
      <c r="H179" s="36">
        <f>SUM(H180)</f>
        <v>3791.4</v>
      </c>
      <c r="I179" s="36">
        <f>SUM(I180)</f>
        <v>3791.4</v>
      </c>
    </row>
    <row r="180" spans="1:9" ht="47.25" x14ac:dyDescent="0.2">
      <c r="A180" s="67" t="s">
        <v>311</v>
      </c>
      <c r="B180" s="90" t="s">
        <v>246</v>
      </c>
      <c r="C180" s="90" t="s">
        <v>234</v>
      </c>
      <c r="D180" s="90" t="s">
        <v>228</v>
      </c>
      <c r="E180" s="90" t="s">
        <v>817</v>
      </c>
      <c r="F180" s="89" t="s">
        <v>12</v>
      </c>
      <c r="G180" s="36">
        <v>3791.4</v>
      </c>
      <c r="H180" s="36">
        <v>3791.4</v>
      </c>
      <c r="I180" s="36">
        <v>3791.4</v>
      </c>
    </row>
    <row r="181" spans="1:9" ht="31.5" x14ac:dyDescent="0.2">
      <c r="A181" s="69" t="s">
        <v>933</v>
      </c>
      <c r="B181" s="89" t="s">
        <v>246</v>
      </c>
      <c r="C181" s="89" t="s">
        <v>234</v>
      </c>
      <c r="D181" s="89" t="s">
        <v>228</v>
      </c>
      <c r="E181" s="88" t="s">
        <v>17</v>
      </c>
      <c r="F181" s="89"/>
      <c r="G181" s="36">
        <f>SUM(G182)</f>
        <v>13107.7</v>
      </c>
      <c r="H181" s="36"/>
      <c r="I181" s="36"/>
    </row>
    <row r="182" spans="1:9" ht="94.5" x14ac:dyDescent="0.2">
      <c r="A182" s="67" t="s">
        <v>747</v>
      </c>
      <c r="B182" s="90" t="s">
        <v>246</v>
      </c>
      <c r="C182" s="90" t="s">
        <v>234</v>
      </c>
      <c r="D182" s="90" t="s">
        <v>228</v>
      </c>
      <c r="E182" s="90" t="s">
        <v>818</v>
      </c>
      <c r="F182" s="89"/>
      <c r="G182" s="36">
        <f t="shared" ref="G182" si="35">SUM(G183)</f>
        <v>13107.7</v>
      </c>
      <c r="H182" s="36"/>
      <c r="I182" s="36"/>
    </row>
    <row r="183" spans="1:9" ht="47.25" x14ac:dyDescent="0.2">
      <c r="A183" s="67" t="s">
        <v>311</v>
      </c>
      <c r="B183" s="90" t="s">
        <v>246</v>
      </c>
      <c r="C183" s="90" t="s">
        <v>234</v>
      </c>
      <c r="D183" s="90" t="s">
        <v>228</v>
      </c>
      <c r="E183" s="90" t="s">
        <v>818</v>
      </c>
      <c r="F183" s="89" t="s">
        <v>12</v>
      </c>
      <c r="G183" s="36">
        <v>13107.7</v>
      </c>
      <c r="H183" s="36"/>
      <c r="I183" s="36"/>
    </row>
    <row r="184" spans="1:9" ht="31.5" x14ac:dyDescent="0.2">
      <c r="A184" s="69" t="s">
        <v>934</v>
      </c>
      <c r="B184" s="89" t="s">
        <v>246</v>
      </c>
      <c r="C184" s="89" t="s">
        <v>234</v>
      </c>
      <c r="D184" s="89" t="s">
        <v>228</v>
      </c>
      <c r="E184" s="88" t="s">
        <v>481</v>
      </c>
      <c r="F184" s="89"/>
      <c r="G184" s="36">
        <f>SUM(G185+G187)</f>
        <v>2495.6</v>
      </c>
      <c r="H184" s="36"/>
      <c r="I184" s="36"/>
    </row>
    <row r="185" spans="1:9" ht="94.5" x14ac:dyDescent="0.2">
      <c r="A185" s="67" t="s">
        <v>749</v>
      </c>
      <c r="B185" s="90" t="s">
        <v>246</v>
      </c>
      <c r="C185" s="90" t="s">
        <v>234</v>
      </c>
      <c r="D185" s="90" t="s">
        <v>228</v>
      </c>
      <c r="E185" s="90" t="s">
        <v>748</v>
      </c>
      <c r="F185" s="89"/>
      <c r="G185" s="36">
        <f t="shared" ref="G185" si="36">SUM(G186)</f>
        <v>1953.8</v>
      </c>
      <c r="H185" s="36"/>
      <c r="I185" s="36"/>
    </row>
    <row r="186" spans="1:9" ht="47.25" x14ac:dyDescent="0.2">
      <c r="A186" s="67" t="s">
        <v>311</v>
      </c>
      <c r="B186" s="90" t="s">
        <v>246</v>
      </c>
      <c r="C186" s="90" t="s">
        <v>234</v>
      </c>
      <c r="D186" s="90" t="s">
        <v>228</v>
      </c>
      <c r="E186" s="90" t="s">
        <v>748</v>
      </c>
      <c r="F186" s="89" t="s">
        <v>12</v>
      </c>
      <c r="G186" s="36">
        <v>1953.8</v>
      </c>
      <c r="H186" s="36"/>
      <c r="I186" s="36"/>
    </row>
    <row r="187" spans="1:9" ht="141.75" x14ac:dyDescent="0.2">
      <c r="A187" s="139" t="s">
        <v>819</v>
      </c>
      <c r="B187" s="90" t="s">
        <v>246</v>
      </c>
      <c r="C187" s="90" t="s">
        <v>234</v>
      </c>
      <c r="D187" s="90" t="s">
        <v>228</v>
      </c>
      <c r="E187" s="90" t="s">
        <v>820</v>
      </c>
      <c r="F187" s="89"/>
      <c r="G187" s="36">
        <f t="shared" ref="G187" si="37">SUM(G188)</f>
        <v>541.79999999999995</v>
      </c>
      <c r="H187" s="36"/>
      <c r="I187" s="36"/>
    </row>
    <row r="188" spans="1:9" ht="47.25" x14ac:dyDescent="0.2">
      <c r="A188" s="67" t="s">
        <v>311</v>
      </c>
      <c r="B188" s="90" t="s">
        <v>246</v>
      </c>
      <c r="C188" s="90" t="s">
        <v>234</v>
      </c>
      <c r="D188" s="90" t="s">
        <v>228</v>
      </c>
      <c r="E188" s="90" t="s">
        <v>820</v>
      </c>
      <c r="F188" s="89" t="s">
        <v>12</v>
      </c>
      <c r="G188" s="36">
        <v>541.79999999999995</v>
      </c>
      <c r="H188" s="36"/>
      <c r="I188" s="36"/>
    </row>
    <row r="189" spans="1:9" ht="47.25" x14ac:dyDescent="0.2">
      <c r="A189" s="67" t="s">
        <v>935</v>
      </c>
      <c r="B189" s="90" t="s">
        <v>246</v>
      </c>
      <c r="C189" s="90" t="s">
        <v>234</v>
      </c>
      <c r="D189" s="90" t="s">
        <v>228</v>
      </c>
      <c r="E189" s="56" t="s">
        <v>821</v>
      </c>
      <c r="F189" s="89"/>
      <c r="G189" s="36">
        <f>SUM(G190)</f>
        <v>3040</v>
      </c>
      <c r="H189" s="36">
        <f t="shared" ref="H189:I189" si="38">SUM(H190)</f>
        <v>3040</v>
      </c>
      <c r="I189" s="36">
        <f t="shared" si="38"/>
        <v>3672</v>
      </c>
    </row>
    <row r="190" spans="1:9" ht="78.75" x14ac:dyDescent="0.2">
      <c r="A190" s="116" t="s">
        <v>822</v>
      </c>
      <c r="B190" s="90" t="s">
        <v>246</v>
      </c>
      <c r="C190" s="90" t="s">
        <v>234</v>
      </c>
      <c r="D190" s="90" t="s">
        <v>228</v>
      </c>
      <c r="E190" s="56" t="s">
        <v>823</v>
      </c>
      <c r="F190" s="89"/>
      <c r="G190" s="36">
        <f t="shared" ref="G190:I190" si="39">SUM(G191)</f>
        <v>3040</v>
      </c>
      <c r="H190" s="36">
        <f t="shared" si="39"/>
        <v>3040</v>
      </c>
      <c r="I190" s="36">
        <f t="shared" si="39"/>
        <v>3672</v>
      </c>
    </row>
    <row r="191" spans="1:9" ht="47.25" x14ac:dyDescent="0.2">
      <c r="A191" s="67" t="s">
        <v>311</v>
      </c>
      <c r="B191" s="90" t="s">
        <v>246</v>
      </c>
      <c r="C191" s="90" t="s">
        <v>234</v>
      </c>
      <c r="D191" s="90" t="s">
        <v>228</v>
      </c>
      <c r="E191" s="56" t="s">
        <v>823</v>
      </c>
      <c r="F191" s="89" t="s">
        <v>12</v>
      </c>
      <c r="G191" s="36">
        <v>3040</v>
      </c>
      <c r="H191" s="36">
        <v>3040</v>
      </c>
      <c r="I191" s="36">
        <v>3672</v>
      </c>
    </row>
    <row r="192" spans="1:9" ht="47.25" x14ac:dyDescent="0.2">
      <c r="A192" s="55" t="s">
        <v>166</v>
      </c>
      <c r="B192" s="89" t="s">
        <v>246</v>
      </c>
      <c r="C192" s="89" t="s">
        <v>234</v>
      </c>
      <c r="D192" s="89" t="s">
        <v>228</v>
      </c>
      <c r="E192" s="90" t="s">
        <v>536</v>
      </c>
      <c r="F192" s="89"/>
      <c r="G192" s="36">
        <f>SUM(G193)</f>
        <v>14467.900000000001</v>
      </c>
      <c r="H192" s="36">
        <f t="shared" ref="H192:I192" si="40">SUM(H193)</f>
        <v>892</v>
      </c>
      <c r="I192" s="36">
        <f t="shared" si="40"/>
        <v>892</v>
      </c>
    </row>
    <row r="193" spans="1:9" ht="31.5" x14ac:dyDescent="0.2">
      <c r="A193" s="69" t="s">
        <v>25</v>
      </c>
      <c r="B193" s="89" t="s">
        <v>246</v>
      </c>
      <c r="C193" s="89" t="s">
        <v>234</v>
      </c>
      <c r="D193" s="89" t="s">
        <v>228</v>
      </c>
      <c r="E193" s="90" t="s">
        <v>537</v>
      </c>
      <c r="F193" s="89"/>
      <c r="G193" s="36">
        <f>SUM(G194+G200+G196+G198)</f>
        <v>14467.900000000001</v>
      </c>
      <c r="H193" s="36">
        <f t="shared" ref="H193:I193" si="41">SUM(H194+H200+H196+H198)</f>
        <v>892</v>
      </c>
      <c r="I193" s="36">
        <f t="shared" si="41"/>
        <v>892</v>
      </c>
    </row>
    <row r="194" spans="1:9" ht="31.5" x14ac:dyDescent="0.2">
      <c r="A194" s="67" t="s">
        <v>374</v>
      </c>
      <c r="B194" s="89" t="s">
        <v>246</v>
      </c>
      <c r="C194" s="89" t="s">
        <v>234</v>
      </c>
      <c r="D194" s="89" t="s">
        <v>228</v>
      </c>
      <c r="E194" s="90" t="s">
        <v>538</v>
      </c>
      <c r="F194" s="91"/>
      <c r="G194" s="36">
        <f>SUM(G195)</f>
        <v>3205</v>
      </c>
      <c r="H194" s="36"/>
      <c r="I194" s="36"/>
    </row>
    <row r="195" spans="1:9" ht="47.25" x14ac:dyDescent="0.2">
      <c r="A195" s="54" t="s">
        <v>311</v>
      </c>
      <c r="B195" s="89" t="s">
        <v>246</v>
      </c>
      <c r="C195" s="89" t="s">
        <v>234</v>
      </c>
      <c r="D195" s="89" t="s">
        <v>228</v>
      </c>
      <c r="E195" s="90" t="s">
        <v>538</v>
      </c>
      <c r="F195" s="89" t="s">
        <v>12</v>
      </c>
      <c r="G195" s="36">
        <v>3205</v>
      </c>
      <c r="H195" s="36"/>
      <c r="I195" s="36"/>
    </row>
    <row r="196" spans="1:9" ht="31.5" x14ac:dyDescent="0.2">
      <c r="A196" s="138" t="s">
        <v>937</v>
      </c>
      <c r="B196" s="89" t="s">
        <v>246</v>
      </c>
      <c r="C196" s="89" t="s">
        <v>234</v>
      </c>
      <c r="D196" s="89" t="s">
        <v>228</v>
      </c>
      <c r="E196" s="90" t="s">
        <v>936</v>
      </c>
      <c r="F196" s="89"/>
      <c r="G196" s="36">
        <f t="shared" ref="G196" si="42">SUM(G197)</f>
        <v>6055.2</v>
      </c>
      <c r="H196" s="36"/>
      <c r="I196" s="36"/>
    </row>
    <row r="197" spans="1:9" ht="47.25" x14ac:dyDescent="0.2">
      <c r="A197" s="54" t="s">
        <v>311</v>
      </c>
      <c r="B197" s="89" t="s">
        <v>246</v>
      </c>
      <c r="C197" s="89" t="s">
        <v>234</v>
      </c>
      <c r="D197" s="89" t="s">
        <v>228</v>
      </c>
      <c r="E197" s="90" t="s">
        <v>936</v>
      </c>
      <c r="F197" s="89" t="s">
        <v>12</v>
      </c>
      <c r="G197" s="36">
        <v>6055.2</v>
      </c>
      <c r="H197" s="36"/>
      <c r="I197" s="36"/>
    </row>
    <row r="198" spans="1:9" ht="31.5" x14ac:dyDescent="0.2">
      <c r="A198" s="138" t="s">
        <v>824</v>
      </c>
      <c r="B198" s="89" t="s">
        <v>246</v>
      </c>
      <c r="C198" s="89" t="s">
        <v>234</v>
      </c>
      <c r="D198" s="89" t="s">
        <v>228</v>
      </c>
      <c r="E198" s="90" t="s">
        <v>825</v>
      </c>
      <c r="F198" s="89"/>
      <c r="G198" s="36">
        <f t="shared" ref="G198" si="43">SUM(G199)</f>
        <v>4315.7</v>
      </c>
      <c r="H198" s="36"/>
      <c r="I198" s="36"/>
    </row>
    <row r="199" spans="1:9" ht="47.25" x14ac:dyDescent="0.2">
      <c r="A199" s="54" t="s">
        <v>311</v>
      </c>
      <c r="B199" s="89" t="s">
        <v>246</v>
      </c>
      <c r="C199" s="89" t="s">
        <v>234</v>
      </c>
      <c r="D199" s="89" t="s">
        <v>228</v>
      </c>
      <c r="E199" s="90" t="s">
        <v>825</v>
      </c>
      <c r="F199" s="89" t="s">
        <v>12</v>
      </c>
      <c r="G199" s="36">
        <v>4315.7</v>
      </c>
      <c r="H199" s="36"/>
      <c r="I199" s="36"/>
    </row>
    <row r="200" spans="1:9" ht="47.25" x14ac:dyDescent="0.2">
      <c r="A200" s="116" t="s">
        <v>432</v>
      </c>
      <c r="B200" s="89" t="s">
        <v>246</v>
      </c>
      <c r="C200" s="89" t="s">
        <v>234</v>
      </c>
      <c r="D200" s="89" t="s">
        <v>228</v>
      </c>
      <c r="E200" s="90" t="s">
        <v>826</v>
      </c>
      <c r="F200" s="89"/>
      <c r="G200" s="36">
        <f>SUM(G201)</f>
        <v>892</v>
      </c>
      <c r="H200" s="36">
        <f>SUM(H201)</f>
        <v>892</v>
      </c>
      <c r="I200" s="36">
        <f>SUM(I201)</f>
        <v>892</v>
      </c>
    </row>
    <row r="201" spans="1:9" ht="47.25" x14ac:dyDescent="0.2">
      <c r="A201" s="54" t="s">
        <v>311</v>
      </c>
      <c r="B201" s="89" t="s">
        <v>246</v>
      </c>
      <c r="C201" s="89" t="s">
        <v>234</v>
      </c>
      <c r="D201" s="89" t="s">
        <v>228</v>
      </c>
      <c r="E201" s="90" t="s">
        <v>826</v>
      </c>
      <c r="F201" s="89" t="s">
        <v>12</v>
      </c>
      <c r="G201" s="36">
        <v>892</v>
      </c>
      <c r="H201" s="36">
        <v>892</v>
      </c>
      <c r="I201" s="36">
        <v>892</v>
      </c>
    </row>
    <row r="202" spans="1:9" ht="15.75" x14ac:dyDescent="0.2">
      <c r="A202" s="53" t="s">
        <v>148</v>
      </c>
      <c r="B202" s="89" t="s">
        <v>246</v>
      </c>
      <c r="C202" s="87" t="s">
        <v>234</v>
      </c>
      <c r="D202" s="87" t="s">
        <v>229</v>
      </c>
      <c r="E202" s="86"/>
      <c r="F202" s="87"/>
      <c r="G202" s="49">
        <f>SUM(G203)</f>
        <v>29886.400000000001</v>
      </c>
      <c r="H202" s="49">
        <f t="shared" ref="H202:I206" si="44">SUM(H203)</f>
        <v>29944.799999999999</v>
      </c>
      <c r="I202" s="49">
        <f t="shared" si="44"/>
        <v>30005.4</v>
      </c>
    </row>
    <row r="203" spans="1:9" ht="47.25" x14ac:dyDescent="0.2">
      <c r="A203" s="55" t="s">
        <v>349</v>
      </c>
      <c r="B203" s="89" t="s">
        <v>246</v>
      </c>
      <c r="C203" s="89" t="s">
        <v>234</v>
      </c>
      <c r="D203" s="89" t="s">
        <v>229</v>
      </c>
      <c r="E203" s="90" t="s">
        <v>532</v>
      </c>
      <c r="F203" s="89"/>
      <c r="G203" s="36">
        <f>SUM(G204)</f>
        <v>29886.400000000001</v>
      </c>
      <c r="H203" s="36">
        <f t="shared" si="44"/>
        <v>29944.799999999999</v>
      </c>
      <c r="I203" s="36">
        <f t="shared" si="44"/>
        <v>30005.4</v>
      </c>
    </row>
    <row r="204" spans="1:9" ht="47.25" x14ac:dyDescent="0.2">
      <c r="A204" s="55" t="s">
        <v>40</v>
      </c>
      <c r="B204" s="89" t="s">
        <v>246</v>
      </c>
      <c r="C204" s="89" t="s">
        <v>234</v>
      </c>
      <c r="D204" s="89" t="s">
        <v>229</v>
      </c>
      <c r="E204" s="90" t="s">
        <v>546</v>
      </c>
      <c r="F204" s="89"/>
      <c r="G204" s="36">
        <f>SUM(G205)</f>
        <v>29886.400000000001</v>
      </c>
      <c r="H204" s="36">
        <f t="shared" si="44"/>
        <v>29944.799999999999</v>
      </c>
      <c r="I204" s="36">
        <f t="shared" si="44"/>
        <v>30005.4</v>
      </c>
    </row>
    <row r="205" spans="1:9" ht="47.25" x14ac:dyDescent="0.2">
      <c r="A205" s="55" t="s">
        <v>298</v>
      </c>
      <c r="B205" s="89" t="s">
        <v>246</v>
      </c>
      <c r="C205" s="89" t="s">
        <v>234</v>
      </c>
      <c r="D205" s="89" t="s">
        <v>229</v>
      </c>
      <c r="E205" s="90" t="s">
        <v>547</v>
      </c>
      <c r="F205" s="89"/>
      <c r="G205" s="36">
        <f>SUM(G206)</f>
        <v>29886.400000000001</v>
      </c>
      <c r="H205" s="36">
        <f t="shared" si="44"/>
        <v>29944.799999999999</v>
      </c>
      <c r="I205" s="36">
        <f t="shared" si="44"/>
        <v>30005.4</v>
      </c>
    </row>
    <row r="206" spans="1:9" ht="31.5" x14ac:dyDescent="0.2">
      <c r="A206" s="116" t="s">
        <v>48</v>
      </c>
      <c r="B206" s="89" t="s">
        <v>246</v>
      </c>
      <c r="C206" s="89" t="s">
        <v>234</v>
      </c>
      <c r="D206" s="89" t="s">
        <v>229</v>
      </c>
      <c r="E206" s="90" t="s">
        <v>548</v>
      </c>
      <c r="F206" s="89"/>
      <c r="G206" s="36">
        <f>SUM(G207)</f>
        <v>29886.400000000001</v>
      </c>
      <c r="H206" s="36">
        <f t="shared" si="44"/>
        <v>29944.799999999999</v>
      </c>
      <c r="I206" s="36">
        <f t="shared" si="44"/>
        <v>30005.4</v>
      </c>
    </row>
    <row r="207" spans="1:9" ht="47.25" x14ac:dyDescent="0.2">
      <c r="A207" s="116" t="s">
        <v>311</v>
      </c>
      <c r="B207" s="89" t="s">
        <v>246</v>
      </c>
      <c r="C207" s="89" t="s">
        <v>234</v>
      </c>
      <c r="D207" s="89" t="s">
        <v>229</v>
      </c>
      <c r="E207" s="90" t="s">
        <v>548</v>
      </c>
      <c r="F207" s="89" t="s">
        <v>12</v>
      </c>
      <c r="G207" s="117">
        <v>29886.400000000001</v>
      </c>
      <c r="H207" s="117">
        <v>29944.799999999999</v>
      </c>
      <c r="I207" s="117">
        <v>30005.4</v>
      </c>
    </row>
    <row r="208" spans="1:9" ht="15.75" x14ac:dyDescent="0.2">
      <c r="A208" s="53" t="s">
        <v>259</v>
      </c>
      <c r="B208" s="89" t="s">
        <v>246</v>
      </c>
      <c r="C208" s="87" t="s">
        <v>234</v>
      </c>
      <c r="D208" s="87" t="s">
        <v>192</v>
      </c>
      <c r="E208" s="86"/>
      <c r="F208" s="87"/>
      <c r="G208" s="49">
        <f>SUM(G209)</f>
        <v>42834.3</v>
      </c>
      <c r="H208" s="49">
        <f>SUM(H209)</f>
        <v>42872.3</v>
      </c>
      <c r="I208" s="49">
        <f>SUM(I209)</f>
        <v>42911.8</v>
      </c>
    </row>
    <row r="209" spans="1:9" ht="47.25" x14ac:dyDescent="0.2">
      <c r="A209" s="55" t="s">
        <v>349</v>
      </c>
      <c r="B209" s="89" t="s">
        <v>246</v>
      </c>
      <c r="C209" s="89" t="s">
        <v>234</v>
      </c>
      <c r="D209" s="89" t="s">
        <v>192</v>
      </c>
      <c r="E209" s="90" t="s">
        <v>532</v>
      </c>
      <c r="F209" s="89"/>
      <c r="G209" s="36">
        <f>SUM(G210+G229)</f>
        <v>42834.3</v>
      </c>
      <c r="H209" s="36">
        <f t="shared" ref="H209:I209" si="45">SUM(H210+H229)</f>
        <v>42872.3</v>
      </c>
      <c r="I209" s="36">
        <f t="shared" si="45"/>
        <v>42911.8</v>
      </c>
    </row>
    <row r="210" spans="1:9" ht="47.25" x14ac:dyDescent="0.2">
      <c r="A210" s="55" t="s">
        <v>33</v>
      </c>
      <c r="B210" s="89" t="s">
        <v>246</v>
      </c>
      <c r="C210" s="89" t="s">
        <v>234</v>
      </c>
      <c r="D210" s="89" t="s">
        <v>192</v>
      </c>
      <c r="E210" s="90" t="s">
        <v>549</v>
      </c>
      <c r="F210" s="89"/>
      <c r="G210" s="36">
        <f>SUM(G211+G220)</f>
        <v>12845.800000000001</v>
      </c>
      <c r="H210" s="36">
        <f>SUM(H211+H220)</f>
        <v>12883.800000000001</v>
      </c>
      <c r="I210" s="36">
        <f>SUM(I211+I220)</f>
        <v>12923.300000000001</v>
      </c>
    </row>
    <row r="211" spans="1:9" ht="47.25" x14ac:dyDescent="0.2">
      <c r="A211" s="55" t="s">
        <v>298</v>
      </c>
      <c r="B211" s="89" t="s">
        <v>246</v>
      </c>
      <c r="C211" s="89" t="s">
        <v>234</v>
      </c>
      <c r="D211" s="89" t="s">
        <v>192</v>
      </c>
      <c r="E211" s="90" t="s">
        <v>550</v>
      </c>
      <c r="F211" s="89"/>
      <c r="G211" s="36">
        <f>G212+G214+G218+G216</f>
        <v>7592.2000000000007</v>
      </c>
      <c r="H211" s="36">
        <f t="shared" ref="H211:I211" si="46">H212+H214+H218+H216</f>
        <v>7630.2000000000007</v>
      </c>
      <c r="I211" s="36">
        <f t="shared" si="46"/>
        <v>7669.7000000000007</v>
      </c>
    </row>
    <row r="212" spans="1:9" ht="31.5" x14ac:dyDescent="0.2">
      <c r="A212" s="116" t="s">
        <v>181</v>
      </c>
      <c r="B212" s="89" t="s">
        <v>246</v>
      </c>
      <c r="C212" s="89" t="s">
        <v>234</v>
      </c>
      <c r="D212" s="89" t="s">
        <v>192</v>
      </c>
      <c r="E212" s="90" t="s">
        <v>551</v>
      </c>
      <c r="F212" s="89"/>
      <c r="G212" s="36">
        <f>SUM(G213)</f>
        <v>2905.4</v>
      </c>
      <c r="H212" s="36">
        <f t="shared" ref="H212:I212" si="47">SUM(H213)</f>
        <v>2943.4</v>
      </c>
      <c r="I212" s="36">
        <f t="shared" si="47"/>
        <v>2982.9</v>
      </c>
    </row>
    <row r="213" spans="1:9" ht="47.25" x14ac:dyDescent="0.2">
      <c r="A213" s="116" t="s">
        <v>311</v>
      </c>
      <c r="B213" s="89" t="s">
        <v>246</v>
      </c>
      <c r="C213" s="89" t="s">
        <v>234</v>
      </c>
      <c r="D213" s="89" t="s">
        <v>192</v>
      </c>
      <c r="E213" s="90" t="s">
        <v>551</v>
      </c>
      <c r="F213" s="89" t="s">
        <v>12</v>
      </c>
      <c r="G213" s="36">
        <v>2905.4</v>
      </c>
      <c r="H213" s="36">
        <v>2943.4</v>
      </c>
      <c r="I213" s="36">
        <v>2982.9</v>
      </c>
    </row>
    <row r="214" spans="1:9" ht="15.75" x14ac:dyDescent="0.2">
      <c r="A214" s="55" t="s">
        <v>394</v>
      </c>
      <c r="B214" s="89" t="s">
        <v>246</v>
      </c>
      <c r="C214" s="89" t="s">
        <v>234</v>
      </c>
      <c r="D214" s="89" t="s">
        <v>192</v>
      </c>
      <c r="E214" s="90" t="s">
        <v>552</v>
      </c>
      <c r="F214" s="89"/>
      <c r="G214" s="36">
        <f>SUM(G215)</f>
        <v>771</v>
      </c>
      <c r="H214" s="36">
        <f>SUM(H215)</f>
        <v>771</v>
      </c>
      <c r="I214" s="36">
        <f>SUM(I215)</f>
        <v>771</v>
      </c>
    </row>
    <row r="215" spans="1:9" ht="47.25" x14ac:dyDescent="0.2">
      <c r="A215" s="116" t="s">
        <v>311</v>
      </c>
      <c r="B215" s="89" t="s">
        <v>246</v>
      </c>
      <c r="C215" s="89" t="s">
        <v>234</v>
      </c>
      <c r="D215" s="89" t="s">
        <v>192</v>
      </c>
      <c r="E215" s="90" t="s">
        <v>552</v>
      </c>
      <c r="F215" s="89" t="s">
        <v>12</v>
      </c>
      <c r="G215" s="36">
        <v>771</v>
      </c>
      <c r="H215" s="36">
        <v>771</v>
      </c>
      <c r="I215" s="36">
        <v>771</v>
      </c>
    </row>
    <row r="216" spans="1:9" ht="31.5" x14ac:dyDescent="0.2">
      <c r="A216" s="116" t="s">
        <v>261</v>
      </c>
      <c r="B216" s="89" t="s">
        <v>246</v>
      </c>
      <c r="C216" s="89" t="s">
        <v>234</v>
      </c>
      <c r="D216" s="89" t="s">
        <v>192</v>
      </c>
      <c r="E216" s="90" t="s">
        <v>827</v>
      </c>
      <c r="F216" s="89"/>
      <c r="G216" s="36">
        <f>SUM(G217)</f>
        <v>3619</v>
      </c>
      <c r="H216" s="36">
        <f>SUM(H217)</f>
        <v>3619</v>
      </c>
      <c r="I216" s="36">
        <f>SUM(I217)</f>
        <v>3619</v>
      </c>
    </row>
    <row r="217" spans="1:9" ht="47.25" x14ac:dyDescent="0.2">
      <c r="A217" s="116" t="s">
        <v>311</v>
      </c>
      <c r="B217" s="89" t="s">
        <v>246</v>
      </c>
      <c r="C217" s="89" t="s">
        <v>234</v>
      </c>
      <c r="D217" s="89" t="s">
        <v>192</v>
      </c>
      <c r="E217" s="90" t="s">
        <v>827</v>
      </c>
      <c r="F217" s="89" t="s">
        <v>12</v>
      </c>
      <c r="G217" s="36">
        <v>3619</v>
      </c>
      <c r="H217" s="36">
        <v>3619</v>
      </c>
      <c r="I217" s="36">
        <v>3619</v>
      </c>
    </row>
    <row r="218" spans="1:9" ht="31.5" x14ac:dyDescent="0.2">
      <c r="A218" s="116" t="s">
        <v>482</v>
      </c>
      <c r="B218" s="89" t="s">
        <v>246</v>
      </c>
      <c r="C218" s="89" t="s">
        <v>234</v>
      </c>
      <c r="D218" s="89" t="s">
        <v>192</v>
      </c>
      <c r="E218" s="90" t="s">
        <v>713</v>
      </c>
      <c r="F218" s="89"/>
      <c r="G218" s="36">
        <f>SUM(G219)</f>
        <v>296.8</v>
      </c>
      <c r="H218" s="36">
        <f>SUM(H219)</f>
        <v>296.8</v>
      </c>
      <c r="I218" s="36">
        <f>SUM(I219)</f>
        <v>296.8</v>
      </c>
    </row>
    <row r="219" spans="1:9" ht="47.25" x14ac:dyDescent="0.2">
      <c r="A219" s="116" t="s">
        <v>311</v>
      </c>
      <c r="B219" s="89" t="s">
        <v>246</v>
      </c>
      <c r="C219" s="89" t="s">
        <v>234</v>
      </c>
      <c r="D219" s="89" t="s">
        <v>192</v>
      </c>
      <c r="E219" s="90" t="s">
        <v>713</v>
      </c>
      <c r="F219" s="89" t="s">
        <v>12</v>
      </c>
      <c r="G219" s="36">
        <v>296.8</v>
      </c>
      <c r="H219" s="36">
        <v>296.8</v>
      </c>
      <c r="I219" s="36">
        <v>296.8</v>
      </c>
    </row>
    <row r="220" spans="1:9" ht="31.5" x14ac:dyDescent="0.2">
      <c r="A220" s="69" t="s">
        <v>25</v>
      </c>
      <c r="B220" s="89" t="s">
        <v>246</v>
      </c>
      <c r="C220" s="89" t="s">
        <v>234</v>
      </c>
      <c r="D220" s="89" t="s">
        <v>192</v>
      </c>
      <c r="E220" s="90" t="s">
        <v>553</v>
      </c>
      <c r="F220" s="89"/>
      <c r="G220" s="36">
        <f>SUM(G223+G227+G225+G221)</f>
        <v>5253.6</v>
      </c>
      <c r="H220" s="36">
        <f t="shared" ref="H220:I220" si="48">SUM(H223+H227+H225+H221)</f>
        <v>5253.6</v>
      </c>
      <c r="I220" s="36">
        <f t="shared" si="48"/>
        <v>5253.6</v>
      </c>
    </row>
    <row r="221" spans="1:9" ht="31.5" x14ac:dyDescent="0.2">
      <c r="A221" s="116" t="s">
        <v>181</v>
      </c>
      <c r="B221" s="89" t="s">
        <v>246</v>
      </c>
      <c r="C221" s="89" t="s">
        <v>234</v>
      </c>
      <c r="D221" s="89" t="s">
        <v>192</v>
      </c>
      <c r="E221" s="90" t="s">
        <v>554</v>
      </c>
      <c r="F221" s="89"/>
      <c r="G221" s="36">
        <f>SUM(G222)</f>
        <v>400</v>
      </c>
      <c r="H221" s="36">
        <f>SUM(H222)</f>
        <v>400</v>
      </c>
      <c r="I221" s="36">
        <f>SUM(I222)</f>
        <v>400</v>
      </c>
    </row>
    <row r="222" spans="1:9" ht="47.25" x14ac:dyDescent="0.2">
      <c r="A222" s="116" t="s">
        <v>311</v>
      </c>
      <c r="B222" s="89" t="s">
        <v>246</v>
      </c>
      <c r="C222" s="89" t="s">
        <v>234</v>
      </c>
      <c r="D222" s="89" t="s">
        <v>192</v>
      </c>
      <c r="E222" s="90" t="s">
        <v>554</v>
      </c>
      <c r="F222" s="89" t="s">
        <v>12</v>
      </c>
      <c r="G222" s="36">
        <v>400</v>
      </c>
      <c r="H222" s="36">
        <v>400</v>
      </c>
      <c r="I222" s="36">
        <v>400</v>
      </c>
    </row>
    <row r="223" spans="1:9" ht="31.5" x14ac:dyDescent="0.2">
      <c r="A223" s="116" t="s">
        <v>5</v>
      </c>
      <c r="B223" s="89" t="s">
        <v>246</v>
      </c>
      <c r="C223" s="89" t="s">
        <v>234</v>
      </c>
      <c r="D223" s="89" t="s">
        <v>192</v>
      </c>
      <c r="E223" s="90" t="s">
        <v>555</v>
      </c>
      <c r="F223" s="89"/>
      <c r="G223" s="36">
        <f>SUM(G224)</f>
        <v>2151.1</v>
      </c>
      <c r="H223" s="36">
        <f>SUM(H224)</f>
        <v>2151.1</v>
      </c>
      <c r="I223" s="36">
        <f>SUM(I224)</f>
        <v>2151.1</v>
      </c>
    </row>
    <row r="224" spans="1:9" ht="47.25" x14ac:dyDescent="0.2">
      <c r="A224" s="116" t="s">
        <v>311</v>
      </c>
      <c r="B224" s="89" t="s">
        <v>246</v>
      </c>
      <c r="C224" s="89" t="s">
        <v>234</v>
      </c>
      <c r="D224" s="89" t="s">
        <v>192</v>
      </c>
      <c r="E224" s="90" t="s">
        <v>555</v>
      </c>
      <c r="F224" s="89" t="s">
        <v>12</v>
      </c>
      <c r="G224" s="36">
        <v>2151.1</v>
      </c>
      <c r="H224" s="36">
        <v>2151.1</v>
      </c>
      <c r="I224" s="36">
        <v>2151.1</v>
      </c>
    </row>
    <row r="225" spans="1:9" ht="31.5" x14ac:dyDescent="0.2">
      <c r="A225" s="67" t="s">
        <v>774</v>
      </c>
      <c r="B225" s="90" t="s">
        <v>246</v>
      </c>
      <c r="C225" s="89" t="s">
        <v>234</v>
      </c>
      <c r="D225" s="89" t="s">
        <v>192</v>
      </c>
      <c r="E225" s="90" t="s">
        <v>750</v>
      </c>
      <c r="F225" s="90"/>
      <c r="G225" s="36">
        <f>SUM(G226)</f>
        <v>460</v>
      </c>
      <c r="H225" s="36">
        <f>SUM(H226)</f>
        <v>460</v>
      </c>
      <c r="I225" s="36">
        <f>SUM(I226)</f>
        <v>460</v>
      </c>
    </row>
    <row r="226" spans="1:9" ht="47.25" x14ac:dyDescent="0.2">
      <c r="A226" s="116" t="s">
        <v>311</v>
      </c>
      <c r="B226" s="90" t="s">
        <v>246</v>
      </c>
      <c r="C226" s="89" t="s">
        <v>234</v>
      </c>
      <c r="D226" s="89" t="s">
        <v>192</v>
      </c>
      <c r="E226" s="90" t="s">
        <v>750</v>
      </c>
      <c r="F226" s="89" t="s">
        <v>12</v>
      </c>
      <c r="G226" s="36">
        <v>460</v>
      </c>
      <c r="H226" s="36">
        <v>460</v>
      </c>
      <c r="I226" s="36">
        <v>460</v>
      </c>
    </row>
    <row r="227" spans="1:9" ht="31.5" x14ac:dyDescent="0.2">
      <c r="A227" s="116" t="s">
        <v>261</v>
      </c>
      <c r="B227" s="89" t="s">
        <v>246</v>
      </c>
      <c r="C227" s="89" t="s">
        <v>234</v>
      </c>
      <c r="D227" s="89" t="s">
        <v>192</v>
      </c>
      <c r="E227" s="90" t="s">
        <v>828</v>
      </c>
      <c r="F227" s="89"/>
      <c r="G227" s="36">
        <f>SUM(G228)</f>
        <v>2242.5</v>
      </c>
      <c r="H227" s="36">
        <f>SUM(H228)</f>
        <v>2242.5</v>
      </c>
      <c r="I227" s="36">
        <f>SUM(I228)</f>
        <v>2242.5</v>
      </c>
    </row>
    <row r="228" spans="1:9" ht="47.25" x14ac:dyDescent="0.2">
      <c r="A228" s="116" t="s">
        <v>311</v>
      </c>
      <c r="B228" s="89" t="s">
        <v>246</v>
      </c>
      <c r="C228" s="89" t="s">
        <v>234</v>
      </c>
      <c r="D228" s="89" t="s">
        <v>192</v>
      </c>
      <c r="E228" s="90" t="s">
        <v>828</v>
      </c>
      <c r="F228" s="89" t="s">
        <v>12</v>
      </c>
      <c r="G228" s="104">
        <v>2242.5</v>
      </c>
      <c r="H228" s="104">
        <v>2242.5</v>
      </c>
      <c r="I228" s="104">
        <v>2242.5</v>
      </c>
    </row>
    <row r="229" spans="1:9" ht="31.5" x14ac:dyDescent="0.2">
      <c r="A229" s="55" t="s">
        <v>94</v>
      </c>
      <c r="B229" s="89" t="s">
        <v>246</v>
      </c>
      <c r="C229" s="89" t="s">
        <v>234</v>
      </c>
      <c r="D229" s="89" t="s">
        <v>192</v>
      </c>
      <c r="E229" s="88" t="s">
        <v>557</v>
      </c>
      <c r="F229" s="87"/>
      <c r="G229" s="36">
        <f>SUM(G236+G233+G230)</f>
        <v>29988.5</v>
      </c>
      <c r="H229" s="36">
        <f t="shared" ref="H229:I229" si="49">SUM(H236+H233+H230)</f>
        <v>29988.5</v>
      </c>
      <c r="I229" s="36">
        <f t="shared" si="49"/>
        <v>29988.5</v>
      </c>
    </row>
    <row r="230" spans="1:9" ht="15.75" x14ac:dyDescent="0.2">
      <c r="A230" s="54" t="s">
        <v>96</v>
      </c>
      <c r="B230" s="89" t="s">
        <v>246</v>
      </c>
      <c r="C230" s="89" t="s">
        <v>234</v>
      </c>
      <c r="D230" s="89" t="s">
        <v>192</v>
      </c>
      <c r="E230" s="90" t="s">
        <v>687</v>
      </c>
      <c r="F230" s="89"/>
      <c r="G230" s="36">
        <f t="shared" ref="G230:I234" si="50">SUM(G231)</f>
        <v>2810.4</v>
      </c>
      <c r="H230" s="36">
        <f t="shared" si="50"/>
        <v>2810.4</v>
      </c>
      <c r="I230" s="36">
        <f t="shared" si="50"/>
        <v>2810.4</v>
      </c>
    </row>
    <row r="231" spans="1:9" ht="31.5" x14ac:dyDescent="0.2">
      <c r="A231" s="54" t="s">
        <v>91</v>
      </c>
      <c r="B231" s="89" t="s">
        <v>246</v>
      </c>
      <c r="C231" s="89" t="s">
        <v>234</v>
      </c>
      <c r="D231" s="89" t="s">
        <v>192</v>
      </c>
      <c r="E231" s="90" t="s">
        <v>687</v>
      </c>
      <c r="F231" s="89"/>
      <c r="G231" s="36">
        <f t="shared" si="50"/>
        <v>2810.4</v>
      </c>
      <c r="H231" s="36">
        <f t="shared" si="50"/>
        <v>2810.4</v>
      </c>
      <c r="I231" s="36">
        <f t="shared" si="50"/>
        <v>2810.4</v>
      </c>
    </row>
    <row r="232" spans="1:9" ht="94.5" x14ac:dyDescent="0.2">
      <c r="A232" s="54" t="s">
        <v>73</v>
      </c>
      <c r="B232" s="89" t="s">
        <v>246</v>
      </c>
      <c r="C232" s="89" t="s">
        <v>234</v>
      </c>
      <c r="D232" s="89" t="s">
        <v>192</v>
      </c>
      <c r="E232" s="90" t="s">
        <v>687</v>
      </c>
      <c r="F232" s="89" t="s">
        <v>83</v>
      </c>
      <c r="G232" s="36">
        <v>2810.4</v>
      </c>
      <c r="H232" s="36">
        <v>2810.4</v>
      </c>
      <c r="I232" s="36">
        <v>2810.4</v>
      </c>
    </row>
    <row r="233" spans="1:9" ht="47.25" x14ac:dyDescent="0.2">
      <c r="A233" s="67" t="s">
        <v>298</v>
      </c>
      <c r="B233" s="90" t="s">
        <v>246</v>
      </c>
      <c r="C233" s="90" t="s">
        <v>234</v>
      </c>
      <c r="D233" s="90" t="s">
        <v>192</v>
      </c>
      <c r="E233" s="90" t="s">
        <v>483</v>
      </c>
      <c r="F233" s="90"/>
      <c r="G233" s="36">
        <f t="shared" si="50"/>
        <v>9.8000000000000007</v>
      </c>
      <c r="H233" s="36">
        <f t="shared" si="50"/>
        <v>9.8000000000000007</v>
      </c>
      <c r="I233" s="36">
        <f t="shared" si="50"/>
        <v>9.8000000000000007</v>
      </c>
    </row>
    <row r="234" spans="1:9" ht="94.5" x14ac:dyDescent="0.2">
      <c r="A234" s="67" t="s">
        <v>751</v>
      </c>
      <c r="B234" s="90" t="s">
        <v>246</v>
      </c>
      <c r="C234" s="90" t="s">
        <v>234</v>
      </c>
      <c r="D234" s="90" t="s">
        <v>192</v>
      </c>
      <c r="E234" s="90" t="s">
        <v>829</v>
      </c>
      <c r="F234" s="90"/>
      <c r="G234" s="36">
        <f t="shared" si="50"/>
        <v>9.8000000000000007</v>
      </c>
      <c r="H234" s="36">
        <f t="shared" si="50"/>
        <v>9.8000000000000007</v>
      </c>
      <c r="I234" s="36">
        <f t="shared" si="50"/>
        <v>9.8000000000000007</v>
      </c>
    </row>
    <row r="235" spans="1:9" ht="47.25" x14ac:dyDescent="0.2">
      <c r="A235" s="67" t="s">
        <v>311</v>
      </c>
      <c r="B235" s="90" t="s">
        <v>246</v>
      </c>
      <c r="C235" s="90" t="s">
        <v>234</v>
      </c>
      <c r="D235" s="90" t="s">
        <v>192</v>
      </c>
      <c r="E235" s="90" t="s">
        <v>829</v>
      </c>
      <c r="F235" s="90" t="s">
        <v>12</v>
      </c>
      <c r="G235" s="36">
        <v>9.8000000000000007</v>
      </c>
      <c r="H235" s="36">
        <v>9.8000000000000007</v>
      </c>
      <c r="I235" s="36">
        <v>9.8000000000000007</v>
      </c>
    </row>
    <row r="236" spans="1:9" ht="31.5" x14ac:dyDescent="0.2">
      <c r="A236" s="67" t="s">
        <v>337</v>
      </c>
      <c r="B236" s="89" t="s">
        <v>246</v>
      </c>
      <c r="C236" s="89" t="s">
        <v>234</v>
      </c>
      <c r="D236" s="89" t="s">
        <v>192</v>
      </c>
      <c r="E236" s="88" t="s">
        <v>688</v>
      </c>
      <c r="F236" s="89"/>
      <c r="G236" s="36">
        <f>SUM(G237)</f>
        <v>27168.3</v>
      </c>
      <c r="H236" s="36">
        <f t="shared" ref="H236:I236" si="51">SUM(H237)</f>
        <v>27168.3</v>
      </c>
      <c r="I236" s="36">
        <f t="shared" si="51"/>
        <v>27168.3</v>
      </c>
    </row>
    <row r="237" spans="1:9" ht="31.5" x14ac:dyDescent="0.2">
      <c r="A237" s="54" t="s">
        <v>335</v>
      </c>
      <c r="B237" s="89" t="s">
        <v>246</v>
      </c>
      <c r="C237" s="89" t="s">
        <v>234</v>
      </c>
      <c r="D237" s="89" t="s">
        <v>192</v>
      </c>
      <c r="E237" s="88" t="s">
        <v>689</v>
      </c>
      <c r="F237" s="87"/>
      <c r="G237" s="36">
        <f>SUM(G238:G240)</f>
        <v>27168.3</v>
      </c>
      <c r="H237" s="36">
        <f>SUM(H238:H240)</f>
        <v>27168.3</v>
      </c>
      <c r="I237" s="36">
        <f>SUM(I238:I240)</f>
        <v>27168.3</v>
      </c>
    </row>
    <row r="238" spans="1:9" ht="94.5" x14ac:dyDescent="0.2">
      <c r="A238" s="54" t="s">
        <v>73</v>
      </c>
      <c r="B238" s="89" t="s">
        <v>246</v>
      </c>
      <c r="C238" s="89" t="s">
        <v>234</v>
      </c>
      <c r="D238" s="89" t="s">
        <v>192</v>
      </c>
      <c r="E238" s="88" t="s">
        <v>689</v>
      </c>
      <c r="F238" s="89" t="s">
        <v>83</v>
      </c>
      <c r="G238" s="36">
        <v>24431.8</v>
      </c>
      <c r="H238" s="36">
        <v>24431.8</v>
      </c>
      <c r="I238" s="36">
        <v>24431.8</v>
      </c>
    </row>
    <row r="239" spans="1:9" ht="47.25" x14ac:dyDescent="0.2">
      <c r="A239" s="67" t="s">
        <v>340</v>
      </c>
      <c r="B239" s="89" t="s">
        <v>246</v>
      </c>
      <c r="C239" s="89" t="s">
        <v>234</v>
      </c>
      <c r="D239" s="89" t="s">
        <v>192</v>
      </c>
      <c r="E239" s="88" t="s">
        <v>689</v>
      </c>
      <c r="F239" s="89" t="s">
        <v>210</v>
      </c>
      <c r="G239" s="36">
        <v>2541.8000000000002</v>
      </c>
      <c r="H239" s="36">
        <v>2541.8000000000002</v>
      </c>
      <c r="I239" s="36">
        <v>2541.8000000000002</v>
      </c>
    </row>
    <row r="240" spans="1:9" ht="15.75" x14ac:dyDescent="0.2">
      <c r="A240" s="54" t="s">
        <v>325</v>
      </c>
      <c r="B240" s="89" t="s">
        <v>246</v>
      </c>
      <c r="C240" s="89" t="s">
        <v>234</v>
      </c>
      <c r="D240" s="89" t="s">
        <v>192</v>
      </c>
      <c r="E240" s="88" t="s">
        <v>689</v>
      </c>
      <c r="F240" s="89" t="s">
        <v>326</v>
      </c>
      <c r="G240" s="36">
        <v>194.7</v>
      </c>
      <c r="H240" s="36">
        <v>194.7</v>
      </c>
      <c r="I240" s="36">
        <v>194.7</v>
      </c>
    </row>
    <row r="241" spans="1:9" ht="15.75" x14ac:dyDescent="0.2">
      <c r="A241" s="132" t="s">
        <v>203</v>
      </c>
      <c r="B241" s="85" t="s">
        <v>246</v>
      </c>
      <c r="C241" s="85" t="s">
        <v>193</v>
      </c>
      <c r="D241" s="85" t="s">
        <v>230</v>
      </c>
      <c r="E241" s="84"/>
      <c r="F241" s="85"/>
      <c r="G241" s="50">
        <f>SUM(G242)</f>
        <v>22519.5</v>
      </c>
      <c r="H241" s="50">
        <f t="shared" ref="H241:I241" si="52">SUM(H242)</f>
        <v>22519.5</v>
      </c>
      <c r="I241" s="50">
        <f t="shared" si="52"/>
        <v>22519.5</v>
      </c>
    </row>
    <row r="242" spans="1:9" ht="15.75" x14ac:dyDescent="0.2">
      <c r="A242" s="53" t="s">
        <v>44</v>
      </c>
      <c r="B242" s="89" t="s">
        <v>246</v>
      </c>
      <c r="C242" s="87" t="s">
        <v>193</v>
      </c>
      <c r="D242" s="87" t="s">
        <v>231</v>
      </c>
      <c r="E242" s="86"/>
      <c r="F242" s="87"/>
      <c r="G242" s="49">
        <f>SUM(G243)</f>
        <v>22519.5</v>
      </c>
      <c r="H242" s="49">
        <f>SUM(H243)</f>
        <v>22519.5</v>
      </c>
      <c r="I242" s="49">
        <f>SUM(I243)</f>
        <v>22519.5</v>
      </c>
    </row>
    <row r="243" spans="1:9" ht="47.25" x14ac:dyDescent="0.2">
      <c r="A243" s="55" t="s">
        <v>348</v>
      </c>
      <c r="B243" s="89" t="s">
        <v>246</v>
      </c>
      <c r="C243" s="89" t="s">
        <v>193</v>
      </c>
      <c r="D243" s="89" t="s">
        <v>231</v>
      </c>
      <c r="E243" s="90" t="s">
        <v>532</v>
      </c>
      <c r="F243" s="89"/>
      <c r="G243" s="36">
        <f>SUM(G244+G253)</f>
        <v>22519.5</v>
      </c>
      <c r="H243" s="36">
        <f t="shared" ref="H243:I243" si="53">SUM(H244+H253)</f>
        <v>22519.5</v>
      </c>
      <c r="I243" s="36">
        <f t="shared" si="53"/>
        <v>22519.5</v>
      </c>
    </row>
    <row r="244" spans="1:9" ht="47.25" x14ac:dyDescent="0.2">
      <c r="A244" s="55" t="s">
        <v>109</v>
      </c>
      <c r="B244" s="89" t="s">
        <v>246</v>
      </c>
      <c r="C244" s="89" t="s">
        <v>193</v>
      </c>
      <c r="D244" s="89" t="s">
        <v>231</v>
      </c>
      <c r="E244" s="90" t="s">
        <v>533</v>
      </c>
      <c r="F244" s="89"/>
      <c r="G244" s="36">
        <f>SUM(G245+G248)</f>
        <v>9054.7000000000007</v>
      </c>
      <c r="H244" s="36">
        <f t="shared" ref="H244:I244" si="54">SUM(H245+H248)</f>
        <v>9054.7000000000007</v>
      </c>
      <c r="I244" s="36">
        <f t="shared" si="54"/>
        <v>9054.7000000000007</v>
      </c>
    </row>
    <row r="245" spans="1:9" ht="31.5" x14ac:dyDescent="0.2">
      <c r="A245" s="55" t="s">
        <v>177</v>
      </c>
      <c r="B245" s="89" t="s">
        <v>246</v>
      </c>
      <c r="C245" s="89" t="s">
        <v>193</v>
      </c>
      <c r="D245" s="89" t="s">
        <v>231</v>
      </c>
      <c r="E245" s="90" t="s">
        <v>700</v>
      </c>
      <c r="F245" s="89"/>
      <c r="G245" s="36">
        <f>SUM(G246)</f>
        <v>6922.4</v>
      </c>
      <c r="H245" s="36">
        <f t="shared" ref="H245:I245" si="55">SUM(H246)</f>
        <v>6922.4</v>
      </c>
      <c r="I245" s="36">
        <f t="shared" si="55"/>
        <v>6922.4</v>
      </c>
    </row>
    <row r="246" spans="1:9" ht="110.25" x14ac:dyDescent="0.2">
      <c r="A246" s="116" t="s">
        <v>415</v>
      </c>
      <c r="B246" s="89" t="s">
        <v>246</v>
      </c>
      <c r="C246" s="89" t="s">
        <v>193</v>
      </c>
      <c r="D246" s="89" t="s">
        <v>231</v>
      </c>
      <c r="E246" s="90" t="s">
        <v>830</v>
      </c>
      <c r="F246" s="89"/>
      <c r="G246" s="36">
        <f t="shared" ref="G246:I246" si="56">SUM(G247)</f>
        <v>6922.4</v>
      </c>
      <c r="H246" s="36">
        <f t="shared" si="56"/>
        <v>6922.4</v>
      </c>
      <c r="I246" s="36">
        <f t="shared" si="56"/>
        <v>6922.4</v>
      </c>
    </row>
    <row r="247" spans="1:9" ht="31.5" x14ac:dyDescent="0.2">
      <c r="A247" s="54" t="s">
        <v>74</v>
      </c>
      <c r="B247" s="89" t="s">
        <v>246</v>
      </c>
      <c r="C247" s="89" t="s">
        <v>193</v>
      </c>
      <c r="D247" s="89" t="s">
        <v>231</v>
      </c>
      <c r="E247" s="90" t="s">
        <v>830</v>
      </c>
      <c r="F247" s="89" t="s">
        <v>75</v>
      </c>
      <c r="G247" s="36">
        <v>6922.4</v>
      </c>
      <c r="H247" s="36">
        <v>6922.4</v>
      </c>
      <c r="I247" s="36">
        <v>6922.4</v>
      </c>
    </row>
    <row r="248" spans="1:9" ht="47.25" x14ac:dyDescent="0.2">
      <c r="A248" s="55" t="s">
        <v>298</v>
      </c>
      <c r="B248" s="89" t="s">
        <v>246</v>
      </c>
      <c r="C248" s="89" t="s">
        <v>193</v>
      </c>
      <c r="D248" s="89" t="s">
        <v>231</v>
      </c>
      <c r="E248" s="88" t="s">
        <v>534</v>
      </c>
      <c r="F248" s="89"/>
      <c r="G248" s="36">
        <f>SUM(G249+G251)</f>
        <v>2132.3000000000002</v>
      </c>
      <c r="H248" s="36">
        <f>SUM(H249+H251)</f>
        <v>2132.3000000000002</v>
      </c>
      <c r="I248" s="36">
        <f>SUM(I249+I251)</f>
        <v>2132.3000000000002</v>
      </c>
    </row>
    <row r="249" spans="1:9" ht="31.5" x14ac:dyDescent="0.2">
      <c r="A249" s="116" t="s">
        <v>343</v>
      </c>
      <c r="B249" s="89" t="s">
        <v>246</v>
      </c>
      <c r="C249" s="89" t="s">
        <v>193</v>
      </c>
      <c r="D249" s="89" t="s">
        <v>231</v>
      </c>
      <c r="E249" s="88" t="s">
        <v>559</v>
      </c>
      <c r="F249" s="89"/>
      <c r="G249" s="36">
        <f>SUM(G250)</f>
        <v>171.8</v>
      </c>
      <c r="H249" s="36">
        <f>SUM(H250)</f>
        <v>171.8</v>
      </c>
      <c r="I249" s="36">
        <f>SUM(I250)</f>
        <v>171.8</v>
      </c>
    </row>
    <row r="250" spans="1:9" ht="47.25" x14ac:dyDescent="0.2">
      <c r="A250" s="116" t="s">
        <v>311</v>
      </c>
      <c r="B250" s="89" t="s">
        <v>246</v>
      </c>
      <c r="C250" s="89" t="s">
        <v>193</v>
      </c>
      <c r="D250" s="89" t="s">
        <v>231</v>
      </c>
      <c r="E250" s="88" t="s">
        <v>559</v>
      </c>
      <c r="F250" s="89" t="s">
        <v>12</v>
      </c>
      <c r="G250" s="117">
        <v>171.8</v>
      </c>
      <c r="H250" s="117">
        <v>171.8</v>
      </c>
      <c r="I250" s="117">
        <v>171.8</v>
      </c>
    </row>
    <row r="251" spans="1:9" ht="126" x14ac:dyDescent="0.2">
      <c r="A251" s="139" t="s">
        <v>831</v>
      </c>
      <c r="B251" s="89" t="s">
        <v>246</v>
      </c>
      <c r="C251" s="89" t="s">
        <v>193</v>
      </c>
      <c r="D251" s="89" t="s">
        <v>231</v>
      </c>
      <c r="E251" s="90" t="s">
        <v>832</v>
      </c>
      <c r="F251" s="89"/>
      <c r="G251" s="36">
        <f>SUM(G252)</f>
        <v>1960.5</v>
      </c>
      <c r="H251" s="36">
        <f>SUM(H252)</f>
        <v>1960.5</v>
      </c>
      <c r="I251" s="36">
        <f>SUM(I252)</f>
        <v>1960.5</v>
      </c>
    </row>
    <row r="252" spans="1:9" ht="47.25" x14ac:dyDescent="0.2">
      <c r="A252" s="116" t="s">
        <v>311</v>
      </c>
      <c r="B252" s="89" t="s">
        <v>246</v>
      </c>
      <c r="C252" s="89" t="s">
        <v>193</v>
      </c>
      <c r="D252" s="89" t="s">
        <v>231</v>
      </c>
      <c r="E252" s="90" t="s">
        <v>832</v>
      </c>
      <c r="F252" s="89" t="s">
        <v>12</v>
      </c>
      <c r="G252" s="36">
        <v>1960.5</v>
      </c>
      <c r="H252" s="36">
        <v>1960.5</v>
      </c>
      <c r="I252" s="36">
        <v>1960.5</v>
      </c>
    </row>
    <row r="253" spans="1:9" ht="31.5" x14ac:dyDescent="0.2">
      <c r="A253" s="55" t="s">
        <v>94</v>
      </c>
      <c r="B253" s="89" t="s">
        <v>246</v>
      </c>
      <c r="C253" s="89" t="s">
        <v>193</v>
      </c>
      <c r="D253" s="89" t="s">
        <v>231</v>
      </c>
      <c r="E253" s="90" t="s">
        <v>557</v>
      </c>
      <c r="F253" s="89"/>
      <c r="G253" s="36">
        <f>SUM(G254)</f>
        <v>13464.8</v>
      </c>
      <c r="H253" s="36">
        <f t="shared" ref="H253:I255" si="57">SUM(H254)</f>
        <v>13464.8</v>
      </c>
      <c r="I253" s="36">
        <f t="shared" si="57"/>
        <v>13464.8</v>
      </c>
    </row>
    <row r="254" spans="1:9" ht="31.5" x14ac:dyDescent="0.2">
      <c r="A254" s="55" t="s">
        <v>177</v>
      </c>
      <c r="B254" s="89" t="s">
        <v>246</v>
      </c>
      <c r="C254" s="89" t="s">
        <v>193</v>
      </c>
      <c r="D254" s="89" t="s">
        <v>231</v>
      </c>
      <c r="E254" s="90" t="s">
        <v>558</v>
      </c>
      <c r="F254" s="89"/>
      <c r="G254" s="36">
        <f>SUM(G255)</f>
        <v>13464.8</v>
      </c>
      <c r="H254" s="36">
        <f t="shared" si="57"/>
        <v>13464.8</v>
      </c>
      <c r="I254" s="36">
        <f t="shared" si="57"/>
        <v>13464.8</v>
      </c>
    </row>
    <row r="255" spans="1:9" ht="126" x14ac:dyDescent="0.2">
      <c r="A255" s="116" t="s">
        <v>833</v>
      </c>
      <c r="B255" s="89" t="s">
        <v>246</v>
      </c>
      <c r="C255" s="89" t="s">
        <v>193</v>
      </c>
      <c r="D255" s="89" t="s">
        <v>231</v>
      </c>
      <c r="E255" s="90" t="s">
        <v>834</v>
      </c>
      <c r="F255" s="89"/>
      <c r="G255" s="36">
        <f>SUM(G256)</f>
        <v>13464.8</v>
      </c>
      <c r="H255" s="36">
        <f t="shared" si="57"/>
        <v>13464.8</v>
      </c>
      <c r="I255" s="36">
        <f t="shared" si="57"/>
        <v>13464.8</v>
      </c>
    </row>
    <row r="256" spans="1:9" ht="31.5" x14ac:dyDescent="0.2">
      <c r="A256" s="54" t="s">
        <v>74</v>
      </c>
      <c r="B256" s="89" t="s">
        <v>246</v>
      </c>
      <c r="C256" s="89" t="s">
        <v>193</v>
      </c>
      <c r="D256" s="89" t="s">
        <v>231</v>
      </c>
      <c r="E256" s="90" t="s">
        <v>834</v>
      </c>
      <c r="F256" s="89" t="s">
        <v>75</v>
      </c>
      <c r="G256" s="36">
        <v>13464.8</v>
      </c>
      <c r="H256" s="36">
        <v>13464.8</v>
      </c>
      <c r="I256" s="36">
        <v>13464.8</v>
      </c>
    </row>
    <row r="257" spans="1:9" ht="47.25" x14ac:dyDescent="0.2">
      <c r="A257" s="41" t="s">
        <v>188</v>
      </c>
      <c r="B257" s="92" t="s">
        <v>344</v>
      </c>
      <c r="C257" s="92"/>
      <c r="D257" s="92"/>
      <c r="E257" s="83"/>
      <c r="F257" s="92"/>
      <c r="G257" s="38">
        <f>SUM(G258+G277)</f>
        <v>130174.1</v>
      </c>
      <c r="H257" s="38">
        <f>SUM(H258+H277)</f>
        <v>93594.5</v>
      </c>
      <c r="I257" s="38">
        <f>SUM(I258+I277)</f>
        <v>93818.299999999988</v>
      </c>
    </row>
    <row r="258" spans="1:9" ht="15.75" x14ac:dyDescent="0.2">
      <c r="A258" s="132" t="s">
        <v>200</v>
      </c>
      <c r="B258" s="84" t="s">
        <v>344</v>
      </c>
      <c r="C258" s="85" t="s">
        <v>234</v>
      </c>
      <c r="D258" s="85" t="s">
        <v>230</v>
      </c>
      <c r="E258" s="84"/>
      <c r="F258" s="85"/>
      <c r="G258" s="50">
        <f>SUM(G259+G269)</f>
        <v>31552.6</v>
      </c>
      <c r="H258" s="50">
        <f>SUM(H259+H269)</f>
        <v>31277.5</v>
      </c>
      <c r="I258" s="50">
        <f>SUM(I259+I269)</f>
        <v>31302.400000000001</v>
      </c>
    </row>
    <row r="259" spans="1:9" ht="15.75" x14ac:dyDescent="0.2">
      <c r="A259" s="53" t="s">
        <v>148</v>
      </c>
      <c r="B259" s="87" t="s">
        <v>344</v>
      </c>
      <c r="C259" s="87" t="s">
        <v>234</v>
      </c>
      <c r="D259" s="87" t="s">
        <v>229</v>
      </c>
      <c r="E259" s="86"/>
      <c r="F259" s="87"/>
      <c r="G259" s="49">
        <f>SUM(G260)</f>
        <v>30883.599999999999</v>
      </c>
      <c r="H259" s="49">
        <f>SUM(H260)</f>
        <v>30907.5</v>
      </c>
      <c r="I259" s="49">
        <f>SUM(I260)</f>
        <v>30932.400000000001</v>
      </c>
    </row>
    <row r="260" spans="1:9" ht="63" x14ac:dyDescent="0.2">
      <c r="A260" s="55" t="s">
        <v>350</v>
      </c>
      <c r="B260" s="89" t="s">
        <v>344</v>
      </c>
      <c r="C260" s="89" t="s">
        <v>234</v>
      </c>
      <c r="D260" s="89" t="s">
        <v>229</v>
      </c>
      <c r="E260" s="90" t="s">
        <v>560</v>
      </c>
      <c r="F260" s="89"/>
      <c r="G260" s="36">
        <f>SUM(G261+G265)</f>
        <v>30883.599999999999</v>
      </c>
      <c r="H260" s="36">
        <f t="shared" ref="H260:I260" si="58">SUM(H261+H265)</f>
        <v>30907.5</v>
      </c>
      <c r="I260" s="36">
        <f t="shared" si="58"/>
        <v>30932.400000000001</v>
      </c>
    </row>
    <row r="261" spans="1:9" ht="63" x14ac:dyDescent="0.2">
      <c r="A261" s="55" t="s">
        <v>34</v>
      </c>
      <c r="B261" s="89" t="s">
        <v>344</v>
      </c>
      <c r="C261" s="89" t="s">
        <v>234</v>
      </c>
      <c r="D261" s="89" t="s">
        <v>229</v>
      </c>
      <c r="E261" s="90" t="s">
        <v>561</v>
      </c>
      <c r="F261" s="89"/>
      <c r="G261" s="36">
        <f>SUM(G262)</f>
        <v>30803.599999999999</v>
      </c>
      <c r="H261" s="36">
        <f t="shared" ref="H261:I263" si="59">SUM(H262)</f>
        <v>30827.5</v>
      </c>
      <c r="I261" s="36">
        <f t="shared" si="59"/>
        <v>30852.400000000001</v>
      </c>
    </row>
    <row r="262" spans="1:9" ht="47.25" x14ac:dyDescent="0.2">
      <c r="A262" s="55" t="s">
        <v>298</v>
      </c>
      <c r="B262" s="89" t="s">
        <v>344</v>
      </c>
      <c r="C262" s="89" t="s">
        <v>234</v>
      </c>
      <c r="D262" s="89" t="s">
        <v>229</v>
      </c>
      <c r="E262" s="90" t="s">
        <v>562</v>
      </c>
      <c r="F262" s="89"/>
      <c r="G262" s="36">
        <f>SUM(G263)</f>
        <v>30803.599999999999</v>
      </c>
      <c r="H262" s="36">
        <f t="shared" si="59"/>
        <v>30827.5</v>
      </c>
      <c r="I262" s="36">
        <f t="shared" si="59"/>
        <v>30852.400000000001</v>
      </c>
    </row>
    <row r="263" spans="1:9" ht="31.5" x14ac:dyDescent="0.2">
      <c r="A263" s="55" t="s">
        <v>48</v>
      </c>
      <c r="B263" s="89" t="s">
        <v>344</v>
      </c>
      <c r="C263" s="89" t="s">
        <v>234</v>
      </c>
      <c r="D263" s="89" t="s">
        <v>229</v>
      </c>
      <c r="E263" s="90" t="s">
        <v>563</v>
      </c>
      <c r="F263" s="89"/>
      <c r="G263" s="36">
        <f>SUM(G264)</f>
        <v>30803.599999999999</v>
      </c>
      <c r="H263" s="36">
        <f t="shared" si="59"/>
        <v>30827.5</v>
      </c>
      <c r="I263" s="36">
        <f t="shared" si="59"/>
        <v>30852.400000000001</v>
      </c>
    </row>
    <row r="264" spans="1:9" ht="47.25" x14ac:dyDescent="0.2">
      <c r="A264" s="116" t="s">
        <v>311</v>
      </c>
      <c r="B264" s="89" t="s">
        <v>344</v>
      </c>
      <c r="C264" s="89" t="s">
        <v>234</v>
      </c>
      <c r="D264" s="89" t="s">
        <v>229</v>
      </c>
      <c r="E264" s="90" t="s">
        <v>563</v>
      </c>
      <c r="F264" s="89" t="s">
        <v>12</v>
      </c>
      <c r="G264" s="36">
        <v>30803.599999999999</v>
      </c>
      <c r="H264" s="36">
        <v>30827.5</v>
      </c>
      <c r="I264" s="36">
        <v>30852.400000000001</v>
      </c>
    </row>
    <row r="265" spans="1:9" ht="47.25" x14ac:dyDescent="0.2">
      <c r="A265" s="55" t="s">
        <v>39</v>
      </c>
      <c r="B265" s="89" t="s">
        <v>344</v>
      </c>
      <c r="C265" s="89" t="s">
        <v>234</v>
      </c>
      <c r="D265" s="89" t="s">
        <v>229</v>
      </c>
      <c r="E265" s="90" t="s">
        <v>564</v>
      </c>
      <c r="F265" s="89"/>
      <c r="G265" s="36">
        <f>SUM(G267)</f>
        <v>80</v>
      </c>
      <c r="H265" s="36">
        <f>SUM(H267)</f>
        <v>80</v>
      </c>
      <c r="I265" s="36">
        <f>SUM(I267)</f>
        <v>80</v>
      </c>
    </row>
    <row r="266" spans="1:9" ht="31.5" x14ac:dyDescent="0.2">
      <c r="A266" s="69" t="s">
        <v>25</v>
      </c>
      <c r="B266" s="89" t="s">
        <v>344</v>
      </c>
      <c r="C266" s="89" t="s">
        <v>234</v>
      </c>
      <c r="D266" s="89" t="s">
        <v>229</v>
      </c>
      <c r="E266" s="90" t="s">
        <v>565</v>
      </c>
      <c r="F266" s="89"/>
      <c r="G266" s="36">
        <f t="shared" ref="G266:I267" si="60">SUM(G267)</f>
        <v>80</v>
      </c>
      <c r="H266" s="36">
        <f t="shared" si="60"/>
        <v>80</v>
      </c>
      <c r="I266" s="36">
        <f t="shared" si="60"/>
        <v>80</v>
      </c>
    </row>
    <row r="267" spans="1:9" ht="31.5" x14ac:dyDescent="0.2">
      <c r="A267" s="55" t="s">
        <v>58</v>
      </c>
      <c r="B267" s="89" t="s">
        <v>344</v>
      </c>
      <c r="C267" s="89" t="s">
        <v>234</v>
      </c>
      <c r="D267" s="89" t="s">
        <v>229</v>
      </c>
      <c r="E267" s="90" t="s">
        <v>566</v>
      </c>
      <c r="F267" s="89"/>
      <c r="G267" s="36">
        <f t="shared" si="60"/>
        <v>80</v>
      </c>
      <c r="H267" s="36">
        <f t="shared" si="60"/>
        <v>80</v>
      </c>
      <c r="I267" s="36">
        <f t="shared" si="60"/>
        <v>80</v>
      </c>
    </row>
    <row r="268" spans="1:9" ht="47.25" x14ac:dyDescent="0.2">
      <c r="A268" s="116" t="s">
        <v>311</v>
      </c>
      <c r="B268" s="89" t="s">
        <v>344</v>
      </c>
      <c r="C268" s="89" t="s">
        <v>234</v>
      </c>
      <c r="D268" s="89" t="s">
        <v>229</v>
      </c>
      <c r="E268" s="90" t="s">
        <v>566</v>
      </c>
      <c r="F268" s="89" t="s">
        <v>12</v>
      </c>
      <c r="G268" s="36">
        <v>80</v>
      </c>
      <c r="H268" s="36">
        <v>80</v>
      </c>
      <c r="I268" s="36">
        <v>80</v>
      </c>
    </row>
    <row r="269" spans="1:9" ht="15.75" x14ac:dyDescent="0.2">
      <c r="A269" s="53" t="s">
        <v>149</v>
      </c>
      <c r="B269" s="89" t="s">
        <v>344</v>
      </c>
      <c r="C269" s="87" t="s">
        <v>234</v>
      </c>
      <c r="D269" s="87" t="s">
        <v>234</v>
      </c>
      <c r="E269" s="86"/>
      <c r="F269" s="87"/>
      <c r="G269" s="49">
        <f>SUM(G270)</f>
        <v>669</v>
      </c>
      <c r="H269" s="49">
        <f>SUM(H270)</f>
        <v>370</v>
      </c>
      <c r="I269" s="49">
        <f>SUM(I270)</f>
        <v>370</v>
      </c>
    </row>
    <row r="270" spans="1:9" ht="47.25" x14ac:dyDescent="0.2">
      <c r="A270" s="54" t="s">
        <v>351</v>
      </c>
      <c r="B270" s="89" t="s">
        <v>344</v>
      </c>
      <c r="C270" s="89" t="s">
        <v>234</v>
      </c>
      <c r="D270" s="89" t="s">
        <v>234</v>
      </c>
      <c r="E270" s="90" t="s">
        <v>556</v>
      </c>
      <c r="F270" s="89"/>
      <c r="G270" s="36">
        <f>SUM(G271+G274)</f>
        <v>669</v>
      </c>
      <c r="H270" s="36">
        <f>SUM(H271+H274)</f>
        <v>370</v>
      </c>
      <c r="I270" s="36">
        <f>SUM(I271+I274)</f>
        <v>370</v>
      </c>
    </row>
    <row r="271" spans="1:9" ht="31.5" x14ac:dyDescent="0.2">
      <c r="A271" s="54" t="s">
        <v>253</v>
      </c>
      <c r="B271" s="89" t="s">
        <v>344</v>
      </c>
      <c r="C271" s="89" t="s">
        <v>234</v>
      </c>
      <c r="D271" s="89" t="s">
        <v>234</v>
      </c>
      <c r="E271" s="90" t="s">
        <v>568</v>
      </c>
      <c r="F271" s="89"/>
      <c r="G271" s="36">
        <f t="shared" ref="G271:I271" si="61">SUM(G272)</f>
        <v>370</v>
      </c>
      <c r="H271" s="36">
        <f t="shared" si="61"/>
        <v>370</v>
      </c>
      <c r="I271" s="36">
        <f t="shared" si="61"/>
        <v>370</v>
      </c>
    </row>
    <row r="272" spans="1:9" ht="31.5" x14ac:dyDescent="0.2">
      <c r="A272" s="54" t="s">
        <v>368</v>
      </c>
      <c r="B272" s="89" t="s">
        <v>344</v>
      </c>
      <c r="C272" s="89" t="s">
        <v>234</v>
      </c>
      <c r="D272" s="89" t="s">
        <v>234</v>
      </c>
      <c r="E272" s="90" t="s">
        <v>569</v>
      </c>
      <c r="F272" s="89"/>
      <c r="G272" s="36">
        <f>SUM(G273:G273)</f>
        <v>370</v>
      </c>
      <c r="H272" s="36">
        <f>SUM(H273:H273)</f>
        <v>370</v>
      </c>
      <c r="I272" s="36">
        <f>SUM(I273:I273)</f>
        <v>370</v>
      </c>
    </row>
    <row r="273" spans="1:9" ht="47.25" x14ac:dyDescent="0.2">
      <c r="A273" s="67" t="s">
        <v>340</v>
      </c>
      <c r="B273" s="89" t="s">
        <v>344</v>
      </c>
      <c r="C273" s="89" t="s">
        <v>234</v>
      </c>
      <c r="D273" s="89" t="s">
        <v>234</v>
      </c>
      <c r="E273" s="90" t="s">
        <v>569</v>
      </c>
      <c r="F273" s="89" t="s">
        <v>210</v>
      </c>
      <c r="G273" s="36">
        <v>370</v>
      </c>
      <c r="H273" s="36">
        <v>370</v>
      </c>
      <c r="I273" s="36">
        <v>370</v>
      </c>
    </row>
    <row r="274" spans="1:9" ht="31.5" x14ac:dyDescent="0.2">
      <c r="A274" s="140" t="s">
        <v>371</v>
      </c>
      <c r="B274" s="89" t="s">
        <v>344</v>
      </c>
      <c r="C274" s="89" t="s">
        <v>234</v>
      </c>
      <c r="D274" s="89" t="s">
        <v>234</v>
      </c>
      <c r="E274" s="90" t="s">
        <v>570</v>
      </c>
      <c r="F274" s="89"/>
      <c r="G274" s="36">
        <f t="shared" ref="G274:G275" si="62">SUM(G275)</f>
        <v>299</v>
      </c>
      <c r="H274" s="36"/>
      <c r="I274" s="36"/>
    </row>
    <row r="275" spans="1:9" ht="31.5" x14ac:dyDescent="0.2">
      <c r="A275" s="54" t="s">
        <v>7</v>
      </c>
      <c r="B275" s="89" t="s">
        <v>344</v>
      </c>
      <c r="C275" s="89" t="s">
        <v>234</v>
      </c>
      <c r="D275" s="89" t="s">
        <v>234</v>
      </c>
      <c r="E275" s="90" t="s">
        <v>571</v>
      </c>
      <c r="F275" s="89"/>
      <c r="G275" s="36">
        <f t="shared" si="62"/>
        <v>299</v>
      </c>
      <c r="H275" s="36"/>
      <c r="I275" s="36"/>
    </row>
    <row r="276" spans="1:9" ht="47.25" x14ac:dyDescent="0.2">
      <c r="A276" s="67" t="s">
        <v>340</v>
      </c>
      <c r="B276" s="89" t="s">
        <v>344</v>
      </c>
      <c r="C276" s="89" t="s">
        <v>234</v>
      </c>
      <c r="D276" s="89" t="s">
        <v>234</v>
      </c>
      <c r="E276" s="90" t="s">
        <v>571</v>
      </c>
      <c r="F276" s="89" t="s">
        <v>210</v>
      </c>
      <c r="G276" s="36">
        <v>299</v>
      </c>
      <c r="H276" s="36"/>
      <c r="I276" s="36"/>
    </row>
    <row r="277" spans="1:9" ht="15.75" x14ac:dyDescent="0.2">
      <c r="A277" s="141" t="s">
        <v>98</v>
      </c>
      <c r="B277" s="92" t="s">
        <v>344</v>
      </c>
      <c r="C277" s="95" t="s">
        <v>197</v>
      </c>
      <c r="D277" s="95" t="s">
        <v>230</v>
      </c>
      <c r="E277" s="96"/>
      <c r="F277" s="95"/>
      <c r="G277" s="50">
        <f>SUM(G278+G310)</f>
        <v>98621.5</v>
      </c>
      <c r="H277" s="50">
        <f>SUM(H278+H310)</f>
        <v>62317</v>
      </c>
      <c r="I277" s="50">
        <f>SUM(I278+I310)</f>
        <v>62515.899999999994</v>
      </c>
    </row>
    <row r="278" spans="1:9" ht="15.75" x14ac:dyDescent="0.2">
      <c r="A278" s="142" t="s">
        <v>219</v>
      </c>
      <c r="B278" s="86" t="s">
        <v>344</v>
      </c>
      <c r="C278" s="97" t="s">
        <v>197</v>
      </c>
      <c r="D278" s="97" t="s">
        <v>227</v>
      </c>
      <c r="E278" s="98"/>
      <c r="F278" s="97"/>
      <c r="G278" s="49">
        <f>SUM(G279)</f>
        <v>81472.100000000006</v>
      </c>
      <c r="H278" s="49">
        <f t="shared" ref="H278:I278" si="63">SUM(H279)</f>
        <v>45087.199999999997</v>
      </c>
      <c r="I278" s="49">
        <f t="shared" si="63"/>
        <v>45202.6</v>
      </c>
    </row>
    <row r="279" spans="1:9" ht="51" customHeight="1" x14ac:dyDescent="0.2">
      <c r="A279" s="55" t="s">
        <v>350</v>
      </c>
      <c r="B279" s="89" t="s">
        <v>344</v>
      </c>
      <c r="C279" s="89" t="s">
        <v>197</v>
      </c>
      <c r="D279" s="89" t="s">
        <v>227</v>
      </c>
      <c r="E279" s="90" t="s">
        <v>560</v>
      </c>
      <c r="F279" s="99"/>
      <c r="G279" s="36">
        <f>SUM(G280+G290+G299)</f>
        <v>81472.100000000006</v>
      </c>
      <c r="H279" s="36">
        <f>SUM(H280+H290+H299)</f>
        <v>45087.199999999997</v>
      </c>
      <c r="I279" s="36">
        <f>SUM(I280+I290+I299)</f>
        <v>45202.6</v>
      </c>
    </row>
    <row r="280" spans="1:9" ht="63" x14ac:dyDescent="0.2">
      <c r="A280" s="67" t="s">
        <v>375</v>
      </c>
      <c r="B280" s="89" t="s">
        <v>344</v>
      </c>
      <c r="C280" s="89" t="s">
        <v>197</v>
      </c>
      <c r="D280" s="89" t="s">
        <v>227</v>
      </c>
      <c r="E280" s="90" t="s">
        <v>572</v>
      </c>
      <c r="F280" s="99"/>
      <c r="G280" s="36">
        <f>SUM(G281+G284)</f>
        <v>14105.699999999999</v>
      </c>
      <c r="H280" s="36">
        <f t="shared" ref="H280:I280" si="64">SUM(H281+H284)</f>
        <v>13751.8</v>
      </c>
      <c r="I280" s="36">
        <f t="shared" si="64"/>
        <v>13751.8</v>
      </c>
    </row>
    <row r="281" spans="1:9" ht="47.25" x14ac:dyDescent="0.2">
      <c r="A281" s="55" t="s">
        <v>298</v>
      </c>
      <c r="B281" s="89" t="s">
        <v>344</v>
      </c>
      <c r="C281" s="89" t="s">
        <v>197</v>
      </c>
      <c r="D281" s="89" t="s">
        <v>227</v>
      </c>
      <c r="E281" s="90" t="s">
        <v>712</v>
      </c>
      <c r="F281" s="85"/>
      <c r="G281" s="36">
        <f>SUM(G282)</f>
        <v>13751.8</v>
      </c>
      <c r="H281" s="36">
        <f t="shared" ref="H281:I282" si="65">SUM(H282)</f>
        <v>13751.8</v>
      </c>
      <c r="I281" s="36">
        <f t="shared" si="65"/>
        <v>13751.8</v>
      </c>
    </row>
    <row r="282" spans="1:9" ht="15.75" x14ac:dyDescent="0.2">
      <c r="A282" s="55" t="s">
        <v>69</v>
      </c>
      <c r="B282" s="89" t="s">
        <v>344</v>
      </c>
      <c r="C282" s="89" t="s">
        <v>197</v>
      </c>
      <c r="D282" s="89" t="s">
        <v>227</v>
      </c>
      <c r="E282" s="90" t="s">
        <v>701</v>
      </c>
      <c r="F282" s="85"/>
      <c r="G282" s="36">
        <f>SUM(G283)</f>
        <v>13751.8</v>
      </c>
      <c r="H282" s="36">
        <f t="shared" si="65"/>
        <v>13751.8</v>
      </c>
      <c r="I282" s="36">
        <f t="shared" si="65"/>
        <v>13751.8</v>
      </c>
    </row>
    <row r="283" spans="1:9" ht="47.25" x14ac:dyDescent="0.2">
      <c r="A283" s="116" t="s">
        <v>311</v>
      </c>
      <c r="B283" s="89" t="s">
        <v>344</v>
      </c>
      <c r="C283" s="89" t="s">
        <v>197</v>
      </c>
      <c r="D283" s="89" t="s">
        <v>227</v>
      </c>
      <c r="E283" s="90" t="s">
        <v>701</v>
      </c>
      <c r="F283" s="89" t="s">
        <v>12</v>
      </c>
      <c r="G283" s="36">
        <v>13751.8</v>
      </c>
      <c r="H283" s="36">
        <v>13751.8</v>
      </c>
      <c r="I283" s="36">
        <v>13751.8</v>
      </c>
    </row>
    <row r="284" spans="1:9" ht="15.75" x14ac:dyDescent="0.2">
      <c r="A284" s="140" t="s">
        <v>971</v>
      </c>
      <c r="B284" s="89" t="s">
        <v>344</v>
      </c>
      <c r="C284" s="89" t="s">
        <v>197</v>
      </c>
      <c r="D284" s="89" t="s">
        <v>227</v>
      </c>
      <c r="E284" s="90" t="s">
        <v>754</v>
      </c>
      <c r="F284" s="89"/>
      <c r="G284" s="36">
        <f>SUM(G285)</f>
        <v>353.90000000000003</v>
      </c>
      <c r="H284" s="36"/>
      <c r="I284" s="36"/>
    </row>
    <row r="285" spans="1:9" ht="31.5" x14ac:dyDescent="0.2">
      <c r="A285" s="140" t="s">
        <v>753</v>
      </c>
      <c r="B285" s="89" t="s">
        <v>344</v>
      </c>
      <c r="C285" s="89" t="s">
        <v>197</v>
      </c>
      <c r="D285" s="89" t="s">
        <v>227</v>
      </c>
      <c r="E285" s="90" t="s">
        <v>835</v>
      </c>
      <c r="F285" s="89"/>
      <c r="G285" s="36">
        <f>SUM(G286+G288)</f>
        <v>353.90000000000003</v>
      </c>
      <c r="H285" s="36"/>
      <c r="I285" s="36"/>
    </row>
    <row r="286" spans="1:9" ht="31.5" x14ac:dyDescent="0.2">
      <c r="A286" s="140" t="s">
        <v>755</v>
      </c>
      <c r="B286" s="89" t="s">
        <v>344</v>
      </c>
      <c r="C286" s="89" t="s">
        <v>197</v>
      </c>
      <c r="D286" s="89" t="s">
        <v>227</v>
      </c>
      <c r="E286" s="90" t="s">
        <v>836</v>
      </c>
      <c r="F286" s="89"/>
      <c r="G286" s="36">
        <f t="shared" ref="G286:G288" si="66">SUM(G287)</f>
        <v>68.3</v>
      </c>
      <c r="H286" s="36"/>
      <c r="I286" s="36"/>
    </row>
    <row r="287" spans="1:9" ht="47.25" x14ac:dyDescent="0.2">
      <c r="A287" s="116" t="s">
        <v>311</v>
      </c>
      <c r="B287" s="89" t="s">
        <v>344</v>
      </c>
      <c r="C287" s="89" t="s">
        <v>197</v>
      </c>
      <c r="D287" s="89" t="s">
        <v>227</v>
      </c>
      <c r="E287" s="90" t="s">
        <v>836</v>
      </c>
      <c r="F287" s="119" t="s">
        <v>12</v>
      </c>
      <c r="G287" s="36">
        <v>68.3</v>
      </c>
      <c r="H287" s="36"/>
      <c r="I287" s="36"/>
    </row>
    <row r="288" spans="1:9" ht="31.5" x14ac:dyDescent="0.2">
      <c r="A288" s="116" t="s">
        <v>837</v>
      </c>
      <c r="B288" s="89" t="s">
        <v>344</v>
      </c>
      <c r="C288" s="89" t="s">
        <v>197</v>
      </c>
      <c r="D288" s="89" t="s">
        <v>227</v>
      </c>
      <c r="E288" s="90" t="s">
        <v>838</v>
      </c>
      <c r="F288" s="119"/>
      <c r="G288" s="36">
        <f t="shared" si="66"/>
        <v>285.60000000000002</v>
      </c>
      <c r="H288" s="36"/>
      <c r="I288" s="36"/>
    </row>
    <row r="289" spans="1:9" ht="47.25" x14ac:dyDescent="0.2">
      <c r="A289" s="116" t="s">
        <v>311</v>
      </c>
      <c r="B289" s="89" t="s">
        <v>344</v>
      </c>
      <c r="C289" s="89" t="s">
        <v>197</v>
      </c>
      <c r="D289" s="89" t="s">
        <v>227</v>
      </c>
      <c r="E289" s="90" t="s">
        <v>838</v>
      </c>
      <c r="F289" s="119" t="s">
        <v>12</v>
      </c>
      <c r="G289" s="36">
        <v>285.60000000000002</v>
      </c>
      <c r="H289" s="36"/>
      <c r="I289" s="36"/>
    </row>
    <row r="290" spans="1:9" ht="47.25" x14ac:dyDescent="0.2">
      <c r="A290" s="55" t="s">
        <v>170</v>
      </c>
      <c r="B290" s="89" t="s">
        <v>344</v>
      </c>
      <c r="C290" s="89" t="s">
        <v>197</v>
      </c>
      <c r="D290" s="89" t="s">
        <v>227</v>
      </c>
      <c r="E290" s="90" t="s">
        <v>573</v>
      </c>
      <c r="F290" s="89"/>
      <c r="G290" s="36">
        <f>SUM(G291+G294)</f>
        <v>31228.9</v>
      </c>
      <c r="H290" s="36">
        <f>SUM(H291+H294)</f>
        <v>31335.399999999998</v>
      </c>
      <c r="I290" s="36">
        <f>SUM(I291+I294)</f>
        <v>31450.799999999999</v>
      </c>
    </row>
    <row r="291" spans="1:9" ht="47.25" x14ac:dyDescent="0.2">
      <c r="A291" s="55" t="s">
        <v>298</v>
      </c>
      <c r="B291" s="89" t="s">
        <v>344</v>
      </c>
      <c r="C291" s="89" t="s">
        <v>197</v>
      </c>
      <c r="D291" s="89" t="s">
        <v>227</v>
      </c>
      <c r="E291" s="90" t="s">
        <v>574</v>
      </c>
      <c r="F291" s="89"/>
      <c r="G291" s="36">
        <f t="shared" ref="G291:I292" si="67">SUM(G292)</f>
        <v>30795.4</v>
      </c>
      <c r="H291" s="36">
        <f t="shared" si="67"/>
        <v>30901.599999999999</v>
      </c>
      <c r="I291" s="36">
        <f t="shared" si="67"/>
        <v>31012</v>
      </c>
    </row>
    <row r="292" spans="1:9" ht="15.75" x14ac:dyDescent="0.2">
      <c r="A292" s="55" t="s">
        <v>260</v>
      </c>
      <c r="B292" s="89" t="s">
        <v>344</v>
      </c>
      <c r="C292" s="89" t="s">
        <v>197</v>
      </c>
      <c r="D292" s="89" t="s">
        <v>227</v>
      </c>
      <c r="E292" s="90" t="s">
        <v>575</v>
      </c>
      <c r="F292" s="89"/>
      <c r="G292" s="36">
        <f t="shared" si="67"/>
        <v>30795.4</v>
      </c>
      <c r="H292" s="36">
        <f t="shared" si="67"/>
        <v>30901.599999999999</v>
      </c>
      <c r="I292" s="36">
        <f t="shared" si="67"/>
        <v>31012</v>
      </c>
    </row>
    <row r="293" spans="1:9" ht="47.25" x14ac:dyDescent="0.2">
      <c r="A293" s="116" t="s">
        <v>311</v>
      </c>
      <c r="B293" s="89" t="s">
        <v>344</v>
      </c>
      <c r="C293" s="89" t="s">
        <v>197</v>
      </c>
      <c r="D293" s="89" t="s">
        <v>227</v>
      </c>
      <c r="E293" s="90" t="s">
        <v>575</v>
      </c>
      <c r="F293" s="89" t="s">
        <v>12</v>
      </c>
      <c r="G293" s="36">
        <v>30795.4</v>
      </c>
      <c r="H293" s="36">
        <v>30901.599999999999</v>
      </c>
      <c r="I293" s="36">
        <v>31012</v>
      </c>
    </row>
    <row r="294" spans="1:9" ht="31.5" x14ac:dyDescent="0.2">
      <c r="A294" s="69" t="s">
        <v>25</v>
      </c>
      <c r="B294" s="89" t="s">
        <v>344</v>
      </c>
      <c r="C294" s="89" t="s">
        <v>197</v>
      </c>
      <c r="D294" s="89" t="s">
        <v>227</v>
      </c>
      <c r="E294" s="90" t="s">
        <v>576</v>
      </c>
      <c r="F294" s="89"/>
      <c r="G294" s="36">
        <f>SUM(G295+G297)</f>
        <v>433.5</v>
      </c>
      <c r="H294" s="36">
        <f t="shared" ref="H294:I294" si="68">SUM(H295+H297)</f>
        <v>433.79999999999995</v>
      </c>
      <c r="I294" s="36">
        <f t="shared" si="68"/>
        <v>438.79999999999995</v>
      </c>
    </row>
    <row r="295" spans="1:9" ht="31.5" x14ac:dyDescent="0.2">
      <c r="A295" s="122" t="s">
        <v>168</v>
      </c>
      <c r="B295" s="89" t="s">
        <v>344</v>
      </c>
      <c r="C295" s="89" t="s">
        <v>197</v>
      </c>
      <c r="D295" s="89" t="s">
        <v>227</v>
      </c>
      <c r="E295" s="90" t="s">
        <v>577</v>
      </c>
      <c r="F295" s="89"/>
      <c r="G295" s="36">
        <f t="shared" ref="G295:I297" si="69">SUM(G296)</f>
        <v>240.1</v>
      </c>
      <c r="H295" s="36">
        <f t="shared" si="69"/>
        <v>240.1</v>
      </c>
      <c r="I295" s="36">
        <f t="shared" si="69"/>
        <v>240.1</v>
      </c>
    </row>
    <row r="296" spans="1:9" ht="47.25" x14ac:dyDescent="0.2">
      <c r="A296" s="116" t="s">
        <v>311</v>
      </c>
      <c r="B296" s="89" t="s">
        <v>344</v>
      </c>
      <c r="C296" s="89" t="s">
        <v>197</v>
      </c>
      <c r="D296" s="89" t="s">
        <v>227</v>
      </c>
      <c r="E296" s="90" t="s">
        <v>577</v>
      </c>
      <c r="F296" s="89" t="s">
        <v>12</v>
      </c>
      <c r="G296" s="36">
        <v>240.1</v>
      </c>
      <c r="H296" s="36">
        <v>240.1</v>
      </c>
      <c r="I296" s="36">
        <v>240.1</v>
      </c>
    </row>
    <row r="297" spans="1:9" ht="78.75" x14ac:dyDescent="0.2">
      <c r="A297" s="55" t="s">
        <v>752</v>
      </c>
      <c r="B297" s="89" t="s">
        <v>344</v>
      </c>
      <c r="C297" s="89" t="s">
        <v>197</v>
      </c>
      <c r="D297" s="89" t="s">
        <v>227</v>
      </c>
      <c r="E297" s="90" t="s">
        <v>675</v>
      </c>
      <c r="F297" s="89"/>
      <c r="G297" s="36">
        <f t="shared" si="69"/>
        <v>193.4</v>
      </c>
      <c r="H297" s="36">
        <f t="shared" si="69"/>
        <v>193.7</v>
      </c>
      <c r="I297" s="36">
        <f t="shared" si="69"/>
        <v>198.7</v>
      </c>
    </row>
    <row r="298" spans="1:9" ht="47.25" x14ac:dyDescent="0.2">
      <c r="A298" s="116" t="s">
        <v>311</v>
      </c>
      <c r="B298" s="89" t="s">
        <v>344</v>
      </c>
      <c r="C298" s="89" t="s">
        <v>197</v>
      </c>
      <c r="D298" s="89" t="s">
        <v>227</v>
      </c>
      <c r="E298" s="90" t="s">
        <v>675</v>
      </c>
      <c r="F298" s="89" t="s">
        <v>12</v>
      </c>
      <c r="G298" s="36">
        <v>193.4</v>
      </c>
      <c r="H298" s="36">
        <v>193.7</v>
      </c>
      <c r="I298" s="36">
        <v>198.7</v>
      </c>
    </row>
    <row r="299" spans="1:9" ht="47.25" x14ac:dyDescent="0.2">
      <c r="A299" s="55" t="s">
        <v>35</v>
      </c>
      <c r="B299" s="89" t="s">
        <v>344</v>
      </c>
      <c r="C299" s="89" t="s">
        <v>197</v>
      </c>
      <c r="D299" s="89" t="s">
        <v>227</v>
      </c>
      <c r="E299" s="90" t="s">
        <v>567</v>
      </c>
      <c r="F299" s="89"/>
      <c r="G299" s="36">
        <f>SUM(G300+G305)</f>
        <v>36137.5</v>
      </c>
      <c r="H299" s="36"/>
      <c r="I299" s="36"/>
    </row>
    <row r="300" spans="1:9" ht="31.5" x14ac:dyDescent="0.2">
      <c r="A300" s="116" t="s">
        <v>253</v>
      </c>
      <c r="B300" s="89" t="s">
        <v>344</v>
      </c>
      <c r="C300" s="89" t="s">
        <v>197</v>
      </c>
      <c r="D300" s="89" t="s">
        <v>227</v>
      </c>
      <c r="E300" s="90" t="s">
        <v>578</v>
      </c>
      <c r="F300" s="89"/>
      <c r="G300" s="36">
        <f>SUM(G301+G303)</f>
        <v>8503.7000000000007</v>
      </c>
      <c r="H300" s="36"/>
      <c r="I300" s="36"/>
    </row>
    <row r="301" spans="1:9" ht="63" x14ac:dyDescent="0.2">
      <c r="A301" s="116" t="s">
        <v>56</v>
      </c>
      <c r="B301" s="89" t="s">
        <v>344</v>
      </c>
      <c r="C301" s="89" t="s">
        <v>197</v>
      </c>
      <c r="D301" s="89" t="s">
        <v>227</v>
      </c>
      <c r="E301" s="90" t="s">
        <v>579</v>
      </c>
      <c r="F301" s="89"/>
      <c r="G301" s="36">
        <f t="shared" ref="G301:G303" si="70">SUM(G302)</f>
        <v>4133.8999999999996</v>
      </c>
      <c r="H301" s="36"/>
      <c r="I301" s="36"/>
    </row>
    <row r="302" spans="1:9" ht="31.5" x14ac:dyDescent="0.2">
      <c r="A302" s="116" t="s">
        <v>209</v>
      </c>
      <c r="B302" s="89" t="s">
        <v>344</v>
      </c>
      <c r="C302" s="89" t="s">
        <v>197</v>
      </c>
      <c r="D302" s="89" t="s">
        <v>227</v>
      </c>
      <c r="E302" s="90" t="s">
        <v>579</v>
      </c>
      <c r="F302" s="89" t="s">
        <v>210</v>
      </c>
      <c r="G302" s="36">
        <v>4133.8999999999996</v>
      </c>
      <c r="H302" s="36"/>
      <c r="I302" s="36"/>
    </row>
    <row r="303" spans="1:9" ht="110.25" x14ac:dyDescent="0.2">
      <c r="A303" s="138" t="s">
        <v>839</v>
      </c>
      <c r="B303" s="89" t="s">
        <v>344</v>
      </c>
      <c r="C303" s="89" t="s">
        <v>197</v>
      </c>
      <c r="D303" s="89" t="s">
        <v>227</v>
      </c>
      <c r="E303" s="90" t="s">
        <v>938</v>
      </c>
      <c r="F303" s="89"/>
      <c r="G303" s="36">
        <f t="shared" si="70"/>
        <v>4369.8</v>
      </c>
      <c r="H303" s="36"/>
      <c r="I303" s="36"/>
    </row>
    <row r="304" spans="1:9" ht="47.25" x14ac:dyDescent="0.2">
      <c r="A304" s="67" t="s">
        <v>340</v>
      </c>
      <c r="B304" s="89" t="s">
        <v>344</v>
      </c>
      <c r="C304" s="89" t="s">
        <v>197</v>
      </c>
      <c r="D304" s="89" t="s">
        <v>227</v>
      </c>
      <c r="E304" s="90" t="s">
        <v>938</v>
      </c>
      <c r="F304" s="89" t="s">
        <v>210</v>
      </c>
      <c r="G304" s="36">
        <v>4369.8</v>
      </c>
      <c r="H304" s="36"/>
      <c r="I304" s="36"/>
    </row>
    <row r="305" spans="1:9" ht="15.75" x14ac:dyDescent="0.2">
      <c r="A305" s="152" t="s">
        <v>840</v>
      </c>
      <c r="B305" s="89" t="s">
        <v>344</v>
      </c>
      <c r="C305" s="89" t="s">
        <v>197</v>
      </c>
      <c r="D305" s="89" t="s">
        <v>227</v>
      </c>
      <c r="E305" s="90" t="s">
        <v>841</v>
      </c>
      <c r="F305" s="89"/>
      <c r="G305" s="36">
        <f>G306+G308</f>
        <v>27633.8</v>
      </c>
      <c r="H305" s="36"/>
      <c r="I305" s="36"/>
    </row>
    <row r="306" spans="1:9" ht="94.5" x14ac:dyDescent="0.2">
      <c r="A306" s="138" t="s">
        <v>842</v>
      </c>
      <c r="B306" s="89" t="s">
        <v>344</v>
      </c>
      <c r="C306" s="89" t="s">
        <v>197</v>
      </c>
      <c r="D306" s="89" t="s">
        <v>227</v>
      </c>
      <c r="E306" s="90" t="s">
        <v>843</v>
      </c>
      <c r="F306" s="89"/>
      <c r="G306" s="36">
        <f t="shared" ref="G306:G308" si="71">SUM(G307)</f>
        <v>20209.599999999999</v>
      </c>
      <c r="H306" s="36"/>
      <c r="I306" s="36"/>
    </row>
    <row r="307" spans="1:9" ht="47.25" x14ac:dyDescent="0.2">
      <c r="A307" s="67" t="s">
        <v>340</v>
      </c>
      <c r="B307" s="89" t="s">
        <v>344</v>
      </c>
      <c r="C307" s="89" t="s">
        <v>197</v>
      </c>
      <c r="D307" s="89" t="s">
        <v>227</v>
      </c>
      <c r="E307" s="90" t="s">
        <v>843</v>
      </c>
      <c r="F307" s="89" t="s">
        <v>210</v>
      </c>
      <c r="G307" s="36">
        <v>20209.599999999999</v>
      </c>
      <c r="H307" s="36"/>
      <c r="I307" s="36"/>
    </row>
    <row r="308" spans="1:9" ht="47.25" x14ac:dyDescent="0.2">
      <c r="A308" s="153" t="s">
        <v>844</v>
      </c>
      <c r="B308" s="89" t="s">
        <v>344</v>
      </c>
      <c r="C308" s="89" t="s">
        <v>197</v>
      </c>
      <c r="D308" s="89" t="s">
        <v>227</v>
      </c>
      <c r="E308" s="90" t="s">
        <v>845</v>
      </c>
      <c r="F308" s="89"/>
      <c r="G308" s="36">
        <f t="shared" si="71"/>
        <v>7424.2</v>
      </c>
      <c r="H308" s="36"/>
      <c r="I308" s="36"/>
    </row>
    <row r="309" spans="1:9" ht="47.25" x14ac:dyDescent="0.2">
      <c r="A309" s="67" t="s">
        <v>340</v>
      </c>
      <c r="B309" s="89" t="s">
        <v>344</v>
      </c>
      <c r="C309" s="89" t="s">
        <v>197</v>
      </c>
      <c r="D309" s="89" t="s">
        <v>227</v>
      </c>
      <c r="E309" s="90" t="s">
        <v>845</v>
      </c>
      <c r="F309" s="89" t="s">
        <v>210</v>
      </c>
      <c r="G309" s="36">
        <v>7424.2</v>
      </c>
      <c r="H309" s="36"/>
      <c r="I309" s="36"/>
    </row>
    <row r="310" spans="1:9" ht="31.5" x14ac:dyDescent="0.2">
      <c r="A310" s="143" t="s">
        <v>242</v>
      </c>
      <c r="B310" s="87" t="s">
        <v>344</v>
      </c>
      <c r="C310" s="87" t="s">
        <v>197</v>
      </c>
      <c r="D310" s="87" t="s">
        <v>231</v>
      </c>
      <c r="E310" s="86"/>
      <c r="F310" s="87"/>
      <c r="G310" s="49">
        <f t="shared" ref="G310:I311" si="72">SUM(G311)</f>
        <v>17149.400000000001</v>
      </c>
      <c r="H310" s="49">
        <f t="shared" si="72"/>
        <v>17229.8</v>
      </c>
      <c r="I310" s="49">
        <f t="shared" si="72"/>
        <v>17313.3</v>
      </c>
    </row>
    <row r="311" spans="1:9" ht="51" customHeight="1" x14ac:dyDescent="0.2">
      <c r="A311" s="55" t="s">
        <v>350</v>
      </c>
      <c r="B311" s="89" t="s">
        <v>344</v>
      </c>
      <c r="C311" s="89" t="s">
        <v>197</v>
      </c>
      <c r="D311" s="89" t="s">
        <v>231</v>
      </c>
      <c r="E311" s="88" t="s">
        <v>61</v>
      </c>
      <c r="F311" s="87"/>
      <c r="G311" s="36">
        <f t="shared" si="72"/>
        <v>17149.400000000001</v>
      </c>
      <c r="H311" s="36">
        <f t="shared" si="72"/>
        <v>17229.8</v>
      </c>
      <c r="I311" s="36">
        <f t="shared" si="72"/>
        <v>17313.3</v>
      </c>
    </row>
    <row r="312" spans="1:9" ht="31.5" x14ac:dyDescent="0.2">
      <c r="A312" s="55" t="s">
        <v>189</v>
      </c>
      <c r="B312" s="89" t="s">
        <v>344</v>
      </c>
      <c r="C312" s="89" t="s">
        <v>197</v>
      </c>
      <c r="D312" s="89" t="s">
        <v>231</v>
      </c>
      <c r="E312" s="88" t="s">
        <v>691</v>
      </c>
      <c r="F312" s="87"/>
      <c r="G312" s="36">
        <f>SUM(G313+G316)</f>
        <v>17149.400000000001</v>
      </c>
      <c r="H312" s="36">
        <f>SUM(H313+H316)</f>
        <v>17229.8</v>
      </c>
      <c r="I312" s="36">
        <f>SUM(I313+I316)</f>
        <v>17313.3</v>
      </c>
    </row>
    <row r="313" spans="1:9" ht="15.75" x14ac:dyDescent="0.2">
      <c r="A313" s="54" t="s">
        <v>96</v>
      </c>
      <c r="B313" s="89" t="s">
        <v>344</v>
      </c>
      <c r="C313" s="89" t="s">
        <v>197</v>
      </c>
      <c r="D313" s="89" t="s">
        <v>231</v>
      </c>
      <c r="E313" s="90" t="s">
        <v>692</v>
      </c>
      <c r="F313" s="89"/>
      <c r="G313" s="36">
        <f t="shared" ref="G313:I314" si="73">SUM(G314)</f>
        <v>2344</v>
      </c>
      <c r="H313" s="36">
        <f t="shared" si="73"/>
        <v>2344</v>
      </c>
      <c r="I313" s="36">
        <f t="shared" si="73"/>
        <v>2344</v>
      </c>
    </row>
    <row r="314" spans="1:9" ht="31.5" x14ac:dyDescent="0.2">
      <c r="A314" s="54" t="s">
        <v>91</v>
      </c>
      <c r="B314" s="89" t="s">
        <v>344</v>
      </c>
      <c r="C314" s="89" t="s">
        <v>197</v>
      </c>
      <c r="D314" s="89" t="s">
        <v>231</v>
      </c>
      <c r="E314" s="88" t="s">
        <v>693</v>
      </c>
      <c r="F314" s="89"/>
      <c r="G314" s="36">
        <f t="shared" si="73"/>
        <v>2344</v>
      </c>
      <c r="H314" s="36">
        <f t="shared" si="73"/>
        <v>2344</v>
      </c>
      <c r="I314" s="36">
        <f t="shared" si="73"/>
        <v>2344</v>
      </c>
    </row>
    <row r="315" spans="1:9" ht="94.5" x14ac:dyDescent="0.2">
      <c r="A315" s="54" t="s">
        <v>73</v>
      </c>
      <c r="B315" s="89" t="s">
        <v>344</v>
      </c>
      <c r="C315" s="89" t="s">
        <v>197</v>
      </c>
      <c r="D315" s="89" t="s">
        <v>231</v>
      </c>
      <c r="E315" s="88" t="s">
        <v>693</v>
      </c>
      <c r="F315" s="89" t="s">
        <v>83</v>
      </c>
      <c r="G315" s="36">
        <v>2344</v>
      </c>
      <c r="H315" s="36">
        <v>2344</v>
      </c>
      <c r="I315" s="36">
        <v>2344</v>
      </c>
    </row>
    <row r="316" spans="1:9" ht="31.5" x14ac:dyDescent="0.2">
      <c r="A316" s="67" t="s">
        <v>337</v>
      </c>
      <c r="B316" s="89" t="s">
        <v>344</v>
      </c>
      <c r="C316" s="89" t="s">
        <v>197</v>
      </c>
      <c r="D316" s="89" t="s">
        <v>231</v>
      </c>
      <c r="E316" s="90" t="s">
        <v>711</v>
      </c>
      <c r="F316" s="89"/>
      <c r="G316" s="36">
        <f>SUM(G317)</f>
        <v>14805.400000000001</v>
      </c>
      <c r="H316" s="36">
        <f>SUM(H317)</f>
        <v>14885.8</v>
      </c>
      <c r="I316" s="36">
        <f>SUM(I317)</f>
        <v>14969.3</v>
      </c>
    </row>
    <row r="317" spans="1:9" ht="47.25" x14ac:dyDescent="0.2">
      <c r="A317" s="127" t="s">
        <v>393</v>
      </c>
      <c r="B317" s="89" t="s">
        <v>344</v>
      </c>
      <c r="C317" s="89" t="s">
        <v>197</v>
      </c>
      <c r="D317" s="89" t="s">
        <v>231</v>
      </c>
      <c r="E317" s="90" t="s">
        <v>710</v>
      </c>
      <c r="F317" s="87"/>
      <c r="G317" s="36">
        <f>SUM(G318:G320)</f>
        <v>14805.400000000001</v>
      </c>
      <c r="H317" s="36">
        <f>SUM(H318:H320)</f>
        <v>14885.8</v>
      </c>
      <c r="I317" s="36">
        <f>SUM(I318:I320)</f>
        <v>14969.3</v>
      </c>
    </row>
    <row r="318" spans="1:9" ht="94.5" x14ac:dyDescent="0.2">
      <c r="A318" s="54" t="s">
        <v>73</v>
      </c>
      <c r="B318" s="89" t="s">
        <v>344</v>
      </c>
      <c r="C318" s="89" t="s">
        <v>197</v>
      </c>
      <c r="D318" s="89" t="s">
        <v>231</v>
      </c>
      <c r="E318" s="90" t="s">
        <v>710</v>
      </c>
      <c r="F318" s="89" t="s">
        <v>83</v>
      </c>
      <c r="G318" s="36">
        <v>10314.6</v>
      </c>
      <c r="H318" s="36">
        <v>10314.6</v>
      </c>
      <c r="I318" s="36">
        <v>10314.6</v>
      </c>
    </row>
    <row r="319" spans="1:9" ht="47.25" x14ac:dyDescent="0.2">
      <c r="A319" s="67" t="s">
        <v>340</v>
      </c>
      <c r="B319" s="89" t="s">
        <v>344</v>
      </c>
      <c r="C319" s="89" t="s">
        <v>197</v>
      </c>
      <c r="D319" s="89" t="s">
        <v>231</v>
      </c>
      <c r="E319" s="90" t="s">
        <v>710</v>
      </c>
      <c r="F319" s="89" t="s">
        <v>210</v>
      </c>
      <c r="G319" s="36">
        <v>4117.8</v>
      </c>
      <c r="H319" s="36">
        <v>4198.2</v>
      </c>
      <c r="I319" s="36">
        <v>4281.7</v>
      </c>
    </row>
    <row r="320" spans="1:9" ht="15.75" x14ac:dyDescent="0.2">
      <c r="A320" s="54" t="s">
        <v>325</v>
      </c>
      <c r="B320" s="89" t="s">
        <v>344</v>
      </c>
      <c r="C320" s="89" t="s">
        <v>197</v>
      </c>
      <c r="D320" s="89" t="s">
        <v>231</v>
      </c>
      <c r="E320" s="90" t="s">
        <v>710</v>
      </c>
      <c r="F320" s="89" t="s">
        <v>326</v>
      </c>
      <c r="G320" s="36">
        <v>373</v>
      </c>
      <c r="H320" s="36">
        <v>373</v>
      </c>
      <c r="I320" s="36">
        <v>373</v>
      </c>
    </row>
    <row r="321" spans="1:9" ht="47.25" x14ac:dyDescent="0.2">
      <c r="A321" s="41" t="s">
        <v>138</v>
      </c>
      <c r="B321" s="92" t="s">
        <v>247</v>
      </c>
      <c r="C321" s="92"/>
      <c r="D321" s="92"/>
      <c r="E321" s="83"/>
      <c r="F321" s="92"/>
      <c r="G321" s="38">
        <f>SUM(G322)</f>
        <v>310545.59999999998</v>
      </c>
      <c r="H321" s="38">
        <f>SUM(H322)</f>
        <v>318763.5</v>
      </c>
      <c r="I321" s="38">
        <f>SUM(I322)</f>
        <v>328754.19999999995</v>
      </c>
    </row>
    <row r="322" spans="1:9" ht="15.75" x14ac:dyDescent="0.2">
      <c r="A322" s="132" t="s">
        <v>203</v>
      </c>
      <c r="B322" s="85" t="s">
        <v>247</v>
      </c>
      <c r="C322" s="85" t="s">
        <v>193</v>
      </c>
      <c r="D322" s="85" t="s">
        <v>230</v>
      </c>
      <c r="E322" s="84"/>
      <c r="F322" s="85"/>
      <c r="G322" s="50">
        <f>SUM(G323+G329+G378+G404)</f>
        <v>310545.59999999998</v>
      </c>
      <c r="H322" s="50">
        <f>SUM(H323+H329+H378+H404)</f>
        <v>318763.5</v>
      </c>
      <c r="I322" s="50">
        <f>SUM(I323+I329+I378+I404)</f>
        <v>328754.19999999995</v>
      </c>
    </row>
    <row r="323" spans="1:9" ht="15.75" x14ac:dyDescent="0.2">
      <c r="A323" s="53" t="s">
        <v>204</v>
      </c>
      <c r="B323" s="87" t="s">
        <v>247</v>
      </c>
      <c r="C323" s="87" t="s">
        <v>193</v>
      </c>
      <c r="D323" s="87" t="s">
        <v>228</v>
      </c>
      <c r="E323" s="86"/>
      <c r="F323" s="87"/>
      <c r="G323" s="49">
        <f>SUM(G325)</f>
        <v>36663.199999999997</v>
      </c>
      <c r="H323" s="49">
        <f>SUM(H325)</f>
        <v>36986.6</v>
      </c>
      <c r="I323" s="49">
        <f>SUM(I325)</f>
        <v>37614.9</v>
      </c>
    </row>
    <row r="324" spans="1:9" ht="47.25" x14ac:dyDescent="0.2">
      <c r="A324" s="54" t="s">
        <v>756</v>
      </c>
      <c r="B324" s="89" t="s">
        <v>247</v>
      </c>
      <c r="C324" s="89" t="s">
        <v>193</v>
      </c>
      <c r="D324" s="89" t="s">
        <v>228</v>
      </c>
      <c r="E324" s="90" t="s">
        <v>580</v>
      </c>
      <c r="F324" s="87"/>
      <c r="G324" s="49">
        <f>SUM(G325)</f>
        <v>36663.199999999997</v>
      </c>
      <c r="H324" s="49">
        <f t="shared" ref="H324:I327" si="74">SUM(H325)</f>
        <v>36986.6</v>
      </c>
      <c r="I324" s="49">
        <f t="shared" si="74"/>
        <v>37614.9</v>
      </c>
    </row>
    <row r="325" spans="1:9" ht="78.75" x14ac:dyDescent="0.2">
      <c r="A325" s="54" t="s">
        <v>757</v>
      </c>
      <c r="B325" s="89" t="s">
        <v>247</v>
      </c>
      <c r="C325" s="89" t="s">
        <v>193</v>
      </c>
      <c r="D325" s="89" t="s">
        <v>228</v>
      </c>
      <c r="E325" s="90" t="s">
        <v>591</v>
      </c>
      <c r="F325" s="89"/>
      <c r="G325" s="36">
        <f>SUM(G326)</f>
        <v>36663.199999999997</v>
      </c>
      <c r="H325" s="36">
        <f t="shared" si="74"/>
        <v>36986.6</v>
      </c>
      <c r="I325" s="36">
        <f t="shared" si="74"/>
        <v>37614.9</v>
      </c>
    </row>
    <row r="326" spans="1:9" ht="47.25" x14ac:dyDescent="0.2">
      <c r="A326" s="55" t="s">
        <v>298</v>
      </c>
      <c r="B326" s="89" t="s">
        <v>247</v>
      </c>
      <c r="C326" s="89" t="s">
        <v>193</v>
      </c>
      <c r="D326" s="89" t="s">
        <v>228</v>
      </c>
      <c r="E326" s="90" t="s">
        <v>732</v>
      </c>
      <c r="F326" s="89"/>
      <c r="G326" s="36">
        <f>SUM(G327)</f>
        <v>36663.199999999997</v>
      </c>
      <c r="H326" s="36">
        <f t="shared" si="74"/>
        <v>36986.6</v>
      </c>
      <c r="I326" s="36">
        <f t="shared" si="74"/>
        <v>37614.9</v>
      </c>
    </row>
    <row r="327" spans="1:9" ht="47.25" x14ac:dyDescent="0.2">
      <c r="A327" s="116" t="s">
        <v>55</v>
      </c>
      <c r="B327" s="89" t="s">
        <v>247</v>
      </c>
      <c r="C327" s="89" t="s">
        <v>193</v>
      </c>
      <c r="D327" s="89" t="s">
        <v>228</v>
      </c>
      <c r="E327" s="90" t="s">
        <v>846</v>
      </c>
      <c r="F327" s="89"/>
      <c r="G327" s="36">
        <f>SUM(G328)</f>
        <v>36663.199999999997</v>
      </c>
      <c r="H327" s="36">
        <f t="shared" si="74"/>
        <v>36986.6</v>
      </c>
      <c r="I327" s="36">
        <f t="shared" si="74"/>
        <v>37614.9</v>
      </c>
    </row>
    <row r="328" spans="1:9" ht="47.25" x14ac:dyDescent="0.2">
      <c r="A328" s="116" t="s">
        <v>311</v>
      </c>
      <c r="B328" s="89" t="s">
        <v>247</v>
      </c>
      <c r="C328" s="89" t="s">
        <v>193</v>
      </c>
      <c r="D328" s="89" t="s">
        <v>228</v>
      </c>
      <c r="E328" s="90" t="s">
        <v>846</v>
      </c>
      <c r="F328" s="89" t="s">
        <v>12</v>
      </c>
      <c r="G328" s="36">
        <v>36663.199999999997</v>
      </c>
      <c r="H328" s="36">
        <v>36986.6</v>
      </c>
      <c r="I328" s="36">
        <v>37614.9</v>
      </c>
    </row>
    <row r="329" spans="1:9" ht="15.75" x14ac:dyDescent="0.2">
      <c r="A329" s="53" t="s">
        <v>205</v>
      </c>
      <c r="B329" s="87" t="s">
        <v>247</v>
      </c>
      <c r="C329" s="87" t="s">
        <v>193</v>
      </c>
      <c r="D329" s="87" t="s">
        <v>229</v>
      </c>
      <c r="E329" s="90"/>
      <c r="F329" s="87"/>
      <c r="G329" s="49">
        <f>SUM(G330)</f>
        <v>149644</v>
      </c>
      <c r="H329" s="49">
        <f t="shared" ref="G329:I330" si="75">SUM(H330)</f>
        <v>156982.59999999998</v>
      </c>
      <c r="I329" s="49">
        <f t="shared" si="75"/>
        <v>163470.39999999997</v>
      </c>
    </row>
    <row r="330" spans="1:9" ht="47.25" x14ac:dyDescent="0.2">
      <c r="A330" s="54" t="s">
        <v>756</v>
      </c>
      <c r="B330" s="89" t="s">
        <v>247</v>
      </c>
      <c r="C330" s="89" t="s">
        <v>193</v>
      </c>
      <c r="D330" s="89" t="s">
        <v>229</v>
      </c>
      <c r="E330" s="90" t="s">
        <v>580</v>
      </c>
      <c r="F330" s="87"/>
      <c r="G330" s="36">
        <f t="shared" si="75"/>
        <v>149644</v>
      </c>
      <c r="H330" s="36">
        <f t="shared" si="75"/>
        <v>156982.59999999998</v>
      </c>
      <c r="I330" s="36">
        <f t="shared" si="75"/>
        <v>163470.39999999997</v>
      </c>
    </row>
    <row r="331" spans="1:9" ht="63" x14ac:dyDescent="0.2">
      <c r="A331" s="54" t="s">
        <v>758</v>
      </c>
      <c r="B331" s="89" t="s">
        <v>247</v>
      </c>
      <c r="C331" s="89" t="s">
        <v>193</v>
      </c>
      <c r="D331" s="89" t="s">
        <v>229</v>
      </c>
      <c r="E331" s="90" t="s">
        <v>690</v>
      </c>
      <c r="F331" s="89"/>
      <c r="G331" s="36">
        <f>SUM(G332+G368+G374+G371)</f>
        <v>149644</v>
      </c>
      <c r="H331" s="36">
        <f>SUM(H332+H368+H374+H371)</f>
        <v>156982.59999999998</v>
      </c>
      <c r="I331" s="36">
        <f>SUM(I332+I368+I374+I371)</f>
        <v>163470.39999999997</v>
      </c>
    </row>
    <row r="332" spans="1:9" ht="31.5" x14ac:dyDescent="0.2">
      <c r="A332" s="54" t="s">
        <v>366</v>
      </c>
      <c r="B332" s="89" t="s">
        <v>247</v>
      </c>
      <c r="C332" s="89" t="s">
        <v>193</v>
      </c>
      <c r="D332" s="89" t="s">
        <v>229</v>
      </c>
      <c r="E332" s="90" t="s">
        <v>723</v>
      </c>
      <c r="F332" s="89"/>
      <c r="G332" s="36">
        <f>SUM(G333+G336+G339+G342++G345+G348+G351+G354+G357+G359+G362+G365)</f>
        <v>139677.70000000001</v>
      </c>
      <c r="H332" s="36">
        <f t="shared" ref="H332:I332" si="76">SUM(H333+H336+H339+H342++H345+H348+H351+H354+H357+H359+H362+H365)</f>
        <v>147016.29999999999</v>
      </c>
      <c r="I332" s="36">
        <f t="shared" si="76"/>
        <v>153504.09999999998</v>
      </c>
    </row>
    <row r="333" spans="1:9" ht="78.75" x14ac:dyDescent="0.2">
      <c r="A333" s="116" t="s">
        <v>847</v>
      </c>
      <c r="B333" s="89" t="s">
        <v>247</v>
      </c>
      <c r="C333" s="89" t="s">
        <v>193</v>
      </c>
      <c r="D333" s="89" t="s">
        <v>229</v>
      </c>
      <c r="E333" s="90" t="s">
        <v>848</v>
      </c>
      <c r="F333" s="89"/>
      <c r="G333" s="36">
        <f>SUM(G334:G335)</f>
        <v>18129.8</v>
      </c>
      <c r="H333" s="36">
        <f>SUM(H334:H335)</f>
        <v>18855</v>
      </c>
      <c r="I333" s="36">
        <f>SUM(I334:I335)</f>
        <v>19609.2</v>
      </c>
    </row>
    <row r="334" spans="1:9" ht="47.25" x14ac:dyDescent="0.2">
      <c r="A334" s="67" t="s">
        <v>340</v>
      </c>
      <c r="B334" s="89" t="s">
        <v>247</v>
      </c>
      <c r="C334" s="89" t="s">
        <v>193</v>
      </c>
      <c r="D334" s="89" t="s">
        <v>229</v>
      </c>
      <c r="E334" s="90" t="s">
        <v>848</v>
      </c>
      <c r="F334" s="89" t="s">
        <v>210</v>
      </c>
      <c r="G334" s="36">
        <v>220</v>
      </c>
      <c r="H334" s="36">
        <v>240</v>
      </c>
      <c r="I334" s="36">
        <v>280</v>
      </c>
    </row>
    <row r="335" spans="1:9" ht="31.5" x14ac:dyDescent="0.2">
      <c r="A335" s="54" t="s">
        <v>74</v>
      </c>
      <c r="B335" s="89" t="s">
        <v>247</v>
      </c>
      <c r="C335" s="89" t="s">
        <v>193</v>
      </c>
      <c r="D335" s="89" t="s">
        <v>229</v>
      </c>
      <c r="E335" s="90" t="s">
        <v>848</v>
      </c>
      <c r="F335" s="89" t="s">
        <v>75</v>
      </c>
      <c r="G335" s="36">
        <v>17909.8</v>
      </c>
      <c r="H335" s="36">
        <v>18615</v>
      </c>
      <c r="I335" s="36">
        <v>19329.2</v>
      </c>
    </row>
    <row r="336" spans="1:9" ht="94.5" x14ac:dyDescent="0.2">
      <c r="A336" s="116" t="s">
        <v>849</v>
      </c>
      <c r="B336" s="89" t="s">
        <v>247</v>
      </c>
      <c r="C336" s="89" t="s">
        <v>193</v>
      </c>
      <c r="D336" s="89" t="s">
        <v>229</v>
      </c>
      <c r="E336" s="90" t="s">
        <v>724</v>
      </c>
      <c r="F336" s="89"/>
      <c r="G336" s="36">
        <f>SUM(G337:G338)</f>
        <v>644.29999999999995</v>
      </c>
      <c r="H336" s="36">
        <f>SUM(H337:H338)</f>
        <v>668</v>
      </c>
      <c r="I336" s="36">
        <f>SUM(I337:I338)</f>
        <v>692.7</v>
      </c>
    </row>
    <row r="337" spans="1:9" ht="47.25" x14ac:dyDescent="0.2">
      <c r="A337" s="67" t="s">
        <v>340</v>
      </c>
      <c r="B337" s="89" t="s">
        <v>247</v>
      </c>
      <c r="C337" s="89" t="s">
        <v>193</v>
      </c>
      <c r="D337" s="89" t="s">
        <v>229</v>
      </c>
      <c r="E337" s="90" t="s">
        <v>724</v>
      </c>
      <c r="F337" s="89" t="s">
        <v>210</v>
      </c>
      <c r="G337" s="36">
        <v>10</v>
      </c>
      <c r="H337" s="36">
        <v>12</v>
      </c>
      <c r="I337" s="36">
        <v>14</v>
      </c>
    </row>
    <row r="338" spans="1:9" ht="31.5" x14ac:dyDescent="0.2">
      <c r="A338" s="54" t="s">
        <v>74</v>
      </c>
      <c r="B338" s="89" t="s">
        <v>247</v>
      </c>
      <c r="C338" s="89" t="s">
        <v>193</v>
      </c>
      <c r="D338" s="89" t="s">
        <v>229</v>
      </c>
      <c r="E338" s="90" t="s">
        <v>724</v>
      </c>
      <c r="F338" s="89" t="s">
        <v>75</v>
      </c>
      <c r="G338" s="36">
        <v>634.29999999999995</v>
      </c>
      <c r="H338" s="36">
        <v>656</v>
      </c>
      <c r="I338" s="36">
        <v>678.7</v>
      </c>
    </row>
    <row r="339" spans="1:9" ht="78.75" x14ac:dyDescent="0.2">
      <c r="A339" s="116" t="s">
        <v>850</v>
      </c>
      <c r="B339" s="89" t="s">
        <v>247</v>
      </c>
      <c r="C339" s="89" t="s">
        <v>193</v>
      </c>
      <c r="D339" s="89" t="s">
        <v>229</v>
      </c>
      <c r="E339" s="90" t="s">
        <v>851</v>
      </c>
      <c r="F339" s="89"/>
      <c r="G339" s="36">
        <f>SUM(G340:G341)</f>
        <v>16686.7</v>
      </c>
      <c r="H339" s="36">
        <f>SUM(H340:H341)</f>
        <v>17354.2</v>
      </c>
      <c r="I339" s="36">
        <f>SUM(I340:I341)</f>
        <v>18048.3</v>
      </c>
    </row>
    <row r="340" spans="1:9" ht="47.25" x14ac:dyDescent="0.2">
      <c r="A340" s="67" t="s">
        <v>340</v>
      </c>
      <c r="B340" s="89" t="s">
        <v>247</v>
      </c>
      <c r="C340" s="89" t="s">
        <v>193</v>
      </c>
      <c r="D340" s="89" t="s">
        <v>229</v>
      </c>
      <c r="E340" s="90" t="s">
        <v>851</v>
      </c>
      <c r="F340" s="89" t="s">
        <v>210</v>
      </c>
      <c r="G340" s="36">
        <v>244</v>
      </c>
      <c r="H340" s="36">
        <v>249</v>
      </c>
      <c r="I340" s="36">
        <v>253</v>
      </c>
    </row>
    <row r="341" spans="1:9" ht="31.5" x14ac:dyDescent="0.2">
      <c r="A341" s="54" t="s">
        <v>74</v>
      </c>
      <c r="B341" s="89" t="s">
        <v>247</v>
      </c>
      <c r="C341" s="89" t="s">
        <v>193</v>
      </c>
      <c r="D341" s="89" t="s">
        <v>229</v>
      </c>
      <c r="E341" s="90" t="s">
        <v>851</v>
      </c>
      <c r="F341" s="89" t="s">
        <v>75</v>
      </c>
      <c r="G341" s="36">
        <v>16442.7</v>
      </c>
      <c r="H341" s="36">
        <v>17105.2</v>
      </c>
      <c r="I341" s="36">
        <v>17795.3</v>
      </c>
    </row>
    <row r="342" spans="1:9" ht="110.25" x14ac:dyDescent="0.2">
      <c r="A342" s="116" t="s">
        <v>852</v>
      </c>
      <c r="B342" s="89" t="s">
        <v>247</v>
      </c>
      <c r="C342" s="89" t="s">
        <v>193</v>
      </c>
      <c r="D342" s="89" t="s">
        <v>229</v>
      </c>
      <c r="E342" s="90" t="s">
        <v>725</v>
      </c>
      <c r="F342" s="89"/>
      <c r="G342" s="36">
        <f>SUM(G343:G344)</f>
        <v>41.9</v>
      </c>
      <c r="H342" s="36">
        <f>SUM(H343:H344)</f>
        <v>44.1</v>
      </c>
      <c r="I342" s="36">
        <f>SUM(I343:I344)</f>
        <v>46.4</v>
      </c>
    </row>
    <row r="343" spans="1:9" ht="31.5" x14ac:dyDescent="0.2">
      <c r="A343" s="54" t="s">
        <v>209</v>
      </c>
      <c r="B343" s="89" t="s">
        <v>247</v>
      </c>
      <c r="C343" s="89" t="s">
        <v>193</v>
      </c>
      <c r="D343" s="89" t="s">
        <v>229</v>
      </c>
      <c r="E343" s="90" t="s">
        <v>725</v>
      </c>
      <c r="F343" s="89" t="s">
        <v>210</v>
      </c>
      <c r="G343" s="36">
        <v>0.4</v>
      </c>
      <c r="H343" s="36">
        <v>0.5</v>
      </c>
      <c r="I343" s="36">
        <v>0.6</v>
      </c>
    </row>
    <row r="344" spans="1:9" ht="31.5" x14ac:dyDescent="0.2">
      <c r="A344" s="54" t="s">
        <v>74</v>
      </c>
      <c r="B344" s="89" t="s">
        <v>247</v>
      </c>
      <c r="C344" s="89" t="s">
        <v>193</v>
      </c>
      <c r="D344" s="89" t="s">
        <v>229</v>
      </c>
      <c r="E344" s="90" t="s">
        <v>725</v>
      </c>
      <c r="F344" s="89" t="s">
        <v>75</v>
      </c>
      <c r="G344" s="36">
        <v>41.5</v>
      </c>
      <c r="H344" s="36">
        <v>43.6</v>
      </c>
      <c r="I344" s="36">
        <v>45.8</v>
      </c>
    </row>
    <row r="345" spans="1:9" ht="126" x14ac:dyDescent="0.2">
      <c r="A345" s="116" t="s">
        <v>853</v>
      </c>
      <c r="B345" s="89" t="s">
        <v>247</v>
      </c>
      <c r="C345" s="89" t="s">
        <v>193</v>
      </c>
      <c r="D345" s="89" t="s">
        <v>229</v>
      </c>
      <c r="E345" s="90" t="s">
        <v>726</v>
      </c>
      <c r="F345" s="89"/>
      <c r="G345" s="36">
        <f>SUM(G346:G347)</f>
        <v>830.9</v>
      </c>
      <c r="H345" s="36">
        <f>SUM(H346:H347)</f>
        <v>766</v>
      </c>
      <c r="I345" s="36">
        <f>SUM(I346:I347)</f>
        <v>874.69999999999993</v>
      </c>
    </row>
    <row r="346" spans="1:9" ht="47.25" x14ac:dyDescent="0.2">
      <c r="A346" s="67" t="s">
        <v>340</v>
      </c>
      <c r="B346" s="89" t="s">
        <v>247</v>
      </c>
      <c r="C346" s="89" t="s">
        <v>193</v>
      </c>
      <c r="D346" s="89" t="s">
        <v>229</v>
      </c>
      <c r="E346" s="90" t="s">
        <v>726</v>
      </c>
      <c r="F346" s="89" t="s">
        <v>210</v>
      </c>
      <c r="G346" s="36">
        <v>10</v>
      </c>
      <c r="H346" s="36">
        <v>11.4</v>
      </c>
      <c r="I346" s="36">
        <v>11.4</v>
      </c>
    </row>
    <row r="347" spans="1:9" ht="31.5" x14ac:dyDescent="0.2">
      <c r="A347" s="54" t="s">
        <v>74</v>
      </c>
      <c r="B347" s="89" t="s">
        <v>247</v>
      </c>
      <c r="C347" s="89" t="s">
        <v>193</v>
      </c>
      <c r="D347" s="89" t="s">
        <v>229</v>
      </c>
      <c r="E347" s="90" t="s">
        <v>726</v>
      </c>
      <c r="F347" s="89" t="s">
        <v>75</v>
      </c>
      <c r="G347" s="36">
        <v>820.9</v>
      </c>
      <c r="H347" s="36">
        <v>754.6</v>
      </c>
      <c r="I347" s="36">
        <v>863.3</v>
      </c>
    </row>
    <row r="348" spans="1:9" ht="47.25" x14ac:dyDescent="0.2">
      <c r="A348" s="54" t="s">
        <v>146</v>
      </c>
      <c r="B348" s="89" t="s">
        <v>247</v>
      </c>
      <c r="C348" s="89" t="s">
        <v>193</v>
      </c>
      <c r="D348" s="89" t="s">
        <v>229</v>
      </c>
      <c r="E348" s="90" t="s">
        <v>854</v>
      </c>
      <c r="F348" s="89"/>
      <c r="G348" s="36">
        <f>SUM(G349:G350)</f>
        <v>13329.6</v>
      </c>
      <c r="H348" s="36">
        <f>SUM(H349:H350)</f>
        <v>15336.2</v>
      </c>
      <c r="I348" s="36">
        <f>SUM(I349:I350)</f>
        <v>16560.7</v>
      </c>
    </row>
    <row r="349" spans="1:9" ht="47.25" x14ac:dyDescent="0.2">
      <c r="A349" s="67" t="s">
        <v>340</v>
      </c>
      <c r="B349" s="89" t="s">
        <v>247</v>
      </c>
      <c r="C349" s="89" t="s">
        <v>193</v>
      </c>
      <c r="D349" s="89" t="s">
        <v>229</v>
      </c>
      <c r="E349" s="90" t="s">
        <v>854</v>
      </c>
      <c r="F349" s="89" t="s">
        <v>210</v>
      </c>
      <c r="G349" s="36">
        <v>210</v>
      </c>
      <c r="H349" s="36">
        <v>242</v>
      </c>
      <c r="I349" s="36">
        <v>260</v>
      </c>
    </row>
    <row r="350" spans="1:9" ht="31.5" x14ac:dyDescent="0.2">
      <c r="A350" s="54" t="s">
        <v>74</v>
      </c>
      <c r="B350" s="89" t="s">
        <v>247</v>
      </c>
      <c r="C350" s="89" t="s">
        <v>193</v>
      </c>
      <c r="D350" s="89" t="s">
        <v>229</v>
      </c>
      <c r="E350" s="90" t="s">
        <v>854</v>
      </c>
      <c r="F350" s="89" t="s">
        <v>75</v>
      </c>
      <c r="G350" s="36">
        <v>13119.6</v>
      </c>
      <c r="H350" s="36">
        <v>15094.2</v>
      </c>
      <c r="I350" s="36">
        <v>16300.7</v>
      </c>
    </row>
    <row r="351" spans="1:9" ht="78.75" x14ac:dyDescent="0.2">
      <c r="A351" s="116" t="s">
        <v>855</v>
      </c>
      <c r="B351" s="89" t="s">
        <v>247</v>
      </c>
      <c r="C351" s="89" t="s">
        <v>193</v>
      </c>
      <c r="D351" s="89" t="s">
        <v>229</v>
      </c>
      <c r="E351" s="90" t="s">
        <v>856</v>
      </c>
      <c r="F351" s="89"/>
      <c r="G351" s="36">
        <f>SUM(G352:G353)</f>
        <v>69761</v>
      </c>
      <c r="H351" s="36">
        <f>SUM(H352:H353)</f>
        <v>73329.100000000006</v>
      </c>
      <c r="I351" s="36">
        <f>SUM(I352:I353)</f>
        <v>77081.399999999994</v>
      </c>
    </row>
    <row r="352" spans="1:9" ht="47.25" x14ac:dyDescent="0.2">
      <c r="A352" s="67" t="s">
        <v>340</v>
      </c>
      <c r="B352" s="89" t="s">
        <v>247</v>
      </c>
      <c r="C352" s="89" t="s">
        <v>193</v>
      </c>
      <c r="D352" s="89" t="s">
        <v>229</v>
      </c>
      <c r="E352" s="90" t="s">
        <v>856</v>
      </c>
      <c r="F352" s="89" t="s">
        <v>210</v>
      </c>
      <c r="G352" s="36">
        <v>289</v>
      </c>
      <c r="H352" s="36">
        <v>302.8</v>
      </c>
      <c r="I352" s="36">
        <v>316</v>
      </c>
    </row>
    <row r="353" spans="1:9" ht="31.5" x14ac:dyDescent="0.2">
      <c r="A353" s="54" t="s">
        <v>74</v>
      </c>
      <c r="B353" s="89" t="s">
        <v>247</v>
      </c>
      <c r="C353" s="89" t="s">
        <v>193</v>
      </c>
      <c r="D353" s="89" t="s">
        <v>229</v>
      </c>
      <c r="E353" s="90" t="s">
        <v>856</v>
      </c>
      <c r="F353" s="89" t="s">
        <v>75</v>
      </c>
      <c r="G353" s="36">
        <v>69472</v>
      </c>
      <c r="H353" s="36">
        <v>73026.3</v>
      </c>
      <c r="I353" s="36">
        <v>76765.399999999994</v>
      </c>
    </row>
    <row r="354" spans="1:9" ht="126" x14ac:dyDescent="0.2">
      <c r="A354" s="116" t="s">
        <v>857</v>
      </c>
      <c r="B354" s="89" t="s">
        <v>247</v>
      </c>
      <c r="C354" s="89" t="s">
        <v>193</v>
      </c>
      <c r="D354" s="89" t="s">
        <v>229</v>
      </c>
      <c r="E354" s="90" t="s">
        <v>858</v>
      </c>
      <c r="F354" s="89"/>
      <c r="G354" s="36">
        <f>SUM(G355:G356)</f>
        <v>920.4</v>
      </c>
      <c r="H354" s="36">
        <f>SUM(H355:H356)</f>
        <v>920.4</v>
      </c>
      <c r="I354" s="36">
        <f>SUM(I355:I356)</f>
        <v>920.4</v>
      </c>
    </row>
    <row r="355" spans="1:9" ht="47.25" x14ac:dyDescent="0.2">
      <c r="A355" s="67" t="s">
        <v>340</v>
      </c>
      <c r="B355" s="89" t="s">
        <v>247</v>
      </c>
      <c r="C355" s="89" t="s">
        <v>193</v>
      </c>
      <c r="D355" s="89" t="s">
        <v>229</v>
      </c>
      <c r="E355" s="90" t="s">
        <v>858</v>
      </c>
      <c r="F355" s="89" t="s">
        <v>210</v>
      </c>
      <c r="G355" s="36">
        <v>16.3</v>
      </c>
      <c r="H355" s="36">
        <v>16.3</v>
      </c>
      <c r="I355" s="36">
        <v>16.3</v>
      </c>
    </row>
    <row r="356" spans="1:9" ht="31.5" x14ac:dyDescent="0.2">
      <c r="A356" s="54" t="s">
        <v>74</v>
      </c>
      <c r="B356" s="89" t="s">
        <v>247</v>
      </c>
      <c r="C356" s="89" t="s">
        <v>193</v>
      </c>
      <c r="D356" s="89" t="s">
        <v>229</v>
      </c>
      <c r="E356" s="90" t="s">
        <v>858</v>
      </c>
      <c r="F356" s="89" t="s">
        <v>75</v>
      </c>
      <c r="G356" s="36">
        <v>904.1</v>
      </c>
      <c r="H356" s="36">
        <v>904.1</v>
      </c>
      <c r="I356" s="36">
        <v>904.1</v>
      </c>
    </row>
    <row r="357" spans="1:9" ht="31.5" x14ac:dyDescent="0.2">
      <c r="A357" s="54" t="s">
        <v>6</v>
      </c>
      <c r="B357" s="89" t="s">
        <v>247</v>
      </c>
      <c r="C357" s="89" t="s">
        <v>193</v>
      </c>
      <c r="D357" s="89" t="s">
        <v>229</v>
      </c>
      <c r="E357" s="90" t="s">
        <v>859</v>
      </c>
      <c r="F357" s="89"/>
      <c r="G357" s="36">
        <f>SUM(G358:G358)</f>
        <v>0.1</v>
      </c>
      <c r="H357" s="36">
        <f>SUM(H358:H358)</f>
        <v>0.1</v>
      </c>
      <c r="I357" s="36">
        <f>SUM(I358:I358)</f>
        <v>0.1</v>
      </c>
    </row>
    <row r="358" spans="1:9" ht="31.5" x14ac:dyDescent="0.2">
      <c r="A358" s="54" t="s">
        <v>74</v>
      </c>
      <c r="B358" s="89" t="s">
        <v>247</v>
      </c>
      <c r="C358" s="89" t="s">
        <v>193</v>
      </c>
      <c r="D358" s="89" t="s">
        <v>229</v>
      </c>
      <c r="E358" s="90" t="s">
        <v>859</v>
      </c>
      <c r="F358" s="89" t="s">
        <v>75</v>
      </c>
      <c r="G358" s="36">
        <v>0.1</v>
      </c>
      <c r="H358" s="36">
        <v>0.1</v>
      </c>
      <c r="I358" s="36">
        <v>0.1</v>
      </c>
    </row>
    <row r="359" spans="1:9" ht="157.5" x14ac:dyDescent="0.2">
      <c r="A359" s="116" t="s">
        <v>860</v>
      </c>
      <c r="B359" s="89" t="s">
        <v>247</v>
      </c>
      <c r="C359" s="89" t="s">
        <v>193</v>
      </c>
      <c r="D359" s="89" t="s">
        <v>229</v>
      </c>
      <c r="E359" s="90" t="s">
        <v>861</v>
      </c>
      <c r="F359" s="89"/>
      <c r="G359" s="36">
        <f>SUM(G360:G361)</f>
        <v>2853.5</v>
      </c>
      <c r="H359" s="36">
        <f t="shared" ref="H359:I359" si="77">SUM(H360:H361)</f>
        <v>2966.6</v>
      </c>
      <c r="I359" s="36">
        <f t="shared" si="77"/>
        <v>3084.3</v>
      </c>
    </row>
    <row r="360" spans="1:9" ht="47.25" x14ac:dyDescent="0.2">
      <c r="A360" s="67" t="s">
        <v>340</v>
      </c>
      <c r="B360" s="89" t="s">
        <v>247</v>
      </c>
      <c r="C360" s="89" t="s">
        <v>193</v>
      </c>
      <c r="D360" s="89" t="s">
        <v>229</v>
      </c>
      <c r="E360" s="90" t="s">
        <v>861</v>
      </c>
      <c r="F360" s="89" t="s">
        <v>210</v>
      </c>
      <c r="G360" s="36">
        <v>48</v>
      </c>
      <c r="H360" s="36">
        <v>50</v>
      </c>
      <c r="I360" s="36">
        <v>52</v>
      </c>
    </row>
    <row r="361" spans="1:9" ht="31.5" x14ac:dyDescent="0.2">
      <c r="A361" s="54" t="s">
        <v>74</v>
      </c>
      <c r="B361" s="89" t="s">
        <v>247</v>
      </c>
      <c r="C361" s="89" t="s">
        <v>193</v>
      </c>
      <c r="D361" s="89" t="s">
        <v>229</v>
      </c>
      <c r="E361" s="90" t="s">
        <v>861</v>
      </c>
      <c r="F361" s="89" t="s">
        <v>75</v>
      </c>
      <c r="G361" s="36">
        <v>2805.5</v>
      </c>
      <c r="H361" s="36">
        <v>2916.6</v>
      </c>
      <c r="I361" s="36">
        <v>3032.3</v>
      </c>
    </row>
    <row r="362" spans="1:9" ht="78.75" x14ac:dyDescent="0.2">
      <c r="A362" s="54" t="s">
        <v>28</v>
      </c>
      <c r="B362" s="89" t="s">
        <v>247</v>
      </c>
      <c r="C362" s="89" t="s">
        <v>193</v>
      </c>
      <c r="D362" s="89" t="s">
        <v>229</v>
      </c>
      <c r="E362" s="90" t="s">
        <v>728</v>
      </c>
      <c r="F362" s="89"/>
      <c r="G362" s="36">
        <f>SUM(G363:G364)</f>
        <v>3569.5</v>
      </c>
      <c r="H362" s="36">
        <f>SUM(H363:H364)</f>
        <v>3712.3</v>
      </c>
      <c r="I362" s="36">
        <f>SUM(I363:I364)</f>
        <v>3860.8</v>
      </c>
    </row>
    <row r="363" spans="1:9" ht="47.25" x14ac:dyDescent="0.2">
      <c r="A363" s="67" t="s">
        <v>340</v>
      </c>
      <c r="B363" s="89" t="s">
        <v>247</v>
      </c>
      <c r="C363" s="89" t="s">
        <v>193</v>
      </c>
      <c r="D363" s="89" t="s">
        <v>229</v>
      </c>
      <c r="E363" s="90" t="s">
        <v>728</v>
      </c>
      <c r="F363" s="89" t="s">
        <v>210</v>
      </c>
      <c r="G363" s="36">
        <v>53</v>
      </c>
      <c r="H363" s="36">
        <v>57</v>
      </c>
      <c r="I363" s="36">
        <v>60</v>
      </c>
    </row>
    <row r="364" spans="1:9" ht="31.5" x14ac:dyDescent="0.2">
      <c r="A364" s="54" t="s">
        <v>74</v>
      </c>
      <c r="B364" s="89" t="s">
        <v>247</v>
      </c>
      <c r="C364" s="89" t="s">
        <v>193</v>
      </c>
      <c r="D364" s="89" t="s">
        <v>229</v>
      </c>
      <c r="E364" s="90" t="s">
        <v>728</v>
      </c>
      <c r="F364" s="89" t="s">
        <v>75</v>
      </c>
      <c r="G364" s="36">
        <v>3516.5</v>
      </c>
      <c r="H364" s="36">
        <v>3655.3</v>
      </c>
      <c r="I364" s="36">
        <v>3800.8</v>
      </c>
    </row>
    <row r="365" spans="1:9" ht="63" x14ac:dyDescent="0.2">
      <c r="A365" s="54" t="s">
        <v>211</v>
      </c>
      <c r="B365" s="89" t="s">
        <v>247</v>
      </c>
      <c r="C365" s="89" t="s">
        <v>193</v>
      </c>
      <c r="D365" s="89" t="s">
        <v>229</v>
      </c>
      <c r="E365" s="90" t="s">
        <v>729</v>
      </c>
      <c r="F365" s="89"/>
      <c r="G365" s="36">
        <f>SUM(G366:G367)</f>
        <v>12910</v>
      </c>
      <c r="H365" s="36">
        <f>SUM(H366:H367)</f>
        <v>13064.3</v>
      </c>
      <c r="I365" s="36">
        <f>SUM(I366:I367)</f>
        <v>12725.1</v>
      </c>
    </row>
    <row r="366" spans="1:9" ht="47.25" x14ac:dyDescent="0.2">
      <c r="A366" s="67" t="s">
        <v>340</v>
      </c>
      <c r="B366" s="89" t="s">
        <v>247</v>
      </c>
      <c r="C366" s="89" t="s">
        <v>193</v>
      </c>
      <c r="D366" s="89" t="s">
        <v>229</v>
      </c>
      <c r="E366" s="90" t="s">
        <v>729</v>
      </c>
      <c r="F366" s="89" t="s">
        <v>210</v>
      </c>
      <c r="G366" s="36">
        <v>23</v>
      </c>
      <c r="H366" s="36">
        <v>22</v>
      </c>
      <c r="I366" s="36">
        <v>22</v>
      </c>
    </row>
    <row r="367" spans="1:9" ht="31.5" x14ac:dyDescent="0.2">
      <c r="A367" s="54" t="s">
        <v>74</v>
      </c>
      <c r="B367" s="89" t="s">
        <v>247</v>
      </c>
      <c r="C367" s="89" t="s">
        <v>193</v>
      </c>
      <c r="D367" s="89" t="s">
        <v>229</v>
      </c>
      <c r="E367" s="90" t="s">
        <v>729</v>
      </c>
      <c r="F367" s="89" t="s">
        <v>75</v>
      </c>
      <c r="G367" s="36">
        <v>12887</v>
      </c>
      <c r="H367" s="36">
        <v>13042.3</v>
      </c>
      <c r="I367" s="36">
        <v>12703.1</v>
      </c>
    </row>
    <row r="368" spans="1:9" ht="31.5" x14ac:dyDescent="0.2">
      <c r="A368" s="116" t="s">
        <v>253</v>
      </c>
      <c r="B368" s="89" t="s">
        <v>247</v>
      </c>
      <c r="C368" s="89" t="s">
        <v>193</v>
      </c>
      <c r="D368" s="89" t="s">
        <v>229</v>
      </c>
      <c r="E368" s="90" t="s">
        <v>584</v>
      </c>
      <c r="F368" s="89"/>
      <c r="G368" s="36">
        <f t="shared" ref="G368:I369" si="78">SUM(G369)</f>
        <v>372</v>
      </c>
      <c r="H368" s="36">
        <f t="shared" si="78"/>
        <v>372</v>
      </c>
      <c r="I368" s="36">
        <f t="shared" si="78"/>
        <v>372</v>
      </c>
    </row>
    <row r="369" spans="1:9" ht="31.5" x14ac:dyDescent="0.2">
      <c r="A369" s="54" t="s">
        <v>284</v>
      </c>
      <c r="B369" s="89" t="s">
        <v>247</v>
      </c>
      <c r="C369" s="89" t="s">
        <v>193</v>
      </c>
      <c r="D369" s="89" t="s">
        <v>229</v>
      </c>
      <c r="E369" s="90" t="s">
        <v>585</v>
      </c>
      <c r="F369" s="89"/>
      <c r="G369" s="36">
        <f t="shared" si="78"/>
        <v>372</v>
      </c>
      <c r="H369" s="36">
        <f t="shared" si="78"/>
        <v>372</v>
      </c>
      <c r="I369" s="36">
        <f t="shared" si="78"/>
        <v>372</v>
      </c>
    </row>
    <row r="370" spans="1:9" ht="47.25" x14ac:dyDescent="0.2">
      <c r="A370" s="67" t="s">
        <v>340</v>
      </c>
      <c r="B370" s="89" t="s">
        <v>247</v>
      </c>
      <c r="C370" s="89" t="s">
        <v>193</v>
      </c>
      <c r="D370" s="89" t="s">
        <v>229</v>
      </c>
      <c r="E370" s="90" t="s">
        <v>585</v>
      </c>
      <c r="F370" s="89" t="s">
        <v>210</v>
      </c>
      <c r="G370" s="36">
        <v>372</v>
      </c>
      <c r="H370" s="36">
        <v>372</v>
      </c>
      <c r="I370" s="36">
        <v>372</v>
      </c>
    </row>
    <row r="371" spans="1:9" ht="31.5" x14ac:dyDescent="0.2">
      <c r="A371" s="69" t="s">
        <v>25</v>
      </c>
      <c r="B371" s="89" t="s">
        <v>247</v>
      </c>
      <c r="C371" s="89" t="s">
        <v>193</v>
      </c>
      <c r="D371" s="89" t="s">
        <v>229</v>
      </c>
      <c r="E371" s="90" t="s">
        <v>586</v>
      </c>
      <c r="F371" s="89"/>
      <c r="G371" s="36">
        <f t="shared" ref="G371:I372" si="79">SUM(G372)</f>
        <v>400</v>
      </c>
      <c r="H371" s="36">
        <f t="shared" si="79"/>
        <v>400</v>
      </c>
      <c r="I371" s="36">
        <f t="shared" si="79"/>
        <v>400</v>
      </c>
    </row>
    <row r="372" spans="1:9" ht="47.25" x14ac:dyDescent="0.2">
      <c r="A372" s="116" t="s">
        <v>285</v>
      </c>
      <c r="B372" s="89" t="s">
        <v>247</v>
      </c>
      <c r="C372" s="89" t="s">
        <v>193</v>
      </c>
      <c r="D372" s="89" t="s">
        <v>229</v>
      </c>
      <c r="E372" s="90" t="s">
        <v>587</v>
      </c>
      <c r="F372" s="89"/>
      <c r="G372" s="36">
        <f t="shared" si="79"/>
        <v>400</v>
      </c>
      <c r="H372" s="36">
        <f t="shared" si="79"/>
        <v>400</v>
      </c>
      <c r="I372" s="36">
        <f t="shared" si="79"/>
        <v>400</v>
      </c>
    </row>
    <row r="373" spans="1:9" ht="47.25" x14ac:dyDescent="0.2">
      <c r="A373" s="116" t="s">
        <v>311</v>
      </c>
      <c r="B373" s="89" t="s">
        <v>247</v>
      </c>
      <c r="C373" s="89" t="s">
        <v>193</v>
      </c>
      <c r="D373" s="89" t="s">
        <v>229</v>
      </c>
      <c r="E373" s="90" t="s">
        <v>587</v>
      </c>
      <c r="F373" s="89" t="s">
        <v>12</v>
      </c>
      <c r="G373" s="36">
        <v>400</v>
      </c>
      <c r="H373" s="36">
        <v>400</v>
      </c>
      <c r="I373" s="36">
        <v>400</v>
      </c>
    </row>
    <row r="374" spans="1:9" ht="47.25" x14ac:dyDescent="0.2">
      <c r="A374" s="54" t="s">
        <v>255</v>
      </c>
      <c r="B374" s="89" t="s">
        <v>247</v>
      </c>
      <c r="C374" s="89" t="s">
        <v>193</v>
      </c>
      <c r="D374" s="89" t="s">
        <v>229</v>
      </c>
      <c r="E374" s="90" t="s">
        <v>736</v>
      </c>
      <c r="F374" s="89"/>
      <c r="G374" s="36">
        <f>SUM(G375)</f>
        <v>9194.2999999999993</v>
      </c>
      <c r="H374" s="36">
        <f>SUM(H375)</f>
        <v>9194.2999999999993</v>
      </c>
      <c r="I374" s="36">
        <f>SUM(I375)</f>
        <v>9194.2999999999993</v>
      </c>
    </row>
    <row r="375" spans="1:9" ht="173.25" x14ac:dyDescent="0.2">
      <c r="A375" s="54" t="s">
        <v>704</v>
      </c>
      <c r="B375" s="89" t="s">
        <v>247</v>
      </c>
      <c r="C375" s="89" t="s">
        <v>193</v>
      </c>
      <c r="D375" s="89" t="s">
        <v>229</v>
      </c>
      <c r="E375" s="90" t="s">
        <v>737</v>
      </c>
      <c r="F375" s="89"/>
      <c r="G375" s="36">
        <f>SUM(G376:G377)</f>
        <v>9194.2999999999993</v>
      </c>
      <c r="H375" s="36">
        <f>SUM(H376:H377)</f>
        <v>9194.2999999999993</v>
      </c>
      <c r="I375" s="36">
        <f>SUM(I376:I377)</f>
        <v>9194.2999999999993</v>
      </c>
    </row>
    <row r="376" spans="1:9" ht="47.25" x14ac:dyDescent="0.2">
      <c r="A376" s="67" t="s">
        <v>340</v>
      </c>
      <c r="B376" s="89" t="s">
        <v>247</v>
      </c>
      <c r="C376" s="89" t="s">
        <v>193</v>
      </c>
      <c r="D376" s="89" t="s">
        <v>229</v>
      </c>
      <c r="E376" s="90" t="s">
        <v>737</v>
      </c>
      <c r="F376" s="89" t="s">
        <v>210</v>
      </c>
      <c r="G376" s="36">
        <v>135.9</v>
      </c>
      <c r="H376" s="36">
        <v>135.9</v>
      </c>
      <c r="I376" s="36">
        <v>135.9</v>
      </c>
    </row>
    <row r="377" spans="1:9" ht="31.5" x14ac:dyDescent="0.2">
      <c r="A377" s="54" t="s">
        <v>74</v>
      </c>
      <c r="B377" s="89" t="s">
        <v>247</v>
      </c>
      <c r="C377" s="89" t="s">
        <v>193</v>
      </c>
      <c r="D377" s="89" t="s">
        <v>229</v>
      </c>
      <c r="E377" s="90" t="s">
        <v>737</v>
      </c>
      <c r="F377" s="89" t="s">
        <v>75</v>
      </c>
      <c r="G377" s="36">
        <v>9058.4</v>
      </c>
      <c r="H377" s="36">
        <v>9058.4</v>
      </c>
      <c r="I377" s="36">
        <v>9058.4</v>
      </c>
    </row>
    <row r="378" spans="1:9" ht="15.75" x14ac:dyDescent="0.2">
      <c r="A378" s="53" t="s">
        <v>44</v>
      </c>
      <c r="B378" s="89" t="s">
        <v>247</v>
      </c>
      <c r="C378" s="87" t="s">
        <v>193</v>
      </c>
      <c r="D378" s="87" t="s">
        <v>231</v>
      </c>
      <c r="E378" s="86"/>
      <c r="F378" s="87"/>
      <c r="G378" s="49">
        <f t="shared" ref="G378:I379" si="80">SUM(G379)</f>
        <v>100128.9</v>
      </c>
      <c r="H378" s="49">
        <f t="shared" si="80"/>
        <v>100555.4</v>
      </c>
      <c r="I378" s="49">
        <f t="shared" si="80"/>
        <v>103410.5</v>
      </c>
    </row>
    <row r="379" spans="1:9" ht="47.25" x14ac:dyDescent="0.2">
      <c r="A379" s="54" t="s">
        <v>756</v>
      </c>
      <c r="B379" s="89" t="s">
        <v>247</v>
      </c>
      <c r="C379" s="89" t="s">
        <v>193</v>
      </c>
      <c r="D379" s="89" t="s">
        <v>231</v>
      </c>
      <c r="E379" s="90" t="s">
        <v>580</v>
      </c>
      <c r="F379" s="87"/>
      <c r="G379" s="49">
        <f t="shared" si="80"/>
        <v>100128.9</v>
      </c>
      <c r="H379" s="49">
        <f t="shared" si="80"/>
        <v>100555.4</v>
      </c>
      <c r="I379" s="49">
        <f t="shared" si="80"/>
        <v>103410.5</v>
      </c>
    </row>
    <row r="380" spans="1:9" ht="47.25" x14ac:dyDescent="0.2">
      <c r="A380" s="54" t="s">
        <v>140</v>
      </c>
      <c r="B380" s="89" t="s">
        <v>247</v>
      </c>
      <c r="C380" s="89" t="s">
        <v>193</v>
      </c>
      <c r="D380" s="89" t="s">
        <v>231</v>
      </c>
      <c r="E380" s="90" t="s">
        <v>581</v>
      </c>
      <c r="F380" s="87"/>
      <c r="G380" s="49">
        <f>SUM(G381+G400+G396+G391)</f>
        <v>100128.9</v>
      </c>
      <c r="H380" s="49">
        <f>SUM(H381+H400+H396+H391)</f>
        <v>100555.4</v>
      </c>
      <c r="I380" s="49">
        <f>SUM(I381+I400+I396+I391)</f>
        <v>103410.5</v>
      </c>
    </row>
    <row r="381" spans="1:9" ht="31.5" x14ac:dyDescent="0.2">
      <c r="A381" s="54" t="s">
        <v>366</v>
      </c>
      <c r="B381" s="89" t="s">
        <v>247</v>
      </c>
      <c r="C381" s="89" t="s">
        <v>193</v>
      </c>
      <c r="D381" s="89" t="s">
        <v>231</v>
      </c>
      <c r="E381" s="90" t="s">
        <v>719</v>
      </c>
      <c r="F381" s="87"/>
      <c r="G381" s="36">
        <f>SUM(G382+G385+G388)</f>
        <v>75430.3</v>
      </c>
      <c r="H381" s="36">
        <f>SUM(H382+H385+H388)</f>
        <v>75708</v>
      </c>
      <c r="I381" s="36">
        <f>SUM(I382+I385+I388)</f>
        <v>78408.3</v>
      </c>
    </row>
    <row r="382" spans="1:9" ht="157.5" x14ac:dyDescent="0.2">
      <c r="A382" s="116" t="s">
        <v>862</v>
      </c>
      <c r="B382" s="89" t="s">
        <v>247</v>
      </c>
      <c r="C382" s="89" t="s">
        <v>193</v>
      </c>
      <c r="D382" s="89" t="s">
        <v>231</v>
      </c>
      <c r="E382" s="90" t="s">
        <v>863</v>
      </c>
      <c r="F382" s="87"/>
      <c r="G382" s="36">
        <f>SUM(G383:G384)</f>
        <v>38658.799999999996</v>
      </c>
      <c r="H382" s="36">
        <f>SUM(H383:H384)</f>
        <v>40229.1</v>
      </c>
      <c r="I382" s="36">
        <f>SUM(I383:I384)</f>
        <v>41856.700000000004</v>
      </c>
    </row>
    <row r="383" spans="1:9" ht="47.25" x14ac:dyDescent="0.2">
      <c r="A383" s="67" t="s">
        <v>340</v>
      </c>
      <c r="B383" s="89" t="s">
        <v>247</v>
      </c>
      <c r="C383" s="89" t="s">
        <v>193</v>
      </c>
      <c r="D383" s="89" t="s">
        <v>231</v>
      </c>
      <c r="E383" s="90" t="s">
        <v>863</v>
      </c>
      <c r="F383" s="89" t="s">
        <v>210</v>
      </c>
      <c r="G383" s="36">
        <v>513.6</v>
      </c>
      <c r="H383" s="36">
        <v>535</v>
      </c>
      <c r="I383" s="36">
        <v>556.4</v>
      </c>
    </row>
    <row r="384" spans="1:9" ht="31.5" x14ac:dyDescent="0.2">
      <c r="A384" s="54" t="s">
        <v>74</v>
      </c>
      <c r="B384" s="89" t="s">
        <v>247</v>
      </c>
      <c r="C384" s="89" t="s">
        <v>193</v>
      </c>
      <c r="D384" s="89" t="s">
        <v>231</v>
      </c>
      <c r="E384" s="90" t="s">
        <v>863</v>
      </c>
      <c r="F384" s="89" t="s">
        <v>75</v>
      </c>
      <c r="G384" s="36">
        <v>38145.199999999997</v>
      </c>
      <c r="H384" s="36">
        <v>39694.1</v>
      </c>
      <c r="I384" s="36">
        <v>41300.300000000003</v>
      </c>
    </row>
    <row r="385" spans="1:9" ht="63" x14ac:dyDescent="0.2">
      <c r="A385" s="116" t="s">
        <v>864</v>
      </c>
      <c r="B385" s="89" t="s">
        <v>247</v>
      </c>
      <c r="C385" s="89" t="s">
        <v>193</v>
      </c>
      <c r="D385" s="89" t="s">
        <v>231</v>
      </c>
      <c r="E385" s="90" t="s">
        <v>865</v>
      </c>
      <c r="F385" s="87"/>
      <c r="G385" s="36">
        <f>SUM(G386:G387)</f>
        <v>21626.2</v>
      </c>
      <c r="H385" s="36">
        <f>SUM(H386:H387)</f>
        <v>19727.8</v>
      </c>
      <c r="I385" s="36">
        <f>SUM(I386:I387)</f>
        <v>20170.400000000001</v>
      </c>
    </row>
    <row r="386" spans="1:9" ht="47.25" x14ac:dyDescent="0.2">
      <c r="A386" s="67" t="s">
        <v>340</v>
      </c>
      <c r="B386" s="89" t="s">
        <v>247</v>
      </c>
      <c r="C386" s="89" t="s">
        <v>193</v>
      </c>
      <c r="D386" s="89" t="s">
        <v>231</v>
      </c>
      <c r="E386" s="90" t="s">
        <v>865</v>
      </c>
      <c r="F386" s="89" t="s">
        <v>210</v>
      </c>
      <c r="G386" s="36">
        <v>316.2</v>
      </c>
      <c r="H386" s="36">
        <v>297.8</v>
      </c>
      <c r="I386" s="36">
        <v>270.39999999999998</v>
      </c>
    </row>
    <row r="387" spans="1:9" ht="31.5" x14ac:dyDescent="0.2">
      <c r="A387" s="54" t="s">
        <v>74</v>
      </c>
      <c r="B387" s="89" t="s">
        <v>247</v>
      </c>
      <c r="C387" s="89" t="s">
        <v>193</v>
      </c>
      <c r="D387" s="89" t="s">
        <v>231</v>
      </c>
      <c r="E387" s="90" t="s">
        <v>865</v>
      </c>
      <c r="F387" s="89" t="s">
        <v>75</v>
      </c>
      <c r="G387" s="36">
        <v>21310</v>
      </c>
      <c r="H387" s="36">
        <v>19430</v>
      </c>
      <c r="I387" s="36">
        <v>19900</v>
      </c>
    </row>
    <row r="388" spans="1:9" ht="110.25" x14ac:dyDescent="0.2">
      <c r="A388" s="116" t="s">
        <v>866</v>
      </c>
      <c r="B388" s="89" t="s">
        <v>247</v>
      </c>
      <c r="C388" s="89" t="s">
        <v>193</v>
      </c>
      <c r="D388" s="89" t="s">
        <v>231</v>
      </c>
      <c r="E388" s="90" t="s">
        <v>867</v>
      </c>
      <c r="F388" s="87"/>
      <c r="G388" s="36">
        <f>SUM(G389:G390)</f>
        <v>15145.3</v>
      </c>
      <c r="H388" s="36">
        <f>SUM(H389:H390)</f>
        <v>15751.1</v>
      </c>
      <c r="I388" s="36">
        <f>SUM(I389:I390)</f>
        <v>16381.2</v>
      </c>
    </row>
    <row r="389" spans="1:9" ht="47.25" x14ac:dyDescent="0.2">
      <c r="A389" s="67" t="s">
        <v>340</v>
      </c>
      <c r="B389" s="89" t="s">
        <v>247</v>
      </c>
      <c r="C389" s="89" t="s">
        <v>193</v>
      </c>
      <c r="D389" s="89" t="s">
        <v>231</v>
      </c>
      <c r="E389" s="90" t="s">
        <v>867</v>
      </c>
      <c r="F389" s="89" t="s">
        <v>210</v>
      </c>
      <c r="G389" s="36">
        <v>225.3</v>
      </c>
      <c r="H389" s="36">
        <v>231.1</v>
      </c>
      <c r="I389" s="36">
        <v>231.2</v>
      </c>
    </row>
    <row r="390" spans="1:9" ht="31.5" x14ac:dyDescent="0.2">
      <c r="A390" s="54" t="s">
        <v>74</v>
      </c>
      <c r="B390" s="89" t="s">
        <v>247</v>
      </c>
      <c r="C390" s="89" t="s">
        <v>193</v>
      </c>
      <c r="D390" s="89" t="s">
        <v>231</v>
      </c>
      <c r="E390" s="90" t="s">
        <v>867</v>
      </c>
      <c r="F390" s="89" t="s">
        <v>75</v>
      </c>
      <c r="G390" s="36">
        <v>14920</v>
      </c>
      <c r="H390" s="36">
        <v>15520</v>
      </c>
      <c r="I390" s="36">
        <v>16150</v>
      </c>
    </row>
    <row r="391" spans="1:9" ht="31.5" x14ac:dyDescent="0.2">
      <c r="A391" s="116" t="s">
        <v>253</v>
      </c>
      <c r="B391" s="89" t="s">
        <v>247</v>
      </c>
      <c r="C391" s="89" t="s">
        <v>193</v>
      </c>
      <c r="D391" s="89" t="s">
        <v>231</v>
      </c>
      <c r="E391" s="90" t="s">
        <v>582</v>
      </c>
      <c r="F391" s="89"/>
      <c r="G391" s="36">
        <f>SUM(G392+G394)</f>
        <v>540</v>
      </c>
      <c r="H391" s="36">
        <f t="shared" ref="H391:I391" si="81">SUM(H392+H394)</f>
        <v>540</v>
      </c>
      <c r="I391" s="36">
        <f t="shared" si="81"/>
        <v>540</v>
      </c>
    </row>
    <row r="392" spans="1:9" ht="31.5" x14ac:dyDescent="0.2">
      <c r="A392" s="67" t="s">
        <v>473</v>
      </c>
      <c r="B392" s="89" t="s">
        <v>247</v>
      </c>
      <c r="C392" s="89" t="s">
        <v>193</v>
      </c>
      <c r="D392" s="89" t="s">
        <v>231</v>
      </c>
      <c r="E392" s="90" t="s">
        <v>676</v>
      </c>
      <c r="F392" s="89"/>
      <c r="G392" s="36">
        <f>SUM(G393)</f>
        <v>400</v>
      </c>
      <c r="H392" s="36">
        <f t="shared" ref="H392:I394" si="82">SUM(H393)</f>
        <v>400</v>
      </c>
      <c r="I392" s="36">
        <f t="shared" si="82"/>
        <v>400</v>
      </c>
    </row>
    <row r="393" spans="1:9" ht="47.25" x14ac:dyDescent="0.2">
      <c r="A393" s="67" t="s">
        <v>340</v>
      </c>
      <c r="B393" s="89" t="s">
        <v>247</v>
      </c>
      <c r="C393" s="89" t="s">
        <v>193</v>
      </c>
      <c r="D393" s="89" t="s">
        <v>231</v>
      </c>
      <c r="E393" s="90" t="s">
        <v>676</v>
      </c>
      <c r="F393" s="89" t="s">
        <v>210</v>
      </c>
      <c r="G393" s="36">
        <v>400</v>
      </c>
      <c r="H393" s="36">
        <v>400</v>
      </c>
      <c r="I393" s="36">
        <v>400</v>
      </c>
    </row>
    <row r="394" spans="1:9" ht="31.5" x14ac:dyDescent="0.2">
      <c r="A394" s="67" t="s">
        <v>365</v>
      </c>
      <c r="B394" s="89" t="s">
        <v>247</v>
      </c>
      <c r="C394" s="89" t="s">
        <v>193</v>
      </c>
      <c r="D394" s="89" t="s">
        <v>231</v>
      </c>
      <c r="E394" s="90" t="s">
        <v>583</v>
      </c>
      <c r="F394" s="89"/>
      <c r="G394" s="36">
        <f>SUM(G395)</f>
        <v>140</v>
      </c>
      <c r="H394" s="36">
        <f t="shared" si="82"/>
        <v>140</v>
      </c>
      <c r="I394" s="36">
        <f t="shared" si="82"/>
        <v>140</v>
      </c>
    </row>
    <row r="395" spans="1:9" ht="47.25" x14ac:dyDescent="0.2">
      <c r="A395" s="67" t="s">
        <v>340</v>
      </c>
      <c r="B395" s="89" t="s">
        <v>247</v>
      </c>
      <c r="C395" s="89" t="s">
        <v>193</v>
      </c>
      <c r="D395" s="89" t="s">
        <v>231</v>
      </c>
      <c r="E395" s="90" t="s">
        <v>583</v>
      </c>
      <c r="F395" s="89" t="s">
        <v>210</v>
      </c>
      <c r="G395" s="36">
        <v>140</v>
      </c>
      <c r="H395" s="36">
        <v>140</v>
      </c>
      <c r="I395" s="36">
        <v>140</v>
      </c>
    </row>
    <row r="396" spans="1:9" ht="31.5" x14ac:dyDescent="0.2">
      <c r="A396" s="55" t="s">
        <v>337</v>
      </c>
      <c r="B396" s="89" t="s">
        <v>247</v>
      </c>
      <c r="C396" s="89" t="s">
        <v>193</v>
      </c>
      <c r="D396" s="89" t="s">
        <v>231</v>
      </c>
      <c r="E396" s="90" t="s">
        <v>720</v>
      </c>
      <c r="F396" s="89"/>
      <c r="G396" s="36">
        <f>SUM(G397)</f>
        <v>21936.7</v>
      </c>
      <c r="H396" s="36">
        <f>SUM(H397)</f>
        <v>21996.6</v>
      </c>
      <c r="I396" s="36">
        <f>SUM(I397)</f>
        <v>22059</v>
      </c>
    </row>
    <row r="397" spans="1:9" ht="94.5" x14ac:dyDescent="0.2">
      <c r="A397" s="55" t="s">
        <v>868</v>
      </c>
      <c r="B397" s="89" t="s">
        <v>247</v>
      </c>
      <c r="C397" s="89" t="s">
        <v>193</v>
      </c>
      <c r="D397" s="89" t="s">
        <v>231</v>
      </c>
      <c r="E397" s="90" t="s">
        <v>869</v>
      </c>
      <c r="F397" s="89"/>
      <c r="G397" s="36">
        <f>SUM(G398:G399)</f>
        <v>21936.7</v>
      </c>
      <c r="H397" s="36">
        <f>SUM(H398:H399)</f>
        <v>21996.6</v>
      </c>
      <c r="I397" s="36">
        <f>SUM(I398:I399)</f>
        <v>22059</v>
      </c>
    </row>
    <row r="398" spans="1:9" ht="94.5" x14ac:dyDescent="0.2">
      <c r="A398" s="54" t="s">
        <v>73</v>
      </c>
      <c r="B398" s="89" t="s">
        <v>247</v>
      </c>
      <c r="C398" s="89" t="s">
        <v>193</v>
      </c>
      <c r="D398" s="89" t="s">
        <v>231</v>
      </c>
      <c r="E398" s="90" t="s">
        <v>869</v>
      </c>
      <c r="F398" s="89" t="s">
        <v>83</v>
      </c>
      <c r="G398" s="36">
        <v>17970.5</v>
      </c>
      <c r="H398" s="36">
        <v>17970.5</v>
      </c>
      <c r="I398" s="36">
        <v>17970.5</v>
      </c>
    </row>
    <row r="399" spans="1:9" ht="47.25" x14ac:dyDescent="0.2">
      <c r="A399" s="67" t="s">
        <v>340</v>
      </c>
      <c r="B399" s="89" t="s">
        <v>247</v>
      </c>
      <c r="C399" s="89" t="s">
        <v>193</v>
      </c>
      <c r="D399" s="89" t="s">
        <v>231</v>
      </c>
      <c r="E399" s="90" t="s">
        <v>869</v>
      </c>
      <c r="F399" s="89" t="s">
        <v>210</v>
      </c>
      <c r="G399" s="36">
        <v>3966.2</v>
      </c>
      <c r="H399" s="36">
        <v>4026.1</v>
      </c>
      <c r="I399" s="36">
        <v>4088.5</v>
      </c>
    </row>
    <row r="400" spans="1:9" ht="31.5" x14ac:dyDescent="0.2">
      <c r="A400" s="67" t="s">
        <v>369</v>
      </c>
      <c r="B400" s="89" t="s">
        <v>247</v>
      </c>
      <c r="C400" s="89" t="s">
        <v>193</v>
      </c>
      <c r="D400" s="89" t="s">
        <v>231</v>
      </c>
      <c r="E400" s="90" t="s">
        <v>721</v>
      </c>
      <c r="F400" s="87"/>
      <c r="G400" s="36">
        <f>SUM(G401)</f>
        <v>2221.9</v>
      </c>
      <c r="H400" s="36">
        <f>SUM(H401)</f>
        <v>2310.8000000000002</v>
      </c>
      <c r="I400" s="36">
        <f>SUM(I401)</f>
        <v>2403.1999999999998</v>
      </c>
    </row>
    <row r="401" spans="1:9" ht="94.5" x14ac:dyDescent="0.2">
      <c r="A401" s="116" t="s">
        <v>870</v>
      </c>
      <c r="B401" s="89" t="s">
        <v>247</v>
      </c>
      <c r="C401" s="89" t="s">
        <v>193</v>
      </c>
      <c r="D401" s="89" t="s">
        <v>231</v>
      </c>
      <c r="E401" s="90" t="s">
        <v>871</v>
      </c>
      <c r="F401" s="89"/>
      <c r="G401" s="36">
        <f>SUM(G402:G403)</f>
        <v>2221.9</v>
      </c>
      <c r="H401" s="36">
        <f>SUM(H402:H403)</f>
        <v>2310.8000000000002</v>
      </c>
      <c r="I401" s="36">
        <f>SUM(I402:I403)</f>
        <v>2403.1999999999998</v>
      </c>
    </row>
    <row r="402" spans="1:9" ht="47.25" x14ac:dyDescent="0.2">
      <c r="A402" s="67" t="s">
        <v>340</v>
      </c>
      <c r="B402" s="89" t="s">
        <v>247</v>
      </c>
      <c r="C402" s="89" t="s">
        <v>193</v>
      </c>
      <c r="D402" s="89" t="s">
        <v>231</v>
      </c>
      <c r="E402" s="90" t="s">
        <v>871</v>
      </c>
      <c r="F402" s="89" t="s">
        <v>210</v>
      </c>
      <c r="G402" s="36">
        <v>31.9</v>
      </c>
      <c r="H402" s="36">
        <v>34.299999999999997</v>
      </c>
      <c r="I402" s="36">
        <v>34</v>
      </c>
    </row>
    <row r="403" spans="1:9" ht="31.5" x14ac:dyDescent="0.2">
      <c r="A403" s="54" t="s">
        <v>74</v>
      </c>
      <c r="B403" s="89" t="s">
        <v>247</v>
      </c>
      <c r="C403" s="89" t="s">
        <v>193</v>
      </c>
      <c r="D403" s="89" t="s">
        <v>231</v>
      </c>
      <c r="E403" s="90" t="s">
        <v>871</v>
      </c>
      <c r="F403" s="89" t="s">
        <v>75</v>
      </c>
      <c r="G403" s="36">
        <v>2190</v>
      </c>
      <c r="H403" s="36">
        <v>2276.5</v>
      </c>
      <c r="I403" s="36">
        <v>2369.1999999999998</v>
      </c>
    </row>
    <row r="404" spans="1:9" ht="31.5" x14ac:dyDescent="0.2">
      <c r="A404" s="53" t="s">
        <v>206</v>
      </c>
      <c r="B404" s="87" t="s">
        <v>247</v>
      </c>
      <c r="C404" s="87" t="s">
        <v>193</v>
      </c>
      <c r="D404" s="87" t="s">
        <v>233</v>
      </c>
      <c r="E404" s="86"/>
      <c r="F404" s="87"/>
      <c r="G404" s="49">
        <f>SUM(G405)</f>
        <v>24109.5</v>
      </c>
      <c r="H404" s="49">
        <f t="shared" ref="H404:I404" si="83">SUM(H405)</f>
        <v>24238.899999999998</v>
      </c>
      <c r="I404" s="49">
        <f t="shared" si="83"/>
        <v>24258.399999999998</v>
      </c>
    </row>
    <row r="405" spans="1:9" ht="47.25" x14ac:dyDescent="0.2">
      <c r="A405" s="54" t="s">
        <v>756</v>
      </c>
      <c r="B405" s="89" t="s">
        <v>247</v>
      </c>
      <c r="C405" s="89" t="s">
        <v>193</v>
      </c>
      <c r="D405" s="89" t="s">
        <v>233</v>
      </c>
      <c r="E405" s="90" t="s">
        <v>580</v>
      </c>
      <c r="F405" s="89"/>
      <c r="G405" s="36">
        <f>SUM(G406+G414+G433+G427+G441)</f>
        <v>24109.5</v>
      </c>
      <c r="H405" s="36">
        <f>SUM(H406+H414+H433+H427+H441)</f>
        <v>24238.899999999998</v>
      </c>
      <c r="I405" s="36">
        <f>SUM(I406+I414+I433+I427+I441)</f>
        <v>24258.399999999998</v>
      </c>
    </row>
    <row r="406" spans="1:9" ht="47.25" x14ac:dyDescent="0.2">
      <c r="A406" s="54" t="s">
        <v>140</v>
      </c>
      <c r="B406" s="89" t="s">
        <v>247</v>
      </c>
      <c r="C406" s="89" t="s">
        <v>193</v>
      </c>
      <c r="D406" s="89" t="s">
        <v>233</v>
      </c>
      <c r="E406" s="90" t="s">
        <v>581</v>
      </c>
      <c r="F406" s="89"/>
      <c r="G406" s="36">
        <f t="shared" ref="G406:I406" si="84">SUM(G407)</f>
        <v>3425.9</v>
      </c>
      <c r="H406" s="36">
        <f t="shared" si="84"/>
        <v>3444.7</v>
      </c>
      <c r="I406" s="36">
        <f t="shared" si="84"/>
        <v>3464.2</v>
      </c>
    </row>
    <row r="407" spans="1:9" ht="15.75" x14ac:dyDescent="0.2">
      <c r="A407" s="54" t="s">
        <v>96</v>
      </c>
      <c r="B407" s="89" t="s">
        <v>247</v>
      </c>
      <c r="C407" s="89" t="s">
        <v>193</v>
      </c>
      <c r="D407" s="89" t="s">
        <v>233</v>
      </c>
      <c r="E407" s="90" t="s">
        <v>718</v>
      </c>
      <c r="F407" s="89"/>
      <c r="G407" s="36">
        <f>SUM(G408+G411)</f>
        <v>3425.9</v>
      </c>
      <c r="H407" s="36">
        <f t="shared" ref="H407:I407" si="85">SUM(H408+H411)</f>
        <v>3444.7</v>
      </c>
      <c r="I407" s="36">
        <f t="shared" si="85"/>
        <v>3464.2</v>
      </c>
    </row>
    <row r="408" spans="1:9" ht="31.5" x14ac:dyDescent="0.2">
      <c r="A408" s="116" t="s">
        <v>186</v>
      </c>
      <c r="B408" s="89" t="s">
        <v>247</v>
      </c>
      <c r="C408" s="89" t="s">
        <v>193</v>
      </c>
      <c r="D408" s="89" t="s">
        <v>233</v>
      </c>
      <c r="E408" s="90" t="s">
        <v>872</v>
      </c>
      <c r="F408" s="89"/>
      <c r="G408" s="36">
        <f>SUM(G409:G410)</f>
        <v>2956.6</v>
      </c>
      <c r="H408" s="36">
        <f>SUM(H409:H410)</f>
        <v>2956.6</v>
      </c>
      <c r="I408" s="36">
        <f>SUM(I409:I410)</f>
        <v>2956.6</v>
      </c>
    </row>
    <row r="409" spans="1:9" ht="94.5" x14ac:dyDescent="0.2">
      <c r="A409" s="54" t="s">
        <v>73</v>
      </c>
      <c r="B409" s="89" t="s">
        <v>247</v>
      </c>
      <c r="C409" s="89" t="s">
        <v>193</v>
      </c>
      <c r="D409" s="89" t="s">
        <v>233</v>
      </c>
      <c r="E409" s="90" t="s">
        <v>872</v>
      </c>
      <c r="F409" s="89" t="s">
        <v>83</v>
      </c>
      <c r="G409" s="36">
        <v>2651</v>
      </c>
      <c r="H409" s="36">
        <v>2651</v>
      </c>
      <c r="I409" s="36">
        <v>2651</v>
      </c>
    </row>
    <row r="410" spans="1:9" ht="47.25" x14ac:dyDescent="0.2">
      <c r="A410" s="67" t="s">
        <v>340</v>
      </c>
      <c r="B410" s="89" t="s">
        <v>247</v>
      </c>
      <c r="C410" s="89" t="s">
        <v>193</v>
      </c>
      <c r="D410" s="89" t="s">
        <v>233</v>
      </c>
      <c r="E410" s="90" t="s">
        <v>872</v>
      </c>
      <c r="F410" s="89" t="s">
        <v>210</v>
      </c>
      <c r="G410" s="36">
        <v>305.60000000000002</v>
      </c>
      <c r="H410" s="36">
        <v>305.60000000000002</v>
      </c>
      <c r="I410" s="36">
        <v>305.60000000000002</v>
      </c>
    </row>
    <row r="411" spans="1:9" ht="220.5" x14ac:dyDescent="0.2">
      <c r="A411" s="139" t="s">
        <v>873</v>
      </c>
      <c r="B411" s="90" t="s">
        <v>247</v>
      </c>
      <c r="C411" s="90" t="s">
        <v>193</v>
      </c>
      <c r="D411" s="90" t="s">
        <v>233</v>
      </c>
      <c r="E411" s="90" t="s">
        <v>874</v>
      </c>
      <c r="F411" s="90"/>
      <c r="G411" s="78">
        <f>SUM(G413+G412)</f>
        <v>469.3</v>
      </c>
      <c r="H411" s="78">
        <f t="shared" ref="H411:I411" si="86">SUM(H413+H412)</f>
        <v>488.1</v>
      </c>
      <c r="I411" s="78">
        <f t="shared" si="86"/>
        <v>507.6</v>
      </c>
    </row>
    <row r="412" spans="1:9" ht="94.5" x14ac:dyDescent="0.2">
      <c r="A412" s="54" t="s">
        <v>73</v>
      </c>
      <c r="B412" s="90" t="s">
        <v>247</v>
      </c>
      <c r="C412" s="90" t="s">
        <v>193</v>
      </c>
      <c r="D412" s="90" t="s">
        <v>233</v>
      </c>
      <c r="E412" s="90" t="s">
        <v>874</v>
      </c>
      <c r="F412" s="89" t="s">
        <v>83</v>
      </c>
      <c r="G412" s="78">
        <v>329.3</v>
      </c>
      <c r="H412" s="78">
        <v>342.1</v>
      </c>
      <c r="I412" s="78">
        <v>355.6</v>
      </c>
    </row>
    <row r="413" spans="1:9" ht="47.25" x14ac:dyDescent="0.2">
      <c r="A413" s="67" t="s">
        <v>340</v>
      </c>
      <c r="B413" s="90" t="s">
        <v>247</v>
      </c>
      <c r="C413" s="90" t="s">
        <v>193</v>
      </c>
      <c r="D413" s="90" t="s">
        <v>233</v>
      </c>
      <c r="E413" s="90" t="s">
        <v>874</v>
      </c>
      <c r="F413" s="90" t="s">
        <v>210</v>
      </c>
      <c r="G413" s="78">
        <v>140</v>
      </c>
      <c r="H413" s="78">
        <v>146</v>
      </c>
      <c r="I413" s="78">
        <v>152</v>
      </c>
    </row>
    <row r="414" spans="1:9" ht="63" x14ac:dyDescent="0.2">
      <c r="A414" s="54" t="s">
        <v>758</v>
      </c>
      <c r="B414" s="89" t="s">
        <v>247</v>
      </c>
      <c r="C414" s="89" t="s">
        <v>193</v>
      </c>
      <c r="D414" s="89" t="s">
        <v>233</v>
      </c>
      <c r="E414" s="90" t="s">
        <v>690</v>
      </c>
      <c r="F414" s="89"/>
      <c r="G414" s="36">
        <f>SUM(G415)</f>
        <v>5575.4</v>
      </c>
      <c r="H414" s="36">
        <f t="shared" ref="H414:I414" si="87">SUM(H415)</f>
        <v>5575.4</v>
      </c>
      <c r="I414" s="36">
        <f t="shared" si="87"/>
        <v>5575.4</v>
      </c>
    </row>
    <row r="415" spans="1:9" ht="15.75" x14ac:dyDescent="0.2">
      <c r="A415" s="54" t="s">
        <v>96</v>
      </c>
      <c r="B415" s="89" t="s">
        <v>247</v>
      </c>
      <c r="C415" s="89" t="s">
        <v>193</v>
      </c>
      <c r="D415" s="89" t="s">
        <v>233</v>
      </c>
      <c r="E415" s="90" t="s">
        <v>722</v>
      </c>
      <c r="F415" s="89"/>
      <c r="G415" s="36">
        <f>SUM(G416+G419+G421+G424)</f>
        <v>5575.4</v>
      </c>
      <c r="H415" s="36">
        <f t="shared" ref="H415:I415" si="88">SUM(H416+H419+H421+H424)</f>
        <v>5575.4</v>
      </c>
      <c r="I415" s="36">
        <f t="shared" si="88"/>
        <v>5575.4</v>
      </c>
    </row>
    <row r="416" spans="1:9" ht="63" x14ac:dyDescent="0.2">
      <c r="A416" s="54" t="s">
        <v>287</v>
      </c>
      <c r="B416" s="89" t="s">
        <v>247</v>
      </c>
      <c r="C416" s="89" t="s">
        <v>193</v>
      </c>
      <c r="D416" s="89" t="s">
        <v>233</v>
      </c>
      <c r="E416" s="90" t="s">
        <v>875</v>
      </c>
      <c r="F416" s="89"/>
      <c r="G416" s="36">
        <f>SUM(G417:G418)</f>
        <v>4037.3</v>
      </c>
      <c r="H416" s="36">
        <f t="shared" ref="H416:I416" si="89">SUM(H417:H418)</f>
        <v>4037.3</v>
      </c>
      <c r="I416" s="36">
        <f t="shared" si="89"/>
        <v>4037.3</v>
      </c>
    </row>
    <row r="417" spans="1:9" ht="94.5" x14ac:dyDescent="0.2">
      <c r="A417" s="54" t="s">
        <v>73</v>
      </c>
      <c r="B417" s="89" t="s">
        <v>247</v>
      </c>
      <c r="C417" s="89" t="s">
        <v>193</v>
      </c>
      <c r="D417" s="89" t="s">
        <v>233</v>
      </c>
      <c r="E417" s="90" t="s">
        <v>875</v>
      </c>
      <c r="F417" s="89" t="s">
        <v>83</v>
      </c>
      <c r="G417" s="117">
        <v>3375.3</v>
      </c>
      <c r="H417" s="117">
        <v>3375.3</v>
      </c>
      <c r="I417" s="117">
        <v>3375.3</v>
      </c>
    </row>
    <row r="418" spans="1:9" ht="47.25" x14ac:dyDescent="0.2">
      <c r="A418" s="67" t="s">
        <v>340</v>
      </c>
      <c r="B418" s="89" t="s">
        <v>247</v>
      </c>
      <c r="C418" s="89" t="s">
        <v>193</v>
      </c>
      <c r="D418" s="89" t="s">
        <v>233</v>
      </c>
      <c r="E418" s="90" t="s">
        <v>875</v>
      </c>
      <c r="F418" s="89" t="s">
        <v>210</v>
      </c>
      <c r="G418" s="117">
        <v>662</v>
      </c>
      <c r="H418" s="117">
        <v>662</v>
      </c>
      <c r="I418" s="117">
        <v>662</v>
      </c>
    </row>
    <row r="419" spans="1:9" ht="94.5" x14ac:dyDescent="0.2">
      <c r="A419" s="55" t="s">
        <v>404</v>
      </c>
      <c r="B419" s="90" t="s">
        <v>247</v>
      </c>
      <c r="C419" s="90" t="s">
        <v>193</v>
      </c>
      <c r="D419" s="90" t="s">
        <v>233</v>
      </c>
      <c r="E419" s="90" t="s">
        <v>876</v>
      </c>
      <c r="F419" s="90"/>
      <c r="G419" s="36">
        <f t="shared" ref="G419:I433" si="90">SUM(G420)</f>
        <v>9.6</v>
      </c>
      <c r="H419" s="36">
        <f t="shared" si="90"/>
        <v>9.6</v>
      </c>
      <c r="I419" s="36">
        <f t="shared" si="90"/>
        <v>9.6</v>
      </c>
    </row>
    <row r="420" spans="1:9" ht="47.25" x14ac:dyDescent="0.2">
      <c r="A420" s="67" t="s">
        <v>340</v>
      </c>
      <c r="B420" s="90" t="s">
        <v>247</v>
      </c>
      <c r="C420" s="90" t="s">
        <v>193</v>
      </c>
      <c r="D420" s="90" t="s">
        <v>233</v>
      </c>
      <c r="E420" s="90" t="s">
        <v>876</v>
      </c>
      <c r="F420" s="90" t="s">
        <v>210</v>
      </c>
      <c r="G420" s="36">
        <v>9.6</v>
      </c>
      <c r="H420" s="36">
        <v>9.6</v>
      </c>
      <c r="I420" s="36">
        <v>9.6</v>
      </c>
    </row>
    <row r="421" spans="1:9" ht="173.25" x14ac:dyDescent="0.2">
      <c r="A421" s="139" t="s">
        <v>740</v>
      </c>
      <c r="B421" s="90" t="s">
        <v>247</v>
      </c>
      <c r="C421" s="90" t="s">
        <v>193</v>
      </c>
      <c r="D421" s="90" t="s">
        <v>233</v>
      </c>
      <c r="E421" s="90" t="s">
        <v>727</v>
      </c>
      <c r="F421" s="90"/>
      <c r="G421" s="78">
        <f>SUM(G423+G422)</f>
        <v>388.5</v>
      </c>
      <c r="H421" s="78">
        <f t="shared" ref="H421:I421" si="91">SUM(H423+H422)</f>
        <v>388.5</v>
      </c>
      <c r="I421" s="78">
        <f t="shared" si="91"/>
        <v>388.5</v>
      </c>
    </row>
    <row r="422" spans="1:9" ht="94.5" x14ac:dyDescent="0.2">
      <c r="A422" s="54" t="s">
        <v>73</v>
      </c>
      <c r="B422" s="90" t="s">
        <v>247</v>
      </c>
      <c r="C422" s="90" t="s">
        <v>193</v>
      </c>
      <c r="D422" s="90" t="s">
        <v>233</v>
      </c>
      <c r="E422" s="90" t="s">
        <v>727</v>
      </c>
      <c r="F422" s="89" t="s">
        <v>83</v>
      </c>
      <c r="G422" s="78">
        <v>272.5</v>
      </c>
      <c r="H422" s="78">
        <v>272.5</v>
      </c>
      <c r="I422" s="78">
        <v>272.5</v>
      </c>
    </row>
    <row r="423" spans="1:9" ht="47.25" x14ac:dyDescent="0.2">
      <c r="A423" s="67" t="s">
        <v>340</v>
      </c>
      <c r="B423" s="90" t="s">
        <v>247</v>
      </c>
      <c r="C423" s="90" t="s">
        <v>193</v>
      </c>
      <c r="D423" s="90" t="s">
        <v>233</v>
      </c>
      <c r="E423" s="90" t="s">
        <v>727</v>
      </c>
      <c r="F423" s="90" t="s">
        <v>210</v>
      </c>
      <c r="G423" s="78">
        <v>116</v>
      </c>
      <c r="H423" s="78">
        <v>116</v>
      </c>
      <c r="I423" s="78">
        <v>116</v>
      </c>
    </row>
    <row r="424" spans="1:9" ht="141.75" x14ac:dyDescent="0.2">
      <c r="A424" s="139" t="s">
        <v>877</v>
      </c>
      <c r="B424" s="90" t="s">
        <v>247</v>
      </c>
      <c r="C424" s="90" t="s">
        <v>193</v>
      </c>
      <c r="D424" s="90" t="s">
        <v>233</v>
      </c>
      <c r="E424" s="90" t="s">
        <v>878</v>
      </c>
      <c r="F424" s="90"/>
      <c r="G424" s="78">
        <f>SUM(G426+G425)</f>
        <v>1140</v>
      </c>
      <c r="H424" s="78">
        <f t="shared" ref="H424:I424" si="92">SUM(H426+H425)</f>
        <v>1140</v>
      </c>
      <c r="I424" s="78">
        <f t="shared" si="92"/>
        <v>1140</v>
      </c>
    </row>
    <row r="425" spans="1:9" ht="94.5" x14ac:dyDescent="0.2">
      <c r="A425" s="54" t="s">
        <v>73</v>
      </c>
      <c r="B425" s="90" t="s">
        <v>247</v>
      </c>
      <c r="C425" s="90" t="s">
        <v>193</v>
      </c>
      <c r="D425" s="90" t="s">
        <v>233</v>
      </c>
      <c r="E425" s="90" t="s">
        <v>878</v>
      </c>
      <c r="F425" s="89" t="s">
        <v>83</v>
      </c>
      <c r="G425" s="78">
        <v>798</v>
      </c>
      <c r="H425" s="78">
        <v>798</v>
      </c>
      <c r="I425" s="78">
        <v>798</v>
      </c>
    </row>
    <row r="426" spans="1:9" ht="47.25" x14ac:dyDescent="0.2">
      <c r="A426" s="67" t="s">
        <v>340</v>
      </c>
      <c r="B426" s="90" t="s">
        <v>247</v>
      </c>
      <c r="C426" s="90" t="s">
        <v>193</v>
      </c>
      <c r="D426" s="90" t="s">
        <v>233</v>
      </c>
      <c r="E426" s="90" t="s">
        <v>878</v>
      </c>
      <c r="F426" s="90" t="s">
        <v>210</v>
      </c>
      <c r="G426" s="78">
        <v>342</v>
      </c>
      <c r="H426" s="78">
        <v>342</v>
      </c>
      <c r="I426" s="78">
        <v>342</v>
      </c>
    </row>
    <row r="427" spans="1:9" ht="15.75" x14ac:dyDescent="0.2">
      <c r="A427" s="55" t="s">
        <v>26</v>
      </c>
      <c r="B427" s="89" t="s">
        <v>247</v>
      </c>
      <c r="C427" s="89" t="s">
        <v>193</v>
      </c>
      <c r="D427" s="89" t="s">
        <v>233</v>
      </c>
      <c r="E427" s="90" t="s">
        <v>588</v>
      </c>
      <c r="F427" s="89"/>
      <c r="G427" s="36">
        <f t="shared" ref="G427:I429" si="93">SUM(G428)</f>
        <v>80</v>
      </c>
      <c r="H427" s="36">
        <f t="shared" si="93"/>
        <v>190.6</v>
      </c>
      <c r="I427" s="36">
        <f t="shared" si="93"/>
        <v>190.6</v>
      </c>
    </row>
    <row r="428" spans="1:9" ht="31.5" x14ac:dyDescent="0.2">
      <c r="A428" s="54" t="s">
        <v>253</v>
      </c>
      <c r="B428" s="89" t="s">
        <v>247</v>
      </c>
      <c r="C428" s="89" t="s">
        <v>193</v>
      </c>
      <c r="D428" s="89" t="s">
        <v>233</v>
      </c>
      <c r="E428" s="90" t="s">
        <v>589</v>
      </c>
      <c r="F428" s="89"/>
      <c r="G428" s="36">
        <f>SUM(G429+G431)</f>
        <v>80</v>
      </c>
      <c r="H428" s="36">
        <f t="shared" ref="H428:I428" si="94">SUM(H429+H431)</f>
        <v>190.6</v>
      </c>
      <c r="I428" s="36">
        <f t="shared" si="94"/>
        <v>190.6</v>
      </c>
    </row>
    <row r="429" spans="1:9" ht="63" x14ac:dyDescent="0.2">
      <c r="A429" s="116" t="s">
        <v>77</v>
      </c>
      <c r="B429" s="89" t="s">
        <v>247</v>
      </c>
      <c r="C429" s="89" t="s">
        <v>193</v>
      </c>
      <c r="D429" s="89" t="s">
        <v>233</v>
      </c>
      <c r="E429" s="90" t="s">
        <v>879</v>
      </c>
      <c r="F429" s="89"/>
      <c r="G429" s="36"/>
      <c r="H429" s="36">
        <f t="shared" si="93"/>
        <v>110.6</v>
      </c>
      <c r="I429" s="36">
        <f t="shared" si="93"/>
        <v>110.6</v>
      </c>
    </row>
    <row r="430" spans="1:9" ht="47.25" x14ac:dyDescent="0.2">
      <c r="A430" s="67" t="s">
        <v>340</v>
      </c>
      <c r="B430" s="89" t="s">
        <v>247</v>
      </c>
      <c r="C430" s="89" t="s">
        <v>193</v>
      </c>
      <c r="D430" s="89" t="s">
        <v>233</v>
      </c>
      <c r="E430" s="90" t="s">
        <v>879</v>
      </c>
      <c r="F430" s="89" t="s">
        <v>210</v>
      </c>
      <c r="G430" s="36"/>
      <c r="H430" s="36">
        <v>110.6</v>
      </c>
      <c r="I430" s="36">
        <v>110.6</v>
      </c>
    </row>
    <row r="431" spans="1:9" ht="94.5" x14ac:dyDescent="0.2">
      <c r="A431" s="54" t="s">
        <v>286</v>
      </c>
      <c r="B431" s="89" t="s">
        <v>247</v>
      </c>
      <c r="C431" s="89" t="s">
        <v>193</v>
      </c>
      <c r="D431" s="89" t="s">
        <v>233</v>
      </c>
      <c r="E431" s="90" t="s">
        <v>590</v>
      </c>
      <c r="F431" s="89"/>
      <c r="G431" s="36">
        <f>SUM(G432)</f>
        <v>80</v>
      </c>
      <c r="H431" s="36">
        <f>SUM(H432)</f>
        <v>80</v>
      </c>
      <c r="I431" s="36">
        <f>SUM(I432)</f>
        <v>80</v>
      </c>
    </row>
    <row r="432" spans="1:9" ht="47.25" x14ac:dyDescent="0.2">
      <c r="A432" s="67" t="s">
        <v>340</v>
      </c>
      <c r="B432" s="89" t="s">
        <v>247</v>
      </c>
      <c r="C432" s="89" t="s">
        <v>193</v>
      </c>
      <c r="D432" s="89" t="s">
        <v>233</v>
      </c>
      <c r="E432" s="90" t="s">
        <v>590</v>
      </c>
      <c r="F432" s="89" t="s">
        <v>210</v>
      </c>
      <c r="G432" s="36">
        <v>80</v>
      </c>
      <c r="H432" s="36">
        <v>80</v>
      </c>
      <c r="I432" s="36">
        <v>80</v>
      </c>
    </row>
    <row r="433" spans="1:9" ht="63" x14ac:dyDescent="0.2">
      <c r="A433" s="54" t="s">
        <v>244</v>
      </c>
      <c r="B433" s="89" t="s">
        <v>247</v>
      </c>
      <c r="C433" s="89" t="s">
        <v>193</v>
      </c>
      <c r="D433" s="89" t="s">
        <v>233</v>
      </c>
      <c r="E433" s="88" t="s">
        <v>730</v>
      </c>
      <c r="F433" s="89"/>
      <c r="G433" s="36">
        <f t="shared" si="90"/>
        <v>13317.8</v>
      </c>
      <c r="H433" s="36">
        <f t="shared" si="90"/>
        <v>13317.8</v>
      </c>
      <c r="I433" s="36">
        <f t="shared" si="90"/>
        <v>13317.8</v>
      </c>
    </row>
    <row r="434" spans="1:9" ht="15.75" x14ac:dyDescent="0.2">
      <c r="A434" s="54" t="s">
        <v>96</v>
      </c>
      <c r="B434" s="89" t="s">
        <v>247</v>
      </c>
      <c r="C434" s="89" t="s">
        <v>193</v>
      </c>
      <c r="D434" s="89" t="s">
        <v>233</v>
      </c>
      <c r="E434" s="88" t="s">
        <v>731</v>
      </c>
      <c r="F434" s="89"/>
      <c r="G434" s="36">
        <f>SUM(G435+G439)</f>
        <v>13317.8</v>
      </c>
      <c r="H434" s="36">
        <f t="shared" ref="H434:I434" si="95">SUM(H435+H439)</f>
        <v>13317.8</v>
      </c>
      <c r="I434" s="36">
        <f t="shared" si="95"/>
        <v>13317.8</v>
      </c>
    </row>
    <row r="435" spans="1:9" ht="47.25" x14ac:dyDescent="0.2">
      <c r="A435" s="54" t="s">
        <v>24</v>
      </c>
      <c r="B435" s="89" t="s">
        <v>247</v>
      </c>
      <c r="C435" s="89" t="s">
        <v>193</v>
      </c>
      <c r="D435" s="89" t="s">
        <v>233</v>
      </c>
      <c r="E435" s="88" t="s">
        <v>880</v>
      </c>
      <c r="F435" s="89"/>
      <c r="G435" s="36">
        <f>SUM(G436:G438)</f>
        <v>11182</v>
      </c>
      <c r="H435" s="36">
        <f>SUM(H436:H438)</f>
        <v>11182</v>
      </c>
      <c r="I435" s="36">
        <f>SUM(I436:I438)</f>
        <v>11182</v>
      </c>
    </row>
    <row r="436" spans="1:9" ht="94.5" x14ac:dyDescent="0.2">
      <c r="A436" s="54" t="s">
        <v>73</v>
      </c>
      <c r="B436" s="89" t="s">
        <v>247</v>
      </c>
      <c r="C436" s="89" t="s">
        <v>193</v>
      </c>
      <c r="D436" s="89" t="s">
        <v>233</v>
      </c>
      <c r="E436" s="88" t="s">
        <v>880</v>
      </c>
      <c r="F436" s="89" t="s">
        <v>83</v>
      </c>
      <c r="G436" s="36">
        <v>10052.6</v>
      </c>
      <c r="H436" s="36">
        <v>10052.6</v>
      </c>
      <c r="I436" s="36">
        <v>10052.6</v>
      </c>
    </row>
    <row r="437" spans="1:9" ht="47.25" x14ac:dyDescent="0.2">
      <c r="A437" s="67" t="s">
        <v>340</v>
      </c>
      <c r="B437" s="89" t="s">
        <v>247</v>
      </c>
      <c r="C437" s="89" t="s">
        <v>193</v>
      </c>
      <c r="D437" s="89" t="s">
        <v>233</v>
      </c>
      <c r="E437" s="88" t="s">
        <v>880</v>
      </c>
      <c r="F437" s="89" t="s">
        <v>210</v>
      </c>
      <c r="G437" s="36">
        <v>1069.4000000000001</v>
      </c>
      <c r="H437" s="36">
        <v>1069.4000000000001</v>
      </c>
      <c r="I437" s="36">
        <v>1069.4000000000001</v>
      </c>
    </row>
    <row r="438" spans="1:9" ht="15.75" x14ac:dyDescent="0.2">
      <c r="A438" s="54" t="s">
        <v>325</v>
      </c>
      <c r="B438" s="89" t="s">
        <v>247</v>
      </c>
      <c r="C438" s="89" t="s">
        <v>193</v>
      </c>
      <c r="D438" s="89" t="s">
        <v>233</v>
      </c>
      <c r="E438" s="88" t="s">
        <v>880</v>
      </c>
      <c r="F438" s="89" t="s">
        <v>326</v>
      </c>
      <c r="G438" s="36">
        <v>60</v>
      </c>
      <c r="H438" s="36">
        <v>60</v>
      </c>
      <c r="I438" s="36">
        <v>60</v>
      </c>
    </row>
    <row r="439" spans="1:9" ht="31.5" x14ac:dyDescent="0.2">
      <c r="A439" s="54" t="s">
        <v>91</v>
      </c>
      <c r="B439" s="89" t="s">
        <v>247</v>
      </c>
      <c r="C439" s="89" t="s">
        <v>193</v>
      </c>
      <c r="D439" s="89" t="s">
        <v>233</v>
      </c>
      <c r="E439" s="90" t="s">
        <v>739</v>
      </c>
      <c r="F439" s="89"/>
      <c r="G439" s="36">
        <f>SUM(G440:G440)</f>
        <v>2135.8000000000002</v>
      </c>
      <c r="H439" s="36">
        <f>SUM(H440:H440)</f>
        <v>2135.8000000000002</v>
      </c>
      <c r="I439" s="36">
        <f>SUM(I440:I440)</f>
        <v>2135.8000000000002</v>
      </c>
    </row>
    <row r="440" spans="1:9" ht="94.5" x14ac:dyDescent="0.2">
      <c r="A440" s="54" t="s">
        <v>73</v>
      </c>
      <c r="B440" s="89" t="s">
        <v>247</v>
      </c>
      <c r="C440" s="89" t="s">
        <v>193</v>
      </c>
      <c r="D440" s="89" t="s">
        <v>233</v>
      </c>
      <c r="E440" s="90" t="s">
        <v>739</v>
      </c>
      <c r="F440" s="89" t="s">
        <v>83</v>
      </c>
      <c r="G440" s="36">
        <v>2135.8000000000002</v>
      </c>
      <c r="H440" s="36">
        <v>2135.8000000000002</v>
      </c>
      <c r="I440" s="36">
        <v>2135.8000000000002</v>
      </c>
    </row>
    <row r="441" spans="1:9" ht="63" x14ac:dyDescent="0.2">
      <c r="A441" s="55" t="s">
        <v>360</v>
      </c>
      <c r="B441" s="89" t="s">
        <v>247</v>
      </c>
      <c r="C441" s="89" t="s">
        <v>193</v>
      </c>
      <c r="D441" s="89" t="s">
        <v>233</v>
      </c>
      <c r="E441" s="90" t="s">
        <v>733</v>
      </c>
      <c r="F441" s="89"/>
      <c r="G441" s="36">
        <f t="shared" ref="G441:I443" si="96">SUM(G442)</f>
        <v>1710.4</v>
      </c>
      <c r="H441" s="36">
        <f t="shared" si="96"/>
        <v>1710.4</v>
      </c>
      <c r="I441" s="36">
        <f t="shared" si="96"/>
        <v>1710.4</v>
      </c>
    </row>
    <row r="442" spans="1:9" ht="63" x14ac:dyDescent="0.2">
      <c r="A442" s="55" t="s">
        <v>359</v>
      </c>
      <c r="B442" s="89" t="s">
        <v>247</v>
      </c>
      <c r="C442" s="89" t="s">
        <v>193</v>
      </c>
      <c r="D442" s="89" t="s">
        <v>233</v>
      </c>
      <c r="E442" s="90" t="s">
        <v>734</v>
      </c>
      <c r="F442" s="89"/>
      <c r="G442" s="36">
        <f t="shared" si="96"/>
        <v>1710.4</v>
      </c>
      <c r="H442" s="36">
        <f t="shared" si="96"/>
        <v>1710.4</v>
      </c>
      <c r="I442" s="36">
        <f t="shared" si="96"/>
        <v>1710.4</v>
      </c>
    </row>
    <row r="443" spans="1:9" ht="78.75" x14ac:dyDescent="0.2">
      <c r="A443" s="54" t="s">
        <v>283</v>
      </c>
      <c r="B443" s="89" t="s">
        <v>247</v>
      </c>
      <c r="C443" s="89" t="s">
        <v>193</v>
      </c>
      <c r="D443" s="89" t="s">
        <v>233</v>
      </c>
      <c r="E443" s="90" t="s">
        <v>735</v>
      </c>
      <c r="F443" s="89"/>
      <c r="G443" s="36">
        <f t="shared" si="96"/>
        <v>1710.4</v>
      </c>
      <c r="H443" s="36">
        <f t="shared" si="96"/>
        <v>1710.4</v>
      </c>
      <c r="I443" s="36">
        <f t="shared" si="96"/>
        <v>1710.4</v>
      </c>
    </row>
    <row r="444" spans="1:9" ht="47.25" x14ac:dyDescent="0.2">
      <c r="A444" s="54" t="s">
        <v>311</v>
      </c>
      <c r="B444" s="89" t="s">
        <v>247</v>
      </c>
      <c r="C444" s="89" t="s">
        <v>193</v>
      </c>
      <c r="D444" s="89" t="s">
        <v>233</v>
      </c>
      <c r="E444" s="90" t="s">
        <v>735</v>
      </c>
      <c r="F444" s="89" t="s">
        <v>12</v>
      </c>
      <c r="G444" s="36">
        <v>1710.4</v>
      </c>
      <c r="H444" s="36">
        <v>1710.4</v>
      </c>
      <c r="I444" s="36">
        <v>1710.4</v>
      </c>
    </row>
    <row r="445" spans="1:9" ht="31.5" x14ac:dyDescent="0.2">
      <c r="A445" s="42" t="s">
        <v>299</v>
      </c>
      <c r="B445" s="83" t="s">
        <v>248</v>
      </c>
      <c r="C445" s="83"/>
      <c r="D445" s="83"/>
      <c r="E445" s="88"/>
      <c r="F445" s="83"/>
      <c r="G445" s="46">
        <f>SUM(G446+G530+G550+G590+G645+G658+G677+G670)</f>
        <v>547091.69999999995</v>
      </c>
      <c r="H445" s="46">
        <f t="shared" ref="H445:I445" si="97">SUM(H446+H530+H550+H590+H645+H658+H677+H670)</f>
        <v>247137.1</v>
      </c>
      <c r="I445" s="46">
        <f t="shared" si="97"/>
        <v>215872.9</v>
      </c>
    </row>
    <row r="446" spans="1:9" ht="15.75" x14ac:dyDescent="0.2">
      <c r="A446" s="132" t="s">
        <v>226</v>
      </c>
      <c r="B446" s="84" t="s">
        <v>248</v>
      </c>
      <c r="C446" s="85" t="s">
        <v>227</v>
      </c>
      <c r="D446" s="85" t="s">
        <v>230</v>
      </c>
      <c r="E446" s="84"/>
      <c r="F446" s="85"/>
      <c r="G446" s="100">
        <f>SUM(G447+G452+G459+G464+G470)</f>
        <v>52534.500000000007</v>
      </c>
      <c r="H446" s="100">
        <f t="shared" ref="H446:I446" si="98">SUM(H447+H452+H459+H464+H470)</f>
        <v>51347.900000000009</v>
      </c>
      <c r="I446" s="100">
        <f t="shared" si="98"/>
        <v>51501.8</v>
      </c>
    </row>
    <row r="447" spans="1:9" ht="47.25" x14ac:dyDescent="0.2">
      <c r="A447" s="53" t="s">
        <v>65</v>
      </c>
      <c r="B447" s="86" t="s">
        <v>248</v>
      </c>
      <c r="C447" s="87" t="s">
        <v>227</v>
      </c>
      <c r="D447" s="87" t="s">
        <v>228</v>
      </c>
      <c r="E447" s="88"/>
      <c r="F447" s="87"/>
      <c r="G447" s="47">
        <f>SUM(G450)</f>
        <v>2306</v>
      </c>
      <c r="H447" s="47">
        <f>SUM(H450)</f>
        <v>2306</v>
      </c>
      <c r="I447" s="47">
        <f>SUM(I450)</f>
        <v>2306</v>
      </c>
    </row>
    <row r="448" spans="1:9" ht="15.75" x14ac:dyDescent="0.2">
      <c r="A448" s="54" t="s">
        <v>97</v>
      </c>
      <c r="B448" s="88" t="s">
        <v>248</v>
      </c>
      <c r="C448" s="89" t="s">
        <v>227</v>
      </c>
      <c r="D448" s="89" t="s">
        <v>228</v>
      </c>
      <c r="E448" s="90" t="s">
        <v>490</v>
      </c>
      <c r="F448" s="89"/>
      <c r="G448" s="36">
        <f>SUM(G449)</f>
        <v>2306</v>
      </c>
      <c r="H448" s="36">
        <f>SUM(H449)</f>
        <v>2306</v>
      </c>
      <c r="I448" s="36">
        <f>SUM(I449)</f>
        <v>2306</v>
      </c>
    </row>
    <row r="449" spans="1:9" ht="15.75" x14ac:dyDescent="0.2">
      <c r="A449" s="54" t="s">
        <v>96</v>
      </c>
      <c r="B449" s="88" t="s">
        <v>248</v>
      </c>
      <c r="C449" s="89" t="s">
        <v>227</v>
      </c>
      <c r="D449" s="89" t="s">
        <v>228</v>
      </c>
      <c r="E449" s="90" t="s">
        <v>491</v>
      </c>
      <c r="F449" s="89"/>
      <c r="G449" s="36">
        <f>SUM(G451)</f>
        <v>2306</v>
      </c>
      <c r="H449" s="36">
        <f>SUM(H451)</f>
        <v>2306</v>
      </c>
      <c r="I449" s="36">
        <f>SUM(I451)</f>
        <v>2306</v>
      </c>
    </row>
    <row r="450" spans="1:9" ht="15.75" x14ac:dyDescent="0.2">
      <c r="A450" s="54" t="s">
        <v>10</v>
      </c>
      <c r="B450" s="88" t="s">
        <v>248</v>
      </c>
      <c r="C450" s="89" t="s">
        <v>227</v>
      </c>
      <c r="D450" s="89" t="s">
        <v>228</v>
      </c>
      <c r="E450" s="90" t="s">
        <v>592</v>
      </c>
      <c r="F450" s="89"/>
      <c r="G450" s="36">
        <f>SUM(G451)</f>
        <v>2306</v>
      </c>
      <c r="H450" s="36">
        <f>SUM(H451)</f>
        <v>2306</v>
      </c>
      <c r="I450" s="36">
        <f>SUM(I451)</f>
        <v>2306</v>
      </c>
    </row>
    <row r="451" spans="1:9" ht="94.5" x14ac:dyDescent="0.2">
      <c r="A451" s="133" t="s">
        <v>73</v>
      </c>
      <c r="B451" s="88" t="s">
        <v>248</v>
      </c>
      <c r="C451" s="89" t="s">
        <v>227</v>
      </c>
      <c r="D451" s="89" t="s">
        <v>228</v>
      </c>
      <c r="E451" s="90" t="s">
        <v>592</v>
      </c>
      <c r="F451" s="89" t="s">
        <v>83</v>
      </c>
      <c r="G451" s="36">
        <v>2306</v>
      </c>
      <c r="H451" s="36">
        <v>2306</v>
      </c>
      <c r="I451" s="36">
        <v>2306</v>
      </c>
    </row>
    <row r="452" spans="1:9" ht="63" x14ac:dyDescent="0.2">
      <c r="A452" s="53" t="s">
        <v>8</v>
      </c>
      <c r="B452" s="86" t="s">
        <v>248</v>
      </c>
      <c r="C452" s="87" t="s">
        <v>227</v>
      </c>
      <c r="D452" s="87" t="s">
        <v>231</v>
      </c>
      <c r="E452" s="86"/>
      <c r="F452" s="87"/>
      <c r="G452" s="49">
        <f>SUM(G453)</f>
        <v>44967.8</v>
      </c>
      <c r="H452" s="49">
        <f t="shared" ref="H452:I454" si="99">SUM(H453)</f>
        <v>45047.700000000004</v>
      </c>
      <c r="I452" s="49">
        <f t="shared" si="99"/>
        <v>45130.8</v>
      </c>
    </row>
    <row r="453" spans="1:9" ht="15.75" x14ac:dyDescent="0.2">
      <c r="A453" s="54" t="s">
        <v>97</v>
      </c>
      <c r="B453" s="88" t="s">
        <v>248</v>
      </c>
      <c r="C453" s="89" t="s">
        <v>227</v>
      </c>
      <c r="D453" s="89" t="s">
        <v>231</v>
      </c>
      <c r="E453" s="90" t="s">
        <v>490</v>
      </c>
      <c r="F453" s="89"/>
      <c r="G453" s="36">
        <f>SUM(G454)</f>
        <v>44967.8</v>
      </c>
      <c r="H453" s="36">
        <f t="shared" si="99"/>
        <v>45047.700000000004</v>
      </c>
      <c r="I453" s="36">
        <f t="shared" si="99"/>
        <v>45130.8</v>
      </c>
    </row>
    <row r="454" spans="1:9" ht="15.75" x14ac:dyDescent="0.2">
      <c r="A454" s="54" t="s">
        <v>96</v>
      </c>
      <c r="B454" s="88" t="s">
        <v>248</v>
      </c>
      <c r="C454" s="89" t="s">
        <v>227</v>
      </c>
      <c r="D454" s="89" t="s">
        <v>231</v>
      </c>
      <c r="E454" s="90" t="s">
        <v>491</v>
      </c>
      <c r="F454" s="89"/>
      <c r="G454" s="36">
        <f>SUM(G455)</f>
        <v>44967.8</v>
      </c>
      <c r="H454" s="36">
        <f t="shared" si="99"/>
        <v>45047.700000000004</v>
      </c>
      <c r="I454" s="36">
        <f t="shared" si="99"/>
        <v>45130.8</v>
      </c>
    </row>
    <row r="455" spans="1:9" ht="31.5" x14ac:dyDescent="0.2">
      <c r="A455" s="54" t="s">
        <v>91</v>
      </c>
      <c r="B455" s="88" t="s">
        <v>248</v>
      </c>
      <c r="C455" s="89" t="s">
        <v>227</v>
      </c>
      <c r="D455" s="89" t="s">
        <v>231</v>
      </c>
      <c r="E455" s="90" t="s">
        <v>492</v>
      </c>
      <c r="F455" s="89"/>
      <c r="G455" s="36">
        <f>SUM(G456:G458)</f>
        <v>44967.8</v>
      </c>
      <c r="H455" s="36">
        <f t="shared" ref="H455:I455" si="100">SUM(H456:H458)</f>
        <v>45047.700000000004</v>
      </c>
      <c r="I455" s="36">
        <f t="shared" si="100"/>
        <v>45130.8</v>
      </c>
    </row>
    <row r="456" spans="1:9" ht="94.5" x14ac:dyDescent="0.2">
      <c r="A456" s="54" t="s">
        <v>73</v>
      </c>
      <c r="B456" s="88" t="s">
        <v>248</v>
      </c>
      <c r="C456" s="89" t="s">
        <v>227</v>
      </c>
      <c r="D456" s="89" t="s">
        <v>231</v>
      </c>
      <c r="E456" s="90" t="s">
        <v>492</v>
      </c>
      <c r="F456" s="89" t="s">
        <v>83</v>
      </c>
      <c r="G456" s="36">
        <v>37608.800000000003</v>
      </c>
      <c r="H456" s="36">
        <v>37608.800000000003</v>
      </c>
      <c r="I456" s="36">
        <v>37608.800000000003</v>
      </c>
    </row>
    <row r="457" spans="1:9" ht="47.25" x14ac:dyDescent="0.2">
      <c r="A457" s="67" t="s">
        <v>340</v>
      </c>
      <c r="B457" s="88" t="s">
        <v>248</v>
      </c>
      <c r="C457" s="89" t="s">
        <v>227</v>
      </c>
      <c r="D457" s="89" t="s">
        <v>231</v>
      </c>
      <c r="E457" s="90" t="s">
        <v>492</v>
      </c>
      <c r="F457" s="89" t="s">
        <v>210</v>
      </c>
      <c r="G457" s="36">
        <v>7044</v>
      </c>
      <c r="H457" s="36">
        <v>7123.9</v>
      </c>
      <c r="I457" s="36">
        <v>7207</v>
      </c>
    </row>
    <row r="458" spans="1:9" ht="15.75" x14ac:dyDescent="0.2">
      <c r="A458" s="54" t="s">
        <v>325</v>
      </c>
      <c r="B458" s="88" t="s">
        <v>248</v>
      </c>
      <c r="C458" s="89" t="s">
        <v>227</v>
      </c>
      <c r="D458" s="89" t="s">
        <v>231</v>
      </c>
      <c r="E458" s="90" t="s">
        <v>492</v>
      </c>
      <c r="F458" s="89" t="s">
        <v>326</v>
      </c>
      <c r="G458" s="36">
        <v>315</v>
      </c>
      <c r="H458" s="36">
        <v>315</v>
      </c>
      <c r="I458" s="36">
        <v>315</v>
      </c>
    </row>
    <row r="459" spans="1:9" ht="15.75" x14ac:dyDescent="0.2">
      <c r="A459" s="53" t="s">
        <v>134</v>
      </c>
      <c r="B459" s="86" t="s">
        <v>248</v>
      </c>
      <c r="C459" s="87" t="s">
        <v>227</v>
      </c>
      <c r="D459" s="87" t="s">
        <v>232</v>
      </c>
      <c r="E459" s="86"/>
      <c r="F459" s="87"/>
      <c r="G459" s="49">
        <f>SUM(G460)</f>
        <v>5.8</v>
      </c>
      <c r="H459" s="49">
        <f t="shared" ref="H459:I461" si="101">SUM(H460)</f>
        <v>5.9</v>
      </c>
      <c r="I459" s="49">
        <f t="shared" si="101"/>
        <v>76.7</v>
      </c>
    </row>
    <row r="460" spans="1:9" ht="15.75" x14ac:dyDescent="0.2">
      <c r="A460" s="54" t="s">
        <v>97</v>
      </c>
      <c r="B460" s="88" t="s">
        <v>248</v>
      </c>
      <c r="C460" s="89" t="s">
        <v>227</v>
      </c>
      <c r="D460" s="89" t="s">
        <v>232</v>
      </c>
      <c r="E460" s="90" t="s">
        <v>490</v>
      </c>
      <c r="F460" s="87"/>
      <c r="G460" s="36">
        <f>SUM(G461)</f>
        <v>5.8</v>
      </c>
      <c r="H460" s="36">
        <f t="shared" si="101"/>
        <v>5.9</v>
      </c>
      <c r="I460" s="36">
        <f t="shared" si="101"/>
        <v>76.7</v>
      </c>
    </row>
    <row r="461" spans="1:9" ht="15.75" x14ac:dyDescent="0.2">
      <c r="A461" s="54" t="s">
        <v>96</v>
      </c>
      <c r="B461" s="88" t="s">
        <v>248</v>
      </c>
      <c r="C461" s="89" t="s">
        <v>227</v>
      </c>
      <c r="D461" s="89" t="s">
        <v>232</v>
      </c>
      <c r="E461" s="90" t="s">
        <v>491</v>
      </c>
      <c r="F461" s="89"/>
      <c r="G461" s="36">
        <f>SUM(G462)</f>
        <v>5.8</v>
      </c>
      <c r="H461" s="36">
        <f t="shared" si="101"/>
        <v>5.9</v>
      </c>
      <c r="I461" s="36">
        <f t="shared" si="101"/>
        <v>76.7</v>
      </c>
    </row>
    <row r="462" spans="1:9" ht="78.75" x14ac:dyDescent="0.2">
      <c r="A462" s="54" t="s">
        <v>241</v>
      </c>
      <c r="B462" s="88" t="s">
        <v>248</v>
      </c>
      <c r="C462" s="89" t="s">
        <v>227</v>
      </c>
      <c r="D462" s="89" t="s">
        <v>232</v>
      </c>
      <c r="E462" s="90" t="s">
        <v>593</v>
      </c>
      <c r="F462" s="89"/>
      <c r="G462" s="36">
        <f>SUM(G463:G463)</f>
        <v>5.8</v>
      </c>
      <c r="H462" s="36">
        <f>SUM(H463:H463)</f>
        <v>5.9</v>
      </c>
      <c r="I462" s="36">
        <f>SUM(I463:I463)</f>
        <v>76.7</v>
      </c>
    </row>
    <row r="463" spans="1:9" ht="47.25" x14ac:dyDescent="0.2">
      <c r="A463" s="67" t="s">
        <v>340</v>
      </c>
      <c r="B463" s="88" t="s">
        <v>248</v>
      </c>
      <c r="C463" s="89" t="s">
        <v>227</v>
      </c>
      <c r="D463" s="89" t="s">
        <v>232</v>
      </c>
      <c r="E463" s="90" t="s">
        <v>593</v>
      </c>
      <c r="F463" s="89" t="s">
        <v>210</v>
      </c>
      <c r="G463" s="36">
        <v>5.8</v>
      </c>
      <c r="H463" s="36">
        <v>5.9</v>
      </c>
      <c r="I463" s="36">
        <v>76.7</v>
      </c>
    </row>
    <row r="464" spans="1:9" ht="31.5" x14ac:dyDescent="0.2">
      <c r="A464" s="53" t="s">
        <v>683</v>
      </c>
      <c r="B464" s="86" t="s">
        <v>248</v>
      </c>
      <c r="C464" s="87" t="s">
        <v>227</v>
      </c>
      <c r="D464" s="87" t="s">
        <v>234</v>
      </c>
      <c r="E464" s="86"/>
      <c r="F464" s="87"/>
      <c r="G464" s="49">
        <f t="shared" ref="G464" si="102">SUM(G465)</f>
        <v>597.1</v>
      </c>
      <c r="H464" s="49"/>
      <c r="I464" s="49"/>
    </row>
    <row r="465" spans="1:9" ht="15.75" x14ac:dyDescent="0.2">
      <c r="A465" s="54" t="s">
        <v>97</v>
      </c>
      <c r="B465" s="88" t="s">
        <v>248</v>
      </c>
      <c r="C465" s="89" t="s">
        <v>227</v>
      </c>
      <c r="D465" s="89" t="s">
        <v>234</v>
      </c>
      <c r="E465" s="88" t="s">
        <v>490</v>
      </c>
      <c r="F465" s="89"/>
      <c r="G465" s="36">
        <f t="shared" ref="G465:G468" si="103">SUM(G466)</f>
        <v>597.1</v>
      </c>
      <c r="H465" s="36"/>
      <c r="I465" s="36"/>
    </row>
    <row r="466" spans="1:9" ht="15.75" x14ac:dyDescent="0.2">
      <c r="A466" s="54" t="s">
        <v>96</v>
      </c>
      <c r="B466" s="88" t="s">
        <v>248</v>
      </c>
      <c r="C466" s="89" t="s">
        <v>227</v>
      </c>
      <c r="D466" s="89" t="s">
        <v>234</v>
      </c>
      <c r="E466" s="88" t="s">
        <v>491</v>
      </c>
      <c r="F466" s="89"/>
      <c r="G466" s="36">
        <f>SUM(G468)</f>
        <v>597.1</v>
      </c>
      <c r="H466" s="36"/>
      <c r="I466" s="36"/>
    </row>
    <row r="467" spans="1:9" ht="15.75" x14ac:dyDescent="0.2">
      <c r="A467" s="67" t="s">
        <v>681</v>
      </c>
      <c r="B467" s="88" t="s">
        <v>248</v>
      </c>
      <c r="C467" s="89" t="s">
        <v>227</v>
      </c>
      <c r="D467" s="89" t="s">
        <v>234</v>
      </c>
      <c r="E467" s="88" t="s">
        <v>695</v>
      </c>
      <c r="F467" s="89"/>
      <c r="G467" s="36">
        <f t="shared" si="103"/>
        <v>597.1</v>
      </c>
      <c r="H467" s="36"/>
      <c r="I467" s="36"/>
    </row>
    <row r="468" spans="1:9" ht="31.5" x14ac:dyDescent="0.2">
      <c r="A468" s="54" t="s">
        <v>682</v>
      </c>
      <c r="B468" s="88" t="s">
        <v>248</v>
      </c>
      <c r="C468" s="89" t="s">
        <v>227</v>
      </c>
      <c r="D468" s="89" t="s">
        <v>234</v>
      </c>
      <c r="E468" s="88" t="s">
        <v>696</v>
      </c>
      <c r="F468" s="89"/>
      <c r="G468" s="36">
        <f t="shared" si="103"/>
        <v>597.1</v>
      </c>
      <c r="H468" s="36"/>
      <c r="I468" s="36"/>
    </row>
    <row r="469" spans="1:9" ht="15.75" x14ac:dyDescent="0.2">
      <c r="A469" s="54" t="s">
        <v>325</v>
      </c>
      <c r="B469" s="88" t="s">
        <v>248</v>
      </c>
      <c r="C469" s="89" t="s">
        <v>227</v>
      </c>
      <c r="D469" s="89" t="s">
        <v>234</v>
      </c>
      <c r="E469" s="88" t="s">
        <v>696</v>
      </c>
      <c r="F469" s="89" t="s">
        <v>326</v>
      </c>
      <c r="G469" s="36">
        <v>597.1</v>
      </c>
      <c r="H469" s="36"/>
      <c r="I469" s="36"/>
    </row>
    <row r="470" spans="1:9" ht="15.75" x14ac:dyDescent="0.2">
      <c r="A470" s="53" t="s">
        <v>236</v>
      </c>
      <c r="B470" s="88" t="s">
        <v>248</v>
      </c>
      <c r="C470" s="87" t="s">
        <v>227</v>
      </c>
      <c r="D470" s="87" t="s">
        <v>144</v>
      </c>
      <c r="E470" s="86"/>
      <c r="F470" s="87"/>
      <c r="G470" s="49">
        <f>SUM(G471+G477+G486+G516+G481+G492+G502+G498+G508+G512)</f>
        <v>4657.8</v>
      </c>
      <c r="H470" s="49">
        <f t="shared" ref="H470:I470" si="104">SUM(H471+H477+H486+H516+H481+H492+H502+H498+H508+H512)</f>
        <v>3988.3</v>
      </c>
      <c r="I470" s="49">
        <f t="shared" si="104"/>
        <v>3988.3</v>
      </c>
    </row>
    <row r="471" spans="1:9" ht="47.25" x14ac:dyDescent="0.2">
      <c r="A471" s="54" t="s">
        <v>333</v>
      </c>
      <c r="B471" s="88" t="s">
        <v>248</v>
      </c>
      <c r="C471" s="89" t="s">
        <v>227</v>
      </c>
      <c r="D471" s="89" t="s">
        <v>144</v>
      </c>
      <c r="E471" s="88" t="s">
        <v>697</v>
      </c>
      <c r="F471" s="87"/>
      <c r="G471" s="36">
        <f t="shared" ref="G471:I473" si="105">SUM(G472)</f>
        <v>1404.5</v>
      </c>
      <c r="H471" s="36">
        <f t="shared" si="105"/>
        <v>1404.5</v>
      </c>
      <c r="I471" s="36">
        <f t="shared" si="105"/>
        <v>1404.5</v>
      </c>
    </row>
    <row r="472" spans="1:9" ht="15.75" x14ac:dyDescent="0.2">
      <c r="A472" s="154" t="s">
        <v>881</v>
      </c>
      <c r="B472" s="88" t="s">
        <v>248</v>
      </c>
      <c r="C472" s="89" t="s">
        <v>227</v>
      </c>
      <c r="D472" s="89" t="s">
        <v>144</v>
      </c>
      <c r="E472" s="88" t="s">
        <v>882</v>
      </c>
      <c r="F472" s="87"/>
      <c r="G472" s="36">
        <f t="shared" si="105"/>
        <v>1404.5</v>
      </c>
      <c r="H472" s="36">
        <f t="shared" si="105"/>
        <v>1404.5</v>
      </c>
      <c r="I472" s="36">
        <f t="shared" si="105"/>
        <v>1404.5</v>
      </c>
    </row>
    <row r="473" spans="1:9" ht="15.75" x14ac:dyDescent="0.2">
      <c r="A473" s="54" t="s">
        <v>96</v>
      </c>
      <c r="B473" s="88" t="s">
        <v>248</v>
      </c>
      <c r="C473" s="89" t="s">
        <v>227</v>
      </c>
      <c r="D473" s="89" t="s">
        <v>144</v>
      </c>
      <c r="E473" s="88" t="s">
        <v>883</v>
      </c>
      <c r="F473" s="87"/>
      <c r="G473" s="36">
        <f t="shared" si="105"/>
        <v>1404.5</v>
      </c>
      <c r="H473" s="36">
        <f t="shared" si="105"/>
        <v>1404.5</v>
      </c>
      <c r="I473" s="36">
        <f t="shared" si="105"/>
        <v>1404.5</v>
      </c>
    </row>
    <row r="474" spans="1:9" ht="31.5" x14ac:dyDescent="0.2">
      <c r="A474" s="54" t="s">
        <v>252</v>
      </c>
      <c r="B474" s="88" t="s">
        <v>248</v>
      </c>
      <c r="C474" s="89" t="s">
        <v>227</v>
      </c>
      <c r="D474" s="89" t="s">
        <v>144</v>
      </c>
      <c r="E474" s="88" t="s">
        <v>884</v>
      </c>
      <c r="F474" s="87"/>
      <c r="G474" s="36">
        <f>G475+G476</f>
        <v>1404.5</v>
      </c>
      <c r="H474" s="36">
        <f t="shared" ref="H474:I474" si="106">H475+H476</f>
        <v>1404.5</v>
      </c>
      <c r="I474" s="36">
        <f t="shared" si="106"/>
        <v>1404.5</v>
      </c>
    </row>
    <row r="475" spans="1:9" ht="94.5" x14ac:dyDescent="0.2">
      <c r="A475" s="67" t="s">
        <v>73</v>
      </c>
      <c r="B475" s="90" t="s">
        <v>248</v>
      </c>
      <c r="C475" s="90" t="s">
        <v>227</v>
      </c>
      <c r="D475" s="90" t="s">
        <v>144</v>
      </c>
      <c r="E475" s="88" t="s">
        <v>884</v>
      </c>
      <c r="F475" s="90" t="s">
        <v>83</v>
      </c>
      <c r="G475" s="36">
        <v>1337.6</v>
      </c>
      <c r="H475" s="36">
        <v>1337.6</v>
      </c>
      <c r="I475" s="36">
        <v>1337.6</v>
      </c>
    </row>
    <row r="476" spans="1:9" ht="47.25" x14ac:dyDescent="0.2">
      <c r="A476" s="67" t="s">
        <v>340</v>
      </c>
      <c r="B476" s="90" t="s">
        <v>248</v>
      </c>
      <c r="C476" s="90" t="s">
        <v>227</v>
      </c>
      <c r="D476" s="90" t="s">
        <v>144</v>
      </c>
      <c r="E476" s="88" t="s">
        <v>884</v>
      </c>
      <c r="F476" s="90" t="s">
        <v>210</v>
      </c>
      <c r="G476" s="36">
        <v>66.900000000000006</v>
      </c>
      <c r="H476" s="36">
        <v>66.900000000000006</v>
      </c>
      <c r="I476" s="36">
        <v>66.900000000000006</v>
      </c>
    </row>
    <row r="477" spans="1:9" ht="47.25" x14ac:dyDescent="0.2">
      <c r="A477" s="55" t="s">
        <v>164</v>
      </c>
      <c r="B477" s="88" t="s">
        <v>248</v>
      </c>
      <c r="C477" s="89" t="s">
        <v>227</v>
      </c>
      <c r="D477" s="89" t="s">
        <v>144</v>
      </c>
      <c r="E477" s="90" t="s">
        <v>594</v>
      </c>
      <c r="F477" s="89"/>
      <c r="G477" s="36">
        <f>SUM(G478)</f>
        <v>357</v>
      </c>
      <c r="H477" s="36">
        <f>SUM(H478)</f>
        <v>37.5</v>
      </c>
      <c r="I477" s="36">
        <f>SUM(I478)</f>
        <v>37.5</v>
      </c>
    </row>
    <row r="478" spans="1:9" ht="15.75" x14ac:dyDescent="0.2">
      <c r="A478" s="55" t="s">
        <v>96</v>
      </c>
      <c r="B478" s="88" t="s">
        <v>248</v>
      </c>
      <c r="C478" s="89" t="s">
        <v>227</v>
      </c>
      <c r="D478" s="89" t="s">
        <v>144</v>
      </c>
      <c r="E478" s="90" t="s">
        <v>595</v>
      </c>
      <c r="F478" s="89"/>
      <c r="G478" s="36">
        <f>SUM(G479:G479)</f>
        <v>357</v>
      </c>
      <c r="H478" s="36">
        <f>SUM(H479:H479)</f>
        <v>37.5</v>
      </c>
      <c r="I478" s="36">
        <f>SUM(I479:I479)</f>
        <v>37.5</v>
      </c>
    </row>
    <row r="479" spans="1:9" ht="47.25" x14ac:dyDescent="0.2">
      <c r="A479" s="55" t="s">
        <v>165</v>
      </c>
      <c r="B479" s="88" t="s">
        <v>248</v>
      </c>
      <c r="C479" s="89" t="s">
        <v>227</v>
      </c>
      <c r="D479" s="89" t="s">
        <v>144</v>
      </c>
      <c r="E479" s="90" t="s">
        <v>596</v>
      </c>
      <c r="F479" s="89"/>
      <c r="G479" s="36">
        <f>SUM(G480)</f>
        <v>357</v>
      </c>
      <c r="H479" s="36">
        <f>SUM(H480)</f>
        <v>37.5</v>
      </c>
      <c r="I479" s="36">
        <f>SUM(I480)</f>
        <v>37.5</v>
      </c>
    </row>
    <row r="480" spans="1:9" ht="47.25" x14ac:dyDescent="0.2">
      <c r="A480" s="67" t="s">
        <v>340</v>
      </c>
      <c r="B480" s="88" t="s">
        <v>248</v>
      </c>
      <c r="C480" s="89" t="s">
        <v>227</v>
      </c>
      <c r="D480" s="89" t="s">
        <v>144</v>
      </c>
      <c r="E480" s="90" t="s">
        <v>596</v>
      </c>
      <c r="F480" s="89" t="s">
        <v>210</v>
      </c>
      <c r="G480" s="36">
        <v>357</v>
      </c>
      <c r="H480" s="36">
        <v>37.5</v>
      </c>
      <c r="I480" s="36">
        <v>37.5</v>
      </c>
    </row>
    <row r="481" spans="1:9" ht="47.25" x14ac:dyDescent="0.2">
      <c r="A481" s="54" t="s">
        <v>80</v>
      </c>
      <c r="B481" s="88" t="s">
        <v>248</v>
      </c>
      <c r="C481" s="89" t="s">
        <v>227</v>
      </c>
      <c r="D481" s="89" t="s">
        <v>144</v>
      </c>
      <c r="E481" s="90" t="s">
        <v>597</v>
      </c>
      <c r="F481" s="90"/>
      <c r="G481" s="36">
        <f>SUM(G482)</f>
        <v>20</v>
      </c>
      <c r="H481" s="36">
        <f t="shared" ref="H481:I481" si="107">SUM(H482)</f>
        <v>20</v>
      </c>
      <c r="I481" s="36">
        <f t="shared" si="107"/>
        <v>20</v>
      </c>
    </row>
    <row r="482" spans="1:9" ht="63" x14ac:dyDescent="0.2">
      <c r="A482" s="55" t="s">
        <v>78</v>
      </c>
      <c r="B482" s="88" t="s">
        <v>248</v>
      </c>
      <c r="C482" s="89" t="s">
        <v>227</v>
      </c>
      <c r="D482" s="89" t="s">
        <v>144</v>
      </c>
      <c r="E482" s="90" t="s">
        <v>598</v>
      </c>
      <c r="F482" s="90"/>
      <c r="G482" s="36">
        <f>SUM(G483)</f>
        <v>20</v>
      </c>
      <c r="H482" s="36">
        <f>SUM(H483)</f>
        <v>20</v>
      </c>
      <c r="I482" s="36">
        <f>SUM(I483)</f>
        <v>20</v>
      </c>
    </row>
    <row r="483" spans="1:9" ht="31.5" x14ac:dyDescent="0.2">
      <c r="A483" s="54" t="s">
        <v>253</v>
      </c>
      <c r="B483" s="88" t="s">
        <v>248</v>
      </c>
      <c r="C483" s="89" t="s">
        <v>227</v>
      </c>
      <c r="D483" s="89" t="s">
        <v>144</v>
      </c>
      <c r="E483" s="90" t="s">
        <v>599</v>
      </c>
      <c r="F483" s="90"/>
      <c r="G483" s="36">
        <f>SUM(G484:G484)</f>
        <v>20</v>
      </c>
      <c r="H483" s="36">
        <f>SUM(H484:H484)</f>
        <v>20</v>
      </c>
      <c r="I483" s="36">
        <f>SUM(I484:I484)</f>
        <v>20</v>
      </c>
    </row>
    <row r="484" spans="1:9" ht="31.5" x14ac:dyDescent="0.2">
      <c r="A484" s="67" t="s">
        <v>439</v>
      </c>
      <c r="B484" s="88" t="s">
        <v>248</v>
      </c>
      <c r="C484" s="89" t="s">
        <v>227</v>
      </c>
      <c r="D484" s="89" t="s">
        <v>144</v>
      </c>
      <c r="E484" s="90" t="s">
        <v>600</v>
      </c>
      <c r="F484" s="90"/>
      <c r="G484" s="36">
        <f>SUM(G485)</f>
        <v>20</v>
      </c>
      <c r="H484" s="36">
        <f>SUM(H485)</f>
        <v>20</v>
      </c>
      <c r="I484" s="36">
        <f>SUM(I485)</f>
        <v>20</v>
      </c>
    </row>
    <row r="485" spans="1:9" ht="47.25" x14ac:dyDescent="0.2">
      <c r="A485" s="67" t="s">
        <v>340</v>
      </c>
      <c r="B485" s="88" t="s">
        <v>248</v>
      </c>
      <c r="C485" s="89" t="s">
        <v>227</v>
      </c>
      <c r="D485" s="89" t="s">
        <v>144</v>
      </c>
      <c r="E485" s="90" t="s">
        <v>600</v>
      </c>
      <c r="F485" s="90" t="s">
        <v>210</v>
      </c>
      <c r="G485" s="36">
        <v>20</v>
      </c>
      <c r="H485" s="36">
        <v>20</v>
      </c>
      <c r="I485" s="36">
        <v>20</v>
      </c>
    </row>
    <row r="486" spans="1:9" ht="63" x14ac:dyDescent="0.2">
      <c r="A486" s="208" t="s">
        <v>981</v>
      </c>
      <c r="B486" s="88" t="s">
        <v>248</v>
      </c>
      <c r="C486" s="89" t="s">
        <v>227</v>
      </c>
      <c r="D486" s="89" t="s">
        <v>144</v>
      </c>
      <c r="E486" s="90" t="s">
        <v>601</v>
      </c>
      <c r="F486" s="89"/>
      <c r="G486" s="36">
        <f>SUM(G487)</f>
        <v>130</v>
      </c>
      <c r="H486" s="36">
        <f>SUM(H487)</f>
        <v>130</v>
      </c>
      <c r="I486" s="36">
        <f>SUM(I487)</f>
        <v>130</v>
      </c>
    </row>
    <row r="487" spans="1:9" ht="31.5" x14ac:dyDescent="0.2">
      <c r="A487" s="54" t="s">
        <v>253</v>
      </c>
      <c r="B487" s="88" t="s">
        <v>248</v>
      </c>
      <c r="C487" s="89" t="s">
        <v>227</v>
      </c>
      <c r="D487" s="89" t="s">
        <v>144</v>
      </c>
      <c r="E487" s="90" t="s">
        <v>602</v>
      </c>
      <c r="F487" s="89"/>
      <c r="G487" s="36">
        <f>SUM(G488+G490)</f>
        <v>130</v>
      </c>
      <c r="H487" s="36">
        <f t="shared" ref="H487:I487" si="108">SUM(H488+H490)</f>
        <v>130</v>
      </c>
      <c r="I487" s="36">
        <f t="shared" si="108"/>
        <v>130</v>
      </c>
    </row>
    <row r="488" spans="1:9" ht="31.5" x14ac:dyDescent="0.2">
      <c r="A488" s="54" t="s">
        <v>401</v>
      </c>
      <c r="B488" s="88" t="s">
        <v>248</v>
      </c>
      <c r="C488" s="89" t="s">
        <v>227</v>
      </c>
      <c r="D488" s="89" t="s">
        <v>144</v>
      </c>
      <c r="E488" s="90" t="s">
        <v>441</v>
      </c>
      <c r="F488" s="89"/>
      <c r="G488" s="36">
        <f>SUM(G489)</f>
        <v>40</v>
      </c>
      <c r="H488" s="36">
        <f t="shared" ref="H488:I488" si="109">SUM(H489)</f>
        <v>40</v>
      </c>
      <c r="I488" s="36">
        <f t="shared" si="109"/>
        <v>40</v>
      </c>
    </row>
    <row r="489" spans="1:9" ht="47.25" x14ac:dyDescent="0.2">
      <c r="A489" s="67" t="s">
        <v>340</v>
      </c>
      <c r="B489" s="88" t="s">
        <v>248</v>
      </c>
      <c r="C489" s="89" t="s">
        <v>227</v>
      </c>
      <c r="D489" s="89" t="s">
        <v>144</v>
      </c>
      <c r="E489" s="90" t="s">
        <v>441</v>
      </c>
      <c r="F489" s="89" t="s">
        <v>210</v>
      </c>
      <c r="G489" s="36">
        <v>40</v>
      </c>
      <c r="H489" s="36">
        <v>40</v>
      </c>
      <c r="I489" s="36">
        <v>40</v>
      </c>
    </row>
    <row r="490" spans="1:9" ht="31.5" x14ac:dyDescent="0.2">
      <c r="A490" s="67" t="s">
        <v>789</v>
      </c>
      <c r="B490" s="88" t="s">
        <v>248</v>
      </c>
      <c r="C490" s="89" t="s">
        <v>227</v>
      </c>
      <c r="D490" s="89" t="s">
        <v>144</v>
      </c>
      <c r="E490" s="90" t="s">
        <v>786</v>
      </c>
      <c r="F490" s="89"/>
      <c r="G490" s="36">
        <f>SUM(G491)</f>
        <v>90</v>
      </c>
      <c r="H490" s="36">
        <f t="shared" ref="H490:I490" si="110">SUM(H491)</f>
        <v>90</v>
      </c>
      <c r="I490" s="36">
        <f t="shared" si="110"/>
        <v>90</v>
      </c>
    </row>
    <row r="491" spans="1:9" ht="47.25" x14ac:dyDescent="0.2">
      <c r="A491" s="67" t="s">
        <v>340</v>
      </c>
      <c r="B491" s="88" t="s">
        <v>248</v>
      </c>
      <c r="C491" s="89" t="s">
        <v>227</v>
      </c>
      <c r="D491" s="89" t="s">
        <v>144</v>
      </c>
      <c r="E491" s="90" t="s">
        <v>787</v>
      </c>
      <c r="F491" s="89" t="s">
        <v>210</v>
      </c>
      <c r="G491" s="36">
        <v>90</v>
      </c>
      <c r="H491" s="36">
        <v>90</v>
      </c>
      <c r="I491" s="36">
        <v>90</v>
      </c>
    </row>
    <row r="492" spans="1:9" ht="78.75" x14ac:dyDescent="0.2">
      <c r="A492" s="54" t="s">
        <v>980</v>
      </c>
      <c r="B492" s="88" t="s">
        <v>248</v>
      </c>
      <c r="C492" s="89" t="s">
        <v>227</v>
      </c>
      <c r="D492" s="89" t="s">
        <v>144</v>
      </c>
      <c r="E492" s="90" t="s">
        <v>603</v>
      </c>
      <c r="F492" s="89"/>
      <c r="G492" s="36">
        <f>SUM(G493)</f>
        <v>210</v>
      </c>
      <c r="H492" s="36">
        <f>SUM(H493)</f>
        <v>210</v>
      </c>
      <c r="I492" s="36">
        <f>SUM(I493)</f>
        <v>210</v>
      </c>
    </row>
    <row r="493" spans="1:9" ht="31.5" x14ac:dyDescent="0.2">
      <c r="A493" s="54" t="s">
        <v>253</v>
      </c>
      <c r="B493" s="88" t="s">
        <v>248</v>
      </c>
      <c r="C493" s="89" t="s">
        <v>227</v>
      </c>
      <c r="D493" s="89" t="s">
        <v>144</v>
      </c>
      <c r="E493" s="90" t="s">
        <v>604</v>
      </c>
      <c r="F493" s="89"/>
      <c r="G493" s="36">
        <f>SUM(G494+G496)</f>
        <v>210</v>
      </c>
      <c r="H493" s="36">
        <f t="shared" ref="H493:I493" si="111">SUM(H494+H496)</f>
        <v>210</v>
      </c>
      <c r="I493" s="36">
        <f t="shared" si="111"/>
        <v>210</v>
      </c>
    </row>
    <row r="494" spans="1:9" ht="47.25" x14ac:dyDescent="0.2">
      <c r="A494" s="54" t="s">
        <v>686</v>
      </c>
      <c r="B494" s="88" t="s">
        <v>248</v>
      </c>
      <c r="C494" s="89" t="s">
        <v>227</v>
      </c>
      <c r="D494" s="89" t="s">
        <v>144</v>
      </c>
      <c r="E494" s="90" t="s">
        <v>442</v>
      </c>
      <c r="F494" s="89"/>
      <c r="G494" s="36">
        <f>SUM(G495)</f>
        <v>110</v>
      </c>
      <c r="H494" s="36">
        <f t="shared" ref="H494:I494" si="112">SUM(H495)</f>
        <v>110</v>
      </c>
      <c r="I494" s="36">
        <f t="shared" si="112"/>
        <v>110</v>
      </c>
    </row>
    <row r="495" spans="1:9" ht="47.25" x14ac:dyDescent="0.2">
      <c r="A495" s="67" t="s">
        <v>340</v>
      </c>
      <c r="B495" s="88" t="s">
        <v>248</v>
      </c>
      <c r="C495" s="89" t="s">
        <v>227</v>
      </c>
      <c r="D495" s="89" t="s">
        <v>144</v>
      </c>
      <c r="E495" s="90" t="s">
        <v>442</v>
      </c>
      <c r="F495" s="89" t="s">
        <v>210</v>
      </c>
      <c r="G495" s="36">
        <v>110</v>
      </c>
      <c r="H495" s="36">
        <v>110</v>
      </c>
      <c r="I495" s="36">
        <v>110</v>
      </c>
    </row>
    <row r="496" spans="1:9" ht="31.5" x14ac:dyDescent="0.2">
      <c r="A496" s="54" t="s">
        <v>684</v>
      </c>
      <c r="B496" s="88" t="s">
        <v>248</v>
      </c>
      <c r="C496" s="89" t="s">
        <v>227</v>
      </c>
      <c r="D496" s="89" t="s">
        <v>144</v>
      </c>
      <c r="E496" s="90" t="s">
        <v>685</v>
      </c>
      <c r="F496" s="89"/>
      <c r="G496" s="36">
        <f t="shared" ref="G496:I496" si="113">SUM(G497)</f>
        <v>100</v>
      </c>
      <c r="H496" s="36">
        <f t="shared" si="113"/>
        <v>100</v>
      </c>
      <c r="I496" s="36">
        <f t="shared" si="113"/>
        <v>100</v>
      </c>
    </row>
    <row r="497" spans="1:9" ht="47.25" x14ac:dyDescent="0.2">
      <c r="A497" s="67" t="s">
        <v>340</v>
      </c>
      <c r="B497" s="88" t="s">
        <v>248</v>
      </c>
      <c r="C497" s="89" t="s">
        <v>227</v>
      </c>
      <c r="D497" s="89" t="s">
        <v>144</v>
      </c>
      <c r="E497" s="90" t="s">
        <v>685</v>
      </c>
      <c r="F497" s="89" t="s">
        <v>210</v>
      </c>
      <c r="G497" s="36">
        <v>100</v>
      </c>
      <c r="H497" s="36">
        <v>100</v>
      </c>
      <c r="I497" s="36">
        <v>100</v>
      </c>
    </row>
    <row r="498" spans="1:9" ht="63" x14ac:dyDescent="0.2">
      <c r="A498" s="67" t="s">
        <v>795</v>
      </c>
      <c r="B498" s="88" t="s">
        <v>248</v>
      </c>
      <c r="C498" s="89" t="s">
        <v>227</v>
      </c>
      <c r="D498" s="89" t="s">
        <v>144</v>
      </c>
      <c r="E498" s="90" t="s">
        <v>768</v>
      </c>
      <c r="F498" s="90"/>
      <c r="G498" s="36">
        <f>SUM(G499)</f>
        <v>40</v>
      </c>
      <c r="H498" s="36">
        <f>SUM(H499)</f>
        <v>40</v>
      </c>
      <c r="I498" s="36">
        <f>SUM(I499)</f>
        <v>40</v>
      </c>
    </row>
    <row r="499" spans="1:9" ht="31.5" x14ac:dyDescent="0.2">
      <c r="A499" s="67" t="s">
        <v>253</v>
      </c>
      <c r="B499" s="88" t="s">
        <v>248</v>
      </c>
      <c r="C499" s="89" t="s">
        <v>227</v>
      </c>
      <c r="D499" s="89" t="s">
        <v>144</v>
      </c>
      <c r="E499" s="90" t="s">
        <v>769</v>
      </c>
      <c r="F499" s="90"/>
      <c r="G499" s="36">
        <f>SUM(G500:G500)</f>
        <v>40</v>
      </c>
      <c r="H499" s="36">
        <f>SUM(H500:H500)</f>
        <v>40</v>
      </c>
      <c r="I499" s="36">
        <f>SUM(I500:I500)</f>
        <v>40</v>
      </c>
    </row>
    <row r="500" spans="1:9" ht="63" x14ac:dyDescent="0.2">
      <c r="A500" s="67" t="s">
        <v>770</v>
      </c>
      <c r="B500" s="88" t="s">
        <v>248</v>
      </c>
      <c r="C500" s="89" t="s">
        <v>227</v>
      </c>
      <c r="D500" s="89" t="s">
        <v>144</v>
      </c>
      <c r="E500" s="90" t="s">
        <v>771</v>
      </c>
      <c r="F500" s="90"/>
      <c r="G500" s="36">
        <f>SUM(G501)</f>
        <v>40</v>
      </c>
      <c r="H500" s="36">
        <f>SUM(H501)</f>
        <v>40</v>
      </c>
      <c r="I500" s="36">
        <f>SUM(I501)</f>
        <v>40</v>
      </c>
    </row>
    <row r="501" spans="1:9" ht="47.25" x14ac:dyDescent="0.2">
      <c r="A501" s="67" t="s">
        <v>340</v>
      </c>
      <c r="B501" s="88" t="s">
        <v>248</v>
      </c>
      <c r="C501" s="89" t="s">
        <v>227</v>
      </c>
      <c r="D501" s="89" t="s">
        <v>144</v>
      </c>
      <c r="E501" s="90" t="s">
        <v>771</v>
      </c>
      <c r="F501" s="90" t="s">
        <v>210</v>
      </c>
      <c r="G501" s="36">
        <v>40</v>
      </c>
      <c r="H501" s="36">
        <v>40</v>
      </c>
      <c r="I501" s="36">
        <v>40</v>
      </c>
    </row>
    <row r="502" spans="1:9" ht="94.5" x14ac:dyDescent="0.2">
      <c r="A502" s="67" t="s">
        <v>979</v>
      </c>
      <c r="B502" s="90" t="s">
        <v>248</v>
      </c>
      <c r="C502" s="90" t="s">
        <v>227</v>
      </c>
      <c r="D502" s="90" t="s">
        <v>144</v>
      </c>
      <c r="E502" s="90" t="s">
        <v>447</v>
      </c>
      <c r="F502" s="90"/>
      <c r="G502" s="36">
        <f>SUM(G503)</f>
        <v>350</v>
      </c>
      <c r="H502" s="36"/>
      <c r="I502" s="36"/>
    </row>
    <row r="503" spans="1:9" ht="31.5" x14ac:dyDescent="0.2">
      <c r="A503" s="67" t="s">
        <v>253</v>
      </c>
      <c r="B503" s="90" t="s">
        <v>248</v>
      </c>
      <c r="C503" s="90" t="s">
        <v>227</v>
      </c>
      <c r="D503" s="90" t="s">
        <v>144</v>
      </c>
      <c r="E503" s="90" t="s">
        <v>448</v>
      </c>
      <c r="F503" s="90"/>
      <c r="G503" s="36">
        <f>SUM(G504+G506)</f>
        <v>350</v>
      </c>
      <c r="H503" s="36"/>
      <c r="I503" s="36"/>
    </row>
    <row r="504" spans="1:9" ht="47.25" x14ac:dyDescent="0.2">
      <c r="A504" s="67" t="s">
        <v>449</v>
      </c>
      <c r="B504" s="90" t="s">
        <v>248</v>
      </c>
      <c r="C504" s="90" t="s">
        <v>227</v>
      </c>
      <c r="D504" s="90" t="s">
        <v>144</v>
      </c>
      <c r="E504" s="90" t="s">
        <v>939</v>
      </c>
      <c r="F504" s="90"/>
      <c r="G504" s="36">
        <f>SUM(G505)</f>
        <v>225</v>
      </c>
      <c r="H504" s="36"/>
      <c r="I504" s="36"/>
    </row>
    <row r="505" spans="1:9" ht="47.25" x14ac:dyDescent="0.2">
      <c r="A505" s="67" t="s">
        <v>340</v>
      </c>
      <c r="B505" s="90" t="s">
        <v>248</v>
      </c>
      <c r="C505" s="90" t="s">
        <v>227</v>
      </c>
      <c r="D505" s="90" t="s">
        <v>144</v>
      </c>
      <c r="E505" s="90" t="s">
        <v>939</v>
      </c>
      <c r="F505" s="90" t="s">
        <v>210</v>
      </c>
      <c r="G505" s="36">
        <v>225</v>
      </c>
      <c r="H505" s="36"/>
      <c r="I505" s="36"/>
    </row>
    <row r="506" spans="1:9" ht="47.25" x14ac:dyDescent="0.2">
      <c r="A506" s="67" t="s">
        <v>677</v>
      </c>
      <c r="B506" s="90" t="s">
        <v>248</v>
      </c>
      <c r="C506" s="90" t="s">
        <v>227</v>
      </c>
      <c r="D506" s="90" t="s">
        <v>144</v>
      </c>
      <c r="E506" s="90" t="s">
        <v>940</v>
      </c>
      <c r="F506" s="90"/>
      <c r="G506" s="36">
        <f>SUM(G507)</f>
        <v>125</v>
      </c>
      <c r="H506" s="36"/>
      <c r="I506" s="36"/>
    </row>
    <row r="507" spans="1:9" ht="47.25" x14ac:dyDescent="0.2">
      <c r="A507" s="67" t="s">
        <v>340</v>
      </c>
      <c r="B507" s="90" t="s">
        <v>248</v>
      </c>
      <c r="C507" s="90" t="s">
        <v>227</v>
      </c>
      <c r="D507" s="90" t="s">
        <v>144</v>
      </c>
      <c r="E507" s="90" t="s">
        <v>940</v>
      </c>
      <c r="F507" s="90" t="s">
        <v>210</v>
      </c>
      <c r="G507" s="36">
        <v>125</v>
      </c>
      <c r="H507" s="36"/>
      <c r="I507" s="36"/>
    </row>
    <row r="508" spans="1:9" ht="47.25" x14ac:dyDescent="0.2">
      <c r="A508" s="54" t="s">
        <v>783</v>
      </c>
      <c r="B508" s="88" t="s">
        <v>248</v>
      </c>
      <c r="C508" s="89" t="s">
        <v>227</v>
      </c>
      <c r="D508" s="89" t="s">
        <v>144</v>
      </c>
      <c r="E508" s="90" t="s">
        <v>790</v>
      </c>
      <c r="F508" s="90"/>
      <c r="G508" s="36">
        <f>SUM(G509)</f>
        <v>40</v>
      </c>
      <c r="H508" s="36">
        <f>SUM(H509)</f>
        <v>40</v>
      </c>
      <c r="I508" s="36">
        <f>SUM(I509)</f>
        <v>40</v>
      </c>
    </row>
    <row r="509" spans="1:9" ht="31.5" x14ac:dyDescent="0.2">
      <c r="A509" s="67" t="s">
        <v>253</v>
      </c>
      <c r="B509" s="88" t="s">
        <v>248</v>
      </c>
      <c r="C509" s="89" t="s">
        <v>227</v>
      </c>
      <c r="D509" s="89" t="s">
        <v>144</v>
      </c>
      <c r="E509" s="90" t="s">
        <v>791</v>
      </c>
      <c r="F509" s="90"/>
      <c r="G509" s="36">
        <f>SUM(G510:G510)</f>
        <v>40</v>
      </c>
      <c r="H509" s="36">
        <f>SUM(H510:H510)</f>
        <v>40</v>
      </c>
      <c r="I509" s="36">
        <f>SUM(I510:I510)</f>
        <v>40</v>
      </c>
    </row>
    <row r="510" spans="1:9" ht="31.5" x14ac:dyDescent="0.2">
      <c r="A510" s="54" t="s">
        <v>72</v>
      </c>
      <c r="B510" s="88" t="s">
        <v>248</v>
      </c>
      <c r="C510" s="89" t="s">
        <v>227</v>
      </c>
      <c r="D510" s="89" t="s">
        <v>144</v>
      </c>
      <c r="E510" s="90" t="s">
        <v>792</v>
      </c>
      <c r="F510" s="89"/>
      <c r="G510" s="36">
        <f>SUM(G511)</f>
        <v>40</v>
      </c>
      <c r="H510" s="36">
        <f t="shared" ref="H510:I510" si="114">SUM(H511)</f>
        <v>40</v>
      </c>
      <c r="I510" s="36">
        <f t="shared" si="114"/>
        <v>40</v>
      </c>
    </row>
    <row r="511" spans="1:9" ht="47.25" x14ac:dyDescent="0.2">
      <c r="A511" s="67" t="s">
        <v>340</v>
      </c>
      <c r="B511" s="88" t="s">
        <v>248</v>
      </c>
      <c r="C511" s="89" t="s">
        <v>227</v>
      </c>
      <c r="D511" s="89" t="s">
        <v>144</v>
      </c>
      <c r="E511" s="90" t="s">
        <v>792</v>
      </c>
      <c r="F511" s="89" t="s">
        <v>210</v>
      </c>
      <c r="G511" s="36">
        <v>40</v>
      </c>
      <c r="H511" s="36">
        <v>40</v>
      </c>
      <c r="I511" s="36">
        <v>40</v>
      </c>
    </row>
    <row r="512" spans="1:9" ht="47.25" x14ac:dyDescent="0.2">
      <c r="A512" s="67" t="s">
        <v>788</v>
      </c>
      <c r="B512" s="88" t="s">
        <v>248</v>
      </c>
      <c r="C512" s="89" t="s">
        <v>227</v>
      </c>
      <c r="D512" s="89" t="s">
        <v>144</v>
      </c>
      <c r="E512" s="90" t="s">
        <v>784</v>
      </c>
      <c r="F512" s="90"/>
      <c r="G512" s="36">
        <f>SUM(G513)</f>
        <v>20</v>
      </c>
      <c r="H512" s="36">
        <f>SUM(H513)</f>
        <v>20</v>
      </c>
      <c r="I512" s="36">
        <f>SUM(I513)</f>
        <v>20</v>
      </c>
    </row>
    <row r="513" spans="1:9" ht="31.5" x14ac:dyDescent="0.2">
      <c r="A513" s="67" t="s">
        <v>253</v>
      </c>
      <c r="B513" s="88" t="s">
        <v>248</v>
      </c>
      <c r="C513" s="89" t="s">
        <v>227</v>
      </c>
      <c r="D513" s="89" t="s">
        <v>144</v>
      </c>
      <c r="E513" s="90" t="s">
        <v>785</v>
      </c>
      <c r="F513" s="90"/>
      <c r="G513" s="36">
        <f>SUM(G514:G514)</f>
        <v>20</v>
      </c>
      <c r="H513" s="36">
        <f>SUM(H514:H514)</f>
        <v>20</v>
      </c>
      <c r="I513" s="36">
        <f>SUM(I514:I514)</f>
        <v>20</v>
      </c>
    </row>
    <row r="514" spans="1:9" ht="31.5" x14ac:dyDescent="0.2">
      <c r="A514" s="67" t="s">
        <v>789</v>
      </c>
      <c r="B514" s="88" t="s">
        <v>248</v>
      </c>
      <c r="C514" s="89" t="s">
        <v>227</v>
      </c>
      <c r="D514" s="89" t="s">
        <v>144</v>
      </c>
      <c r="E514" s="90" t="s">
        <v>793</v>
      </c>
      <c r="F514" s="90"/>
      <c r="G514" s="36">
        <f>SUM(G515)</f>
        <v>20</v>
      </c>
      <c r="H514" s="36">
        <f>SUM(H515)</f>
        <v>20</v>
      </c>
      <c r="I514" s="36">
        <f>SUM(I515)</f>
        <v>20</v>
      </c>
    </row>
    <row r="515" spans="1:9" ht="47.25" x14ac:dyDescent="0.2">
      <c r="A515" s="67" t="s">
        <v>340</v>
      </c>
      <c r="B515" s="88" t="s">
        <v>248</v>
      </c>
      <c r="C515" s="89" t="s">
        <v>227</v>
      </c>
      <c r="D515" s="89" t="s">
        <v>144</v>
      </c>
      <c r="E515" s="90" t="s">
        <v>793</v>
      </c>
      <c r="F515" s="90" t="s">
        <v>210</v>
      </c>
      <c r="G515" s="36">
        <v>20</v>
      </c>
      <c r="H515" s="36">
        <v>20</v>
      </c>
      <c r="I515" s="36">
        <v>20</v>
      </c>
    </row>
    <row r="516" spans="1:9" ht="15.75" x14ac:dyDescent="0.2">
      <c r="A516" s="54" t="s">
        <v>97</v>
      </c>
      <c r="B516" s="88" t="s">
        <v>248</v>
      </c>
      <c r="C516" s="89" t="s">
        <v>227</v>
      </c>
      <c r="D516" s="89" t="s">
        <v>144</v>
      </c>
      <c r="E516" s="90" t="s">
        <v>490</v>
      </c>
      <c r="F516" s="87"/>
      <c r="G516" s="36">
        <f>SUM(G517+G527)</f>
        <v>2086.3000000000002</v>
      </c>
      <c r="H516" s="36">
        <f t="shared" ref="H516:I516" si="115">SUM(H517+H527)</f>
        <v>2086.3000000000002</v>
      </c>
      <c r="I516" s="36">
        <f t="shared" si="115"/>
        <v>2086.3000000000002</v>
      </c>
    </row>
    <row r="517" spans="1:9" ht="15.75" x14ac:dyDescent="0.2">
      <c r="A517" s="54" t="s">
        <v>96</v>
      </c>
      <c r="B517" s="88" t="s">
        <v>248</v>
      </c>
      <c r="C517" s="89" t="s">
        <v>227</v>
      </c>
      <c r="D517" s="89" t="s">
        <v>144</v>
      </c>
      <c r="E517" s="90" t="s">
        <v>491</v>
      </c>
      <c r="F517" s="89"/>
      <c r="G517" s="36">
        <f>SUM(G518+G525+G523)</f>
        <v>1982.3</v>
      </c>
      <c r="H517" s="36">
        <f t="shared" ref="H517:I517" si="116">SUM(H518+H525+H523)</f>
        <v>1982.3</v>
      </c>
      <c r="I517" s="36">
        <f t="shared" si="116"/>
        <v>1982.3</v>
      </c>
    </row>
    <row r="518" spans="1:9" ht="31.5" x14ac:dyDescent="0.2">
      <c r="A518" s="54" t="s">
        <v>110</v>
      </c>
      <c r="B518" s="88" t="s">
        <v>248</v>
      </c>
      <c r="C518" s="89" t="s">
        <v>227</v>
      </c>
      <c r="D518" s="89" t="s">
        <v>144</v>
      </c>
      <c r="E518" s="90" t="s">
        <v>494</v>
      </c>
      <c r="F518" s="87"/>
      <c r="G518" s="49">
        <f>SUM(G519+G521)</f>
        <v>650</v>
      </c>
      <c r="H518" s="49">
        <f>SUM(H519+H521)</f>
        <v>650</v>
      </c>
      <c r="I518" s="49">
        <f>SUM(I519+I521)</f>
        <v>650</v>
      </c>
    </row>
    <row r="519" spans="1:9" ht="31.5" x14ac:dyDescent="0.2">
      <c r="A519" s="54" t="s">
        <v>171</v>
      </c>
      <c r="B519" s="88" t="s">
        <v>248</v>
      </c>
      <c r="C519" s="89" t="s">
        <v>227</v>
      </c>
      <c r="D519" s="89" t="s">
        <v>144</v>
      </c>
      <c r="E519" s="90" t="s">
        <v>605</v>
      </c>
      <c r="F519" s="89"/>
      <c r="G519" s="36">
        <f>SUM(G520)</f>
        <v>300</v>
      </c>
      <c r="H519" s="36">
        <f>SUM(H520)</f>
        <v>300</v>
      </c>
      <c r="I519" s="36">
        <f>SUM(I520)</f>
        <v>300</v>
      </c>
    </row>
    <row r="520" spans="1:9" ht="31.5" x14ac:dyDescent="0.2">
      <c r="A520" s="54" t="s">
        <v>74</v>
      </c>
      <c r="B520" s="88" t="s">
        <v>248</v>
      </c>
      <c r="C520" s="89" t="s">
        <v>227</v>
      </c>
      <c r="D520" s="89" t="s">
        <v>144</v>
      </c>
      <c r="E520" s="90" t="s">
        <v>605</v>
      </c>
      <c r="F520" s="89" t="s">
        <v>75</v>
      </c>
      <c r="G520" s="36">
        <v>300</v>
      </c>
      <c r="H520" s="36">
        <v>300</v>
      </c>
      <c r="I520" s="36">
        <v>300</v>
      </c>
    </row>
    <row r="521" spans="1:9" ht="31.5" x14ac:dyDescent="0.2">
      <c r="A521" s="54" t="s">
        <v>121</v>
      </c>
      <c r="B521" s="88" t="s">
        <v>248</v>
      </c>
      <c r="C521" s="89" t="s">
        <v>227</v>
      </c>
      <c r="D521" s="89" t="s">
        <v>144</v>
      </c>
      <c r="E521" s="90" t="s">
        <v>496</v>
      </c>
      <c r="F521" s="89"/>
      <c r="G521" s="36">
        <f>SUM(G522:G522)</f>
        <v>350</v>
      </c>
      <c r="H521" s="36">
        <f>SUM(H522:H522)</f>
        <v>350</v>
      </c>
      <c r="I521" s="36">
        <f>SUM(I522:I522)</f>
        <v>350</v>
      </c>
    </row>
    <row r="522" spans="1:9" ht="47.25" x14ac:dyDescent="0.2">
      <c r="A522" s="67" t="s">
        <v>340</v>
      </c>
      <c r="B522" s="88" t="s">
        <v>248</v>
      </c>
      <c r="C522" s="89" t="s">
        <v>227</v>
      </c>
      <c r="D522" s="89" t="s">
        <v>144</v>
      </c>
      <c r="E522" s="90" t="s">
        <v>496</v>
      </c>
      <c r="F522" s="89" t="s">
        <v>210</v>
      </c>
      <c r="G522" s="36">
        <v>350</v>
      </c>
      <c r="H522" s="36">
        <v>350</v>
      </c>
      <c r="I522" s="36">
        <v>350</v>
      </c>
    </row>
    <row r="523" spans="1:9" ht="63" x14ac:dyDescent="0.2">
      <c r="A523" s="54" t="s">
        <v>90</v>
      </c>
      <c r="B523" s="88" t="s">
        <v>248</v>
      </c>
      <c r="C523" s="89" t="s">
        <v>227</v>
      </c>
      <c r="D523" s="89" t="s">
        <v>144</v>
      </c>
      <c r="E523" s="90" t="s">
        <v>497</v>
      </c>
      <c r="F523" s="89"/>
      <c r="G523" s="36">
        <f>SUM(G524)</f>
        <v>1200</v>
      </c>
      <c r="H523" s="36">
        <f>SUM(H524)</f>
        <v>1200</v>
      </c>
      <c r="I523" s="36">
        <f>SUM(I524)</f>
        <v>1200</v>
      </c>
    </row>
    <row r="524" spans="1:9" ht="47.25" x14ac:dyDescent="0.2">
      <c r="A524" s="67" t="s">
        <v>340</v>
      </c>
      <c r="B524" s="88" t="s">
        <v>248</v>
      </c>
      <c r="C524" s="89" t="s">
        <v>227</v>
      </c>
      <c r="D524" s="89" t="s">
        <v>144</v>
      </c>
      <c r="E524" s="90" t="s">
        <v>497</v>
      </c>
      <c r="F524" s="89" t="s">
        <v>210</v>
      </c>
      <c r="G524" s="36">
        <v>1200</v>
      </c>
      <c r="H524" s="36">
        <v>1200</v>
      </c>
      <c r="I524" s="36">
        <v>1200</v>
      </c>
    </row>
    <row r="525" spans="1:9" ht="378" x14ac:dyDescent="0.2">
      <c r="A525" s="144" t="s">
        <v>133</v>
      </c>
      <c r="B525" s="88" t="s">
        <v>248</v>
      </c>
      <c r="C525" s="89" t="s">
        <v>227</v>
      </c>
      <c r="D525" s="89" t="s">
        <v>144</v>
      </c>
      <c r="E525" s="90" t="s">
        <v>885</v>
      </c>
      <c r="F525" s="89"/>
      <c r="G525" s="36">
        <f>SUM(G526:G526)</f>
        <v>132.30000000000001</v>
      </c>
      <c r="H525" s="36">
        <f>SUM(H526:H526)</f>
        <v>132.30000000000001</v>
      </c>
      <c r="I525" s="36">
        <f>SUM(I526:I526)</f>
        <v>132.30000000000001</v>
      </c>
    </row>
    <row r="526" spans="1:9" ht="94.5" x14ac:dyDescent="0.2">
      <c r="A526" s="54" t="s">
        <v>73</v>
      </c>
      <c r="B526" s="88" t="s">
        <v>248</v>
      </c>
      <c r="C526" s="89" t="s">
        <v>227</v>
      </c>
      <c r="D526" s="89" t="s">
        <v>144</v>
      </c>
      <c r="E526" s="90" t="s">
        <v>606</v>
      </c>
      <c r="F526" s="89" t="s">
        <v>83</v>
      </c>
      <c r="G526" s="36">
        <v>132.30000000000001</v>
      </c>
      <c r="H526" s="36">
        <v>132.30000000000001</v>
      </c>
      <c r="I526" s="36">
        <v>132.30000000000001</v>
      </c>
    </row>
    <row r="527" spans="1:9" ht="47.25" x14ac:dyDescent="0.2">
      <c r="A527" s="54" t="s">
        <v>255</v>
      </c>
      <c r="B527" s="88" t="s">
        <v>248</v>
      </c>
      <c r="C527" s="89" t="s">
        <v>227</v>
      </c>
      <c r="D527" s="89" t="s">
        <v>144</v>
      </c>
      <c r="E527" s="88" t="s">
        <v>698</v>
      </c>
      <c r="F527" s="89"/>
      <c r="G527" s="36">
        <f t="shared" ref="G527:I528" si="117">SUM(G528)</f>
        <v>104</v>
      </c>
      <c r="H527" s="36">
        <f t="shared" si="117"/>
        <v>104</v>
      </c>
      <c r="I527" s="36">
        <f t="shared" si="117"/>
        <v>104</v>
      </c>
    </row>
    <row r="528" spans="1:9" ht="126" x14ac:dyDescent="0.2">
      <c r="A528" s="54" t="s">
        <v>705</v>
      </c>
      <c r="B528" s="88" t="s">
        <v>248</v>
      </c>
      <c r="C528" s="89" t="s">
        <v>227</v>
      </c>
      <c r="D528" s="89" t="s">
        <v>144</v>
      </c>
      <c r="E528" s="88" t="s">
        <v>699</v>
      </c>
      <c r="F528" s="89"/>
      <c r="G528" s="36">
        <f t="shared" si="117"/>
        <v>104</v>
      </c>
      <c r="H528" s="36">
        <f t="shared" si="117"/>
        <v>104</v>
      </c>
      <c r="I528" s="36">
        <f t="shared" si="117"/>
        <v>104</v>
      </c>
    </row>
    <row r="529" spans="1:9" ht="31.5" x14ac:dyDescent="0.2">
      <c r="A529" s="54" t="s">
        <v>74</v>
      </c>
      <c r="B529" s="88" t="s">
        <v>248</v>
      </c>
      <c r="C529" s="89" t="s">
        <v>227</v>
      </c>
      <c r="D529" s="89" t="s">
        <v>144</v>
      </c>
      <c r="E529" s="88" t="s">
        <v>699</v>
      </c>
      <c r="F529" s="89" t="s">
        <v>75</v>
      </c>
      <c r="G529" s="36">
        <v>104</v>
      </c>
      <c r="H529" s="36">
        <v>104</v>
      </c>
      <c r="I529" s="36">
        <v>104</v>
      </c>
    </row>
    <row r="530" spans="1:9" ht="31.5" x14ac:dyDescent="0.2">
      <c r="A530" s="132" t="s">
        <v>191</v>
      </c>
      <c r="B530" s="84" t="s">
        <v>248</v>
      </c>
      <c r="C530" s="85" t="s">
        <v>229</v>
      </c>
      <c r="D530" s="85" t="s">
        <v>230</v>
      </c>
      <c r="E530" s="84"/>
      <c r="F530" s="85"/>
      <c r="G530" s="50">
        <f>SUM(G531+G536)</f>
        <v>6308.6</v>
      </c>
      <c r="H530" s="50">
        <f t="shared" ref="H530:I530" si="118">SUM(H531+H536)</f>
        <v>6308.6</v>
      </c>
      <c r="I530" s="50">
        <f t="shared" si="118"/>
        <v>6308.6</v>
      </c>
    </row>
    <row r="531" spans="1:9" ht="15.75" x14ac:dyDescent="0.2">
      <c r="A531" s="155" t="s">
        <v>886</v>
      </c>
      <c r="B531" s="88" t="s">
        <v>248</v>
      </c>
      <c r="C531" s="87" t="s">
        <v>229</v>
      </c>
      <c r="D531" s="87" t="s">
        <v>192</v>
      </c>
      <c r="E531" s="86"/>
      <c r="F531" s="87"/>
      <c r="G531" s="49">
        <f t="shared" ref="G531" si="119">SUM(G532)</f>
        <v>750.8</v>
      </c>
      <c r="H531" s="49">
        <f t="shared" ref="H531" si="120">SUM(H532)</f>
        <v>750.8</v>
      </c>
      <c r="I531" s="49">
        <f t="shared" ref="I531" si="121">SUM(I532)</f>
        <v>750.8</v>
      </c>
    </row>
    <row r="532" spans="1:9" ht="110.25" x14ac:dyDescent="0.2">
      <c r="A532" s="54" t="s">
        <v>352</v>
      </c>
      <c r="B532" s="88" t="s">
        <v>248</v>
      </c>
      <c r="C532" s="89" t="s">
        <v>229</v>
      </c>
      <c r="D532" s="89" t="s">
        <v>192</v>
      </c>
      <c r="E532" s="90" t="s">
        <v>608</v>
      </c>
      <c r="F532" s="87"/>
      <c r="G532" s="36">
        <f t="shared" ref="G532" si="122">SUM(G533)</f>
        <v>750.8</v>
      </c>
      <c r="H532" s="36">
        <f t="shared" ref="H532:I532" si="123">SUM(H533)</f>
        <v>750.8</v>
      </c>
      <c r="I532" s="36">
        <f t="shared" si="123"/>
        <v>750.8</v>
      </c>
    </row>
    <row r="533" spans="1:9" ht="31.5" x14ac:dyDescent="0.2">
      <c r="A533" s="54" t="s">
        <v>253</v>
      </c>
      <c r="B533" s="88" t="s">
        <v>248</v>
      </c>
      <c r="C533" s="89" t="s">
        <v>229</v>
      </c>
      <c r="D533" s="89" t="s">
        <v>192</v>
      </c>
      <c r="E533" s="90" t="s">
        <v>612</v>
      </c>
      <c r="F533" s="87"/>
      <c r="G533" s="36">
        <f t="shared" ref="G533:I533" si="124">SUM(G534)</f>
        <v>750.8</v>
      </c>
      <c r="H533" s="36">
        <f t="shared" si="124"/>
        <v>750.8</v>
      </c>
      <c r="I533" s="36">
        <f t="shared" si="124"/>
        <v>750.8</v>
      </c>
    </row>
    <row r="534" spans="1:9" ht="47.25" x14ac:dyDescent="0.2">
      <c r="A534" s="54" t="s">
        <v>262</v>
      </c>
      <c r="B534" s="88" t="s">
        <v>248</v>
      </c>
      <c r="C534" s="89" t="s">
        <v>229</v>
      </c>
      <c r="D534" s="89" t="s">
        <v>192</v>
      </c>
      <c r="E534" s="90" t="s">
        <v>614</v>
      </c>
      <c r="F534" s="89"/>
      <c r="G534" s="36">
        <f>SUM(G535)</f>
        <v>750.8</v>
      </c>
      <c r="H534" s="36">
        <f>SUM(H535)</f>
        <v>750.8</v>
      </c>
      <c r="I534" s="36">
        <f>SUM(I535)</f>
        <v>750.8</v>
      </c>
    </row>
    <row r="535" spans="1:9" ht="47.25" x14ac:dyDescent="0.2">
      <c r="A535" s="67" t="s">
        <v>340</v>
      </c>
      <c r="B535" s="88" t="s">
        <v>248</v>
      </c>
      <c r="C535" s="89" t="s">
        <v>229</v>
      </c>
      <c r="D535" s="89" t="s">
        <v>192</v>
      </c>
      <c r="E535" s="90" t="s">
        <v>614</v>
      </c>
      <c r="F535" s="89" t="s">
        <v>210</v>
      </c>
      <c r="G535" s="36">
        <v>750.8</v>
      </c>
      <c r="H535" s="36">
        <v>750.8</v>
      </c>
      <c r="I535" s="36">
        <v>750.8</v>
      </c>
    </row>
    <row r="536" spans="1:9" ht="63" x14ac:dyDescent="0.2">
      <c r="A536" s="156" t="s">
        <v>887</v>
      </c>
      <c r="B536" s="86" t="s">
        <v>248</v>
      </c>
      <c r="C536" s="87" t="s">
        <v>229</v>
      </c>
      <c r="D536" s="87" t="s">
        <v>193</v>
      </c>
      <c r="E536" s="90"/>
      <c r="F536" s="87"/>
      <c r="G536" s="49">
        <f t="shared" ref="G536:I536" si="125">SUM(G537)</f>
        <v>5557.8</v>
      </c>
      <c r="H536" s="49">
        <f t="shared" si="125"/>
        <v>5557.8</v>
      </c>
      <c r="I536" s="49">
        <f t="shared" si="125"/>
        <v>5557.8</v>
      </c>
    </row>
    <row r="537" spans="1:9" ht="110.25" x14ac:dyDescent="0.2">
      <c r="A537" s="54" t="s">
        <v>352</v>
      </c>
      <c r="B537" s="88" t="s">
        <v>248</v>
      </c>
      <c r="C537" s="90" t="s">
        <v>229</v>
      </c>
      <c r="D537" s="90" t="s">
        <v>193</v>
      </c>
      <c r="E537" s="90" t="s">
        <v>608</v>
      </c>
      <c r="F537" s="87"/>
      <c r="G537" s="36">
        <f>G538+G541+G545</f>
        <v>5557.8</v>
      </c>
      <c r="H537" s="36">
        <f t="shared" ref="H537:I537" si="126">H538+H541+H545</f>
        <v>5557.8</v>
      </c>
      <c r="I537" s="36">
        <f t="shared" si="126"/>
        <v>5557.8</v>
      </c>
    </row>
    <row r="538" spans="1:9" ht="94.5" x14ac:dyDescent="0.2">
      <c r="A538" s="67" t="s">
        <v>407</v>
      </c>
      <c r="B538" s="90" t="s">
        <v>248</v>
      </c>
      <c r="C538" s="90" t="s">
        <v>229</v>
      </c>
      <c r="D538" s="90" t="s">
        <v>193</v>
      </c>
      <c r="E538" s="90" t="s">
        <v>609</v>
      </c>
      <c r="F538" s="91"/>
      <c r="G538" s="36">
        <f>SUM(G539:G539)</f>
        <v>1382.9</v>
      </c>
      <c r="H538" s="36">
        <f>SUM(H539:H539)</f>
        <v>1382.9</v>
      </c>
      <c r="I538" s="36">
        <f>SUM(I539:I539)</f>
        <v>1382.9</v>
      </c>
    </row>
    <row r="539" spans="1:9" ht="63" x14ac:dyDescent="0.2">
      <c r="A539" s="67" t="s">
        <v>470</v>
      </c>
      <c r="B539" s="90" t="s">
        <v>248</v>
      </c>
      <c r="C539" s="90" t="s">
        <v>229</v>
      </c>
      <c r="D539" s="90" t="s">
        <v>193</v>
      </c>
      <c r="E539" s="90" t="s">
        <v>888</v>
      </c>
      <c r="F539" s="90"/>
      <c r="G539" s="36">
        <f>SUM(G540)</f>
        <v>1382.9</v>
      </c>
      <c r="H539" s="36">
        <f t="shared" ref="H539:I539" si="127">SUM(H540)</f>
        <v>1382.9</v>
      </c>
      <c r="I539" s="36">
        <f t="shared" si="127"/>
        <v>1382.9</v>
      </c>
    </row>
    <row r="540" spans="1:9" ht="15.75" x14ac:dyDescent="0.2">
      <c r="A540" s="67" t="s">
        <v>207</v>
      </c>
      <c r="B540" s="90" t="s">
        <v>248</v>
      </c>
      <c r="C540" s="90" t="s">
        <v>229</v>
      </c>
      <c r="D540" s="90" t="s">
        <v>193</v>
      </c>
      <c r="E540" s="90" t="s">
        <v>888</v>
      </c>
      <c r="F540" s="90" t="s">
        <v>264</v>
      </c>
      <c r="G540" s="78">
        <v>1382.9</v>
      </c>
      <c r="H540" s="78">
        <v>1382.9</v>
      </c>
      <c r="I540" s="78">
        <v>1382.9</v>
      </c>
    </row>
    <row r="541" spans="1:9" ht="15.75" x14ac:dyDescent="0.2">
      <c r="A541" s="54" t="s">
        <v>96</v>
      </c>
      <c r="B541" s="88" t="s">
        <v>248</v>
      </c>
      <c r="C541" s="89" t="s">
        <v>229</v>
      </c>
      <c r="D541" s="90" t="s">
        <v>193</v>
      </c>
      <c r="E541" s="90" t="s">
        <v>610</v>
      </c>
      <c r="F541" s="89"/>
      <c r="G541" s="36">
        <f>SUM(G542)</f>
        <v>3492.9</v>
      </c>
      <c r="H541" s="36">
        <f>SUM(H542)</f>
        <v>3492.9</v>
      </c>
      <c r="I541" s="36">
        <f>SUM(I542)</f>
        <v>3492.9</v>
      </c>
    </row>
    <row r="542" spans="1:9" ht="63" x14ac:dyDescent="0.2">
      <c r="A542" s="54" t="s">
        <v>250</v>
      </c>
      <c r="B542" s="88" t="s">
        <v>248</v>
      </c>
      <c r="C542" s="89" t="s">
        <v>229</v>
      </c>
      <c r="D542" s="90" t="s">
        <v>193</v>
      </c>
      <c r="E542" s="90" t="s">
        <v>611</v>
      </c>
      <c r="F542" s="89"/>
      <c r="G542" s="36">
        <f>SUM(G543:G544)</f>
        <v>3492.9</v>
      </c>
      <c r="H542" s="36">
        <f>SUM(H543:H544)</f>
        <v>3492.9</v>
      </c>
      <c r="I542" s="36">
        <f>SUM(I543:I544)</f>
        <v>3492.9</v>
      </c>
    </row>
    <row r="543" spans="1:9" ht="94.5" x14ac:dyDescent="0.2">
      <c r="A543" s="54" t="s">
        <v>73</v>
      </c>
      <c r="B543" s="88" t="s">
        <v>248</v>
      </c>
      <c r="C543" s="89" t="s">
        <v>229</v>
      </c>
      <c r="D543" s="90" t="s">
        <v>193</v>
      </c>
      <c r="E543" s="90" t="s">
        <v>611</v>
      </c>
      <c r="F543" s="89" t="s">
        <v>83</v>
      </c>
      <c r="G543" s="36">
        <v>3460.3</v>
      </c>
      <c r="H543" s="36">
        <v>3460.3</v>
      </c>
      <c r="I543" s="36">
        <v>3460.3</v>
      </c>
    </row>
    <row r="544" spans="1:9" ht="47.25" x14ac:dyDescent="0.2">
      <c r="A544" s="67" t="s">
        <v>340</v>
      </c>
      <c r="B544" s="88" t="s">
        <v>248</v>
      </c>
      <c r="C544" s="89" t="s">
        <v>229</v>
      </c>
      <c r="D544" s="90" t="s">
        <v>193</v>
      </c>
      <c r="E544" s="90" t="s">
        <v>611</v>
      </c>
      <c r="F544" s="89" t="s">
        <v>210</v>
      </c>
      <c r="G544" s="36">
        <v>32.6</v>
      </c>
      <c r="H544" s="36">
        <v>32.6</v>
      </c>
      <c r="I544" s="36">
        <v>32.6</v>
      </c>
    </row>
    <row r="545" spans="1:9" ht="31.5" x14ac:dyDescent="0.2">
      <c r="A545" s="54" t="s">
        <v>253</v>
      </c>
      <c r="B545" s="88" t="s">
        <v>248</v>
      </c>
      <c r="C545" s="90" t="s">
        <v>229</v>
      </c>
      <c r="D545" s="90" t="s">
        <v>193</v>
      </c>
      <c r="E545" s="90" t="s">
        <v>612</v>
      </c>
      <c r="F545" s="91"/>
      <c r="G545" s="36">
        <f>SUM(G548+G546)</f>
        <v>682</v>
      </c>
      <c r="H545" s="36">
        <f t="shared" ref="H545:I545" si="128">SUM(H548+H546)</f>
        <v>682</v>
      </c>
      <c r="I545" s="36">
        <f t="shared" si="128"/>
        <v>682</v>
      </c>
    </row>
    <row r="546" spans="1:9" ht="283.5" x14ac:dyDescent="0.2">
      <c r="A546" s="145" t="s">
        <v>766</v>
      </c>
      <c r="B546" s="90" t="s">
        <v>248</v>
      </c>
      <c r="C546" s="90" t="s">
        <v>229</v>
      </c>
      <c r="D546" s="90" t="s">
        <v>193</v>
      </c>
      <c r="E546" s="90" t="s">
        <v>889</v>
      </c>
      <c r="F546" s="90"/>
      <c r="G546" s="36">
        <f>SUM(G547)</f>
        <v>577.1</v>
      </c>
      <c r="H546" s="36">
        <f t="shared" ref="H546:I546" si="129">SUM(H547)</f>
        <v>577.1</v>
      </c>
      <c r="I546" s="36">
        <f t="shared" si="129"/>
        <v>577.1</v>
      </c>
    </row>
    <row r="547" spans="1:9" ht="47.25" x14ac:dyDescent="0.2">
      <c r="A547" s="67" t="s">
        <v>340</v>
      </c>
      <c r="B547" s="90" t="s">
        <v>248</v>
      </c>
      <c r="C547" s="90" t="s">
        <v>229</v>
      </c>
      <c r="D547" s="90" t="s">
        <v>193</v>
      </c>
      <c r="E547" s="90" t="s">
        <v>889</v>
      </c>
      <c r="F547" s="90" t="s">
        <v>210</v>
      </c>
      <c r="G547" s="78">
        <v>577.1</v>
      </c>
      <c r="H547" s="78">
        <v>577.1</v>
      </c>
      <c r="I547" s="78">
        <v>577.1</v>
      </c>
    </row>
    <row r="548" spans="1:9" ht="47.25" x14ac:dyDescent="0.2">
      <c r="A548" s="54" t="s">
        <v>288</v>
      </c>
      <c r="B548" s="88" t="s">
        <v>248</v>
      </c>
      <c r="C548" s="89" t="s">
        <v>229</v>
      </c>
      <c r="D548" s="90" t="s">
        <v>193</v>
      </c>
      <c r="E548" s="90" t="s">
        <v>613</v>
      </c>
      <c r="F548" s="89"/>
      <c r="G548" s="36">
        <f>SUM(G549)</f>
        <v>104.9</v>
      </c>
      <c r="H548" s="36">
        <f>SUM(H549)</f>
        <v>104.9</v>
      </c>
      <c r="I548" s="36">
        <f>SUM(I549)</f>
        <v>104.9</v>
      </c>
    </row>
    <row r="549" spans="1:9" ht="47.25" x14ac:dyDescent="0.2">
      <c r="A549" s="67" t="s">
        <v>340</v>
      </c>
      <c r="B549" s="88" t="s">
        <v>248</v>
      </c>
      <c r="C549" s="89" t="s">
        <v>229</v>
      </c>
      <c r="D549" s="90" t="s">
        <v>193</v>
      </c>
      <c r="E549" s="90" t="s">
        <v>613</v>
      </c>
      <c r="F549" s="89" t="s">
        <v>210</v>
      </c>
      <c r="G549" s="36">
        <v>104.9</v>
      </c>
      <c r="H549" s="36">
        <v>104.9</v>
      </c>
      <c r="I549" s="36">
        <v>104.9</v>
      </c>
    </row>
    <row r="550" spans="1:9" ht="15.75" x14ac:dyDescent="0.2">
      <c r="A550" s="132" t="s">
        <v>194</v>
      </c>
      <c r="B550" s="85" t="s">
        <v>248</v>
      </c>
      <c r="C550" s="85" t="s">
        <v>231</v>
      </c>
      <c r="D550" s="85" t="s">
        <v>230</v>
      </c>
      <c r="E550" s="85"/>
      <c r="F550" s="84"/>
      <c r="G550" s="50">
        <f>SUM(G551+G560+G585+G580)</f>
        <v>17164.3</v>
      </c>
      <c r="H550" s="50">
        <f t="shared" ref="H550:I550" si="130">SUM(H551+H560+H585+H580)</f>
        <v>18300.199999999997</v>
      </c>
      <c r="I550" s="50">
        <f t="shared" si="130"/>
        <v>19201.599999999999</v>
      </c>
    </row>
    <row r="551" spans="1:9" ht="15.75" x14ac:dyDescent="0.2">
      <c r="A551" s="53" t="s">
        <v>180</v>
      </c>
      <c r="B551" s="88" t="s">
        <v>248</v>
      </c>
      <c r="C551" s="87" t="s">
        <v>231</v>
      </c>
      <c r="D551" s="87" t="s">
        <v>227</v>
      </c>
      <c r="E551" s="86"/>
      <c r="F551" s="87"/>
      <c r="G551" s="49">
        <f>SUM(G552)</f>
        <v>722.4</v>
      </c>
      <c r="H551" s="49">
        <f t="shared" ref="H551:I551" si="131">SUM(H552)</f>
        <v>722.4</v>
      </c>
      <c r="I551" s="49">
        <f t="shared" si="131"/>
        <v>722.4</v>
      </c>
    </row>
    <row r="552" spans="1:9" ht="47.25" x14ac:dyDescent="0.2">
      <c r="A552" s="54" t="s">
        <v>79</v>
      </c>
      <c r="B552" s="88" t="s">
        <v>248</v>
      </c>
      <c r="C552" s="89" t="s">
        <v>231</v>
      </c>
      <c r="D552" s="89" t="s">
        <v>227</v>
      </c>
      <c r="E552" s="90" t="s">
        <v>615</v>
      </c>
      <c r="F552" s="89"/>
      <c r="G552" s="36">
        <f>SUM(G554+G557)</f>
        <v>722.4</v>
      </c>
      <c r="H552" s="36">
        <f t="shared" ref="H552:I552" si="132">SUM(H554+H557)</f>
        <v>722.4</v>
      </c>
      <c r="I552" s="36">
        <f t="shared" si="132"/>
        <v>722.4</v>
      </c>
    </row>
    <row r="553" spans="1:9" ht="15.75" x14ac:dyDescent="0.2">
      <c r="A553" s="54" t="s">
        <v>96</v>
      </c>
      <c r="B553" s="88" t="s">
        <v>248</v>
      </c>
      <c r="C553" s="89" t="s">
        <v>231</v>
      </c>
      <c r="D553" s="89" t="s">
        <v>227</v>
      </c>
      <c r="E553" s="90" t="s">
        <v>616</v>
      </c>
      <c r="F553" s="89"/>
      <c r="G553" s="36">
        <f t="shared" ref="G553:I553" si="133">SUM(G554)</f>
        <v>702.4</v>
      </c>
      <c r="H553" s="36">
        <f t="shared" si="133"/>
        <v>702.4</v>
      </c>
      <c r="I553" s="36">
        <f t="shared" si="133"/>
        <v>702.4</v>
      </c>
    </row>
    <row r="554" spans="1:9" ht="31.5" x14ac:dyDescent="0.2">
      <c r="A554" s="54" t="s">
        <v>216</v>
      </c>
      <c r="B554" s="88" t="s">
        <v>248</v>
      </c>
      <c r="C554" s="89" t="s">
        <v>231</v>
      </c>
      <c r="D554" s="89" t="s">
        <v>227</v>
      </c>
      <c r="E554" s="90" t="s">
        <v>890</v>
      </c>
      <c r="F554" s="89"/>
      <c r="G554" s="36">
        <f>SUM(G555+G556)</f>
        <v>702.4</v>
      </c>
      <c r="H554" s="36">
        <f t="shared" ref="H554:I554" si="134">SUM(H555+H556)</f>
        <v>702.4</v>
      </c>
      <c r="I554" s="36">
        <f t="shared" si="134"/>
        <v>702.4</v>
      </c>
    </row>
    <row r="555" spans="1:9" ht="94.5" x14ac:dyDescent="0.2">
      <c r="A555" s="54" t="s">
        <v>73</v>
      </c>
      <c r="B555" s="88" t="s">
        <v>248</v>
      </c>
      <c r="C555" s="89" t="s">
        <v>231</v>
      </c>
      <c r="D555" s="89" t="s">
        <v>227</v>
      </c>
      <c r="E555" s="90" t="s">
        <v>890</v>
      </c>
      <c r="F555" s="89" t="s">
        <v>83</v>
      </c>
      <c r="G555" s="36">
        <v>668.8</v>
      </c>
      <c r="H555" s="36">
        <v>668.8</v>
      </c>
      <c r="I555" s="36">
        <v>668.8</v>
      </c>
    </row>
    <row r="556" spans="1:9" ht="47.25" x14ac:dyDescent="0.2">
      <c r="A556" s="67" t="s">
        <v>340</v>
      </c>
      <c r="B556" s="88" t="s">
        <v>248</v>
      </c>
      <c r="C556" s="89" t="s">
        <v>231</v>
      </c>
      <c r="D556" s="89" t="s">
        <v>227</v>
      </c>
      <c r="E556" s="90" t="s">
        <v>890</v>
      </c>
      <c r="F556" s="89" t="s">
        <v>210</v>
      </c>
      <c r="G556" s="36">
        <v>33.6</v>
      </c>
      <c r="H556" s="36">
        <v>33.6</v>
      </c>
      <c r="I556" s="36">
        <v>33.6</v>
      </c>
    </row>
    <row r="557" spans="1:9" ht="31.5" x14ac:dyDescent="0.2">
      <c r="A557" s="54" t="s">
        <v>253</v>
      </c>
      <c r="B557" s="88" t="s">
        <v>248</v>
      </c>
      <c r="C557" s="89" t="s">
        <v>231</v>
      </c>
      <c r="D557" s="89" t="s">
        <v>227</v>
      </c>
      <c r="E557" s="90" t="s">
        <v>617</v>
      </c>
      <c r="F557" s="89"/>
      <c r="G557" s="36">
        <f t="shared" ref="G557:I558" si="135">SUM(G558)</f>
        <v>20</v>
      </c>
      <c r="H557" s="36">
        <f t="shared" si="135"/>
        <v>20</v>
      </c>
      <c r="I557" s="36">
        <f t="shared" si="135"/>
        <v>20</v>
      </c>
    </row>
    <row r="558" spans="1:9" ht="63" x14ac:dyDescent="0.2">
      <c r="A558" s="54" t="s">
        <v>150</v>
      </c>
      <c r="B558" s="88" t="s">
        <v>248</v>
      </c>
      <c r="C558" s="89" t="s">
        <v>231</v>
      </c>
      <c r="D558" s="89" t="s">
        <v>227</v>
      </c>
      <c r="E558" s="90" t="s">
        <v>618</v>
      </c>
      <c r="F558" s="89"/>
      <c r="G558" s="36">
        <f t="shared" si="135"/>
        <v>20</v>
      </c>
      <c r="H558" s="36">
        <f t="shared" si="135"/>
        <v>20</v>
      </c>
      <c r="I558" s="36">
        <f t="shared" si="135"/>
        <v>20</v>
      </c>
    </row>
    <row r="559" spans="1:9" ht="47.25" x14ac:dyDescent="0.2">
      <c r="A559" s="67" t="s">
        <v>340</v>
      </c>
      <c r="B559" s="88" t="s">
        <v>248</v>
      </c>
      <c r="C559" s="89" t="s">
        <v>231</v>
      </c>
      <c r="D559" s="89" t="s">
        <v>227</v>
      </c>
      <c r="E559" s="90" t="s">
        <v>618</v>
      </c>
      <c r="F559" s="89" t="s">
        <v>210</v>
      </c>
      <c r="G559" s="36">
        <v>20</v>
      </c>
      <c r="H559" s="36">
        <v>20</v>
      </c>
      <c r="I559" s="36">
        <v>20</v>
      </c>
    </row>
    <row r="560" spans="1:9" ht="15.75" x14ac:dyDescent="0.2">
      <c r="A560" s="53" t="s">
        <v>196</v>
      </c>
      <c r="B560" s="88" t="s">
        <v>248</v>
      </c>
      <c r="C560" s="87" t="s">
        <v>231</v>
      </c>
      <c r="D560" s="87" t="s">
        <v>232</v>
      </c>
      <c r="E560" s="86"/>
      <c r="F560" s="87"/>
      <c r="G560" s="49">
        <f>SUM(G576+G561)</f>
        <v>4899.3999999999996</v>
      </c>
      <c r="H560" s="49">
        <f t="shared" ref="H560:I560" si="136">SUM(H576+H561)</f>
        <v>5005.5</v>
      </c>
      <c r="I560" s="49">
        <f t="shared" si="136"/>
        <v>4671.2</v>
      </c>
    </row>
    <row r="561" spans="1:9" ht="47.25" x14ac:dyDescent="0.2">
      <c r="A561" s="54" t="s">
        <v>353</v>
      </c>
      <c r="B561" s="88" t="s">
        <v>248</v>
      </c>
      <c r="C561" s="89" t="s">
        <v>231</v>
      </c>
      <c r="D561" s="89" t="s">
        <v>232</v>
      </c>
      <c r="E561" s="90" t="s">
        <v>619</v>
      </c>
      <c r="F561" s="89"/>
      <c r="G561" s="36">
        <f>SUM(G562+G566+G572)</f>
        <v>2216.9</v>
      </c>
      <c r="H561" s="36">
        <f t="shared" ref="H561:I561" si="137">SUM(H562+H566+H572)</f>
        <v>2323</v>
      </c>
      <c r="I561" s="36">
        <f t="shared" si="137"/>
        <v>1988.6999999999998</v>
      </c>
    </row>
    <row r="562" spans="1:9" ht="63" x14ac:dyDescent="0.2">
      <c r="A562" s="116" t="s">
        <v>155</v>
      </c>
      <c r="B562" s="88" t="s">
        <v>248</v>
      </c>
      <c r="C562" s="89" t="s">
        <v>231</v>
      </c>
      <c r="D562" s="89" t="s">
        <v>232</v>
      </c>
      <c r="E562" s="90" t="s">
        <v>620</v>
      </c>
      <c r="F562" s="89"/>
      <c r="G562" s="36">
        <f t="shared" ref="G562:H563" si="138">SUM(G563)</f>
        <v>228.2</v>
      </c>
      <c r="H562" s="36">
        <f t="shared" si="138"/>
        <v>334.3</v>
      </c>
      <c r="I562" s="36"/>
    </row>
    <row r="563" spans="1:9" ht="31.5" x14ac:dyDescent="0.2">
      <c r="A563" s="116" t="s">
        <v>253</v>
      </c>
      <c r="B563" s="88" t="s">
        <v>248</v>
      </c>
      <c r="C563" s="89" t="s">
        <v>231</v>
      </c>
      <c r="D563" s="89" t="s">
        <v>232</v>
      </c>
      <c r="E563" s="90" t="s">
        <v>621</v>
      </c>
      <c r="F563" s="89"/>
      <c r="G563" s="36">
        <f t="shared" si="138"/>
        <v>228.2</v>
      </c>
      <c r="H563" s="36">
        <f t="shared" si="138"/>
        <v>334.3</v>
      </c>
      <c r="I563" s="36"/>
    </row>
    <row r="564" spans="1:9" ht="63" x14ac:dyDescent="0.2">
      <c r="A564" s="54" t="s">
        <v>280</v>
      </c>
      <c r="B564" s="88" t="s">
        <v>248</v>
      </c>
      <c r="C564" s="89" t="s">
        <v>231</v>
      </c>
      <c r="D564" s="89" t="s">
        <v>232</v>
      </c>
      <c r="E564" s="90" t="s">
        <v>622</v>
      </c>
      <c r="F564" s="89"/>
      <c r="G564" s="36">
        <f>SUM(G565:G565)</f>
        <v>228.2</v>
      </c>
      <c r="H564" s="36">
        <f>SUM(H565:H565)</f>
        <v>334.3</v>
      </c>
      <c r="I564" s="36"/>
    </row>
    <row r="565" spans="1:9" ht="47.25" x14ac:dyDescent="0.2">
      <c r="A565" s="67" t="s">
        <v>340</v>
      </c>
      <c r="B565" s="88" t="s">
        <v>248</v>
      </c>
      <c r="C565" s="89" t="s">
        <v>231</v>
      </c>
      <c r="D565" s="89" t="s">
        <v>232</v>
      </c>
      <c r="E565" s="90" t="s">
        <v>622</v>
      </c>
      <c r="F565" s="89" t="s">
        <v>210</v>
      </c>
      <c r="G565" s="36">
        <v>228.2</v>
      </c>
      <c r="H565" s="36">
        <v>334.3</v>
      </c>
      <c r="I565" s="36"/>
    </row>
    <row r="566" spans="1:9" ht="31.5" x14ac:dyDescent="0.2">
      <c r="A566" s="54" t="s">
        <v>330</v>
      </c>
      <c r="B566" s="88" t="s">
        <v>248</v>
      </c>
      <c r="C566" s="89" t="s">
        <v>231</v>
      </c>
      <c r="D566" s="89" t="s">
        <v>232</v>
      </c>
      <c r="E566" s="90" t="s">
        <v>623</v>
      </c>
      <c r="F566" s="89"/>
      <c r="G566" s="36">
        <f t="shared" ref="G566:I566" si="139">SUM(G567)</f>
        <v>1141.3</v>
      </c>
      <c r="H566" s="36">
        <f t="shared" si="139"/>
        <v>1141.3</v>
      </c>
      <c r="I566" s="36">
        <f t="shared" si="139"/>
        <v>1141.3</v>
      </c>
    </row>
    <row r="567" spans="1:9" ht="31.5" x14ac:dyDescent="0.2">
      <c r="A567" s="116" t="s">
        <v>253</v>
      </c>
      <c r="B567" s="88" t="s">
        <v>248</v>
      </c>
      <c r="C567" s="89" t="s">
        <v>231</v>
      </c>
      <c r="D567" s="89" t="s">
        <v>232</v>
      </c>
      <c r="E567" s="90" t="s">
        <v>624</v>
      </c>
      <c r="F567" s="89"/>
      <c r="G567" s="36">
        <f>SUM(G568+G571)</f>
        <v>1141.3</v>
      </c>
      <c r="H567" s="36">
        <f t="shared" ref="H567:I567" si="140">SUM(H568+H571)</f>
        <v>1141.3</v>
      </c>
      <c r="I567" s="36">
        <f t="shared" si="140"/>
        <v>1141.3</v>
      </c>
    </row>
    <row r="568" spans="1:9" ht="31.5" x14ac:dyDescent="0.2">
      <c r="A568" s="54" t="s">
        <v>67</v>
      </c>
      <c r="B568" s="88" t="s">
        <v>248</v>
      </c>
      <c r="C568" s="89" t="s">
        <v>231</v>
      </c>
      <c r="D568" s="89" t="s">
        <v>232</v>
      </c>
      <c r="E568" s="90" t="s">
        <v>625</v>
      </c>
      <c r="F568" s="89"/>
      <c r="G568" s="36">
        <f>SUM(G569:G569)</f>
        <v>460</v>
      </c>
      <c r="H568" s="36">
        <f>SUM(H569:H569)</f>
        <v>460</v>
      </c>
      <c r="I568" s="36">
        <f>SUM(I569:I569)</f>
        <v>460</v>
      </c>
    </row>
    <row r="569" spans="1:9" ht="47.25" x14ac:dyDescent="0.2">
      <c r="A569" s="67" t="s">
        <v>340</v>
      </c>
      <c r="B569" s="88" t="s">
        <v>248</v>
      </c>
      <c r="C569" s="89" t="s">
        <v>231</v>
      </c>
      <c r="D569" s="89" t="s">
        <v>232</v>
      </c>
      <c r="E569" s="90" t="s">
        <v>625</v>
      </c>
      <c r="F569" s="89" t="s">
        <v>210</v>
      </c>
      <c r="G569" s="36">
        <v>460</v>
      </c>
      <c r="H569" s="36">
        <v>460</v>
      </c>
      <c r="I569" s="36">
        <v>460</v>
      </c>
    </row>
    <row r="570" spans="1:9" ht="94.5" x14ac:dyDescent="0.2">
      <c r="A570" s="116" t="s">
        <v>400</v>
      </c>
      <c r="B570" s="88" t="s">
        <v>248</v>
      </c>
      <c r="C570" s="89" t="s">
        <v>231</v>
      </c>
      <c r="D570" s="89" t="s">
        <v>232</v>
      </c>
      <c r="E570" s="90" t="s">
        <v>891</v>
      </c>
      <c r="F570" s="89"/>
      <c r="G570" s="36">
        <f>SUM(G571:G571)</f>
        <v>681.3</v>
      </c>
      <c r="H570" s="36">
        <f>SUM(H571:H571)</f>
        <v>681.3</v>
      </c>
      <c r="I570" s="36">
        <f>SUM(I571:I571)</f>
        <v>681.3</v>
      </c>
    </row>
    <row r="571" spans="1:9" ht="47.25" x14ac:dyDescent="0.2">
      <c r="A571" s="67" t="s">
        <v>340</v>
      </c>
      <c r="B571" s="88" t="s">
        <v>248</v>
      </c>
      <c r="C571" s="89" t="s">
        <v>231</v>
      </c>
      <c r="D571" s="89" t="s">
        <v>232</v>
      </c>
      <c r="E571" s="90" t="s">
        <v>891</v>
      </c>
      <c r="F571" s="89" t="s">
        <v>210</v>
      </c>
      <c r="G571" s="36">
        <v>681.3</v>
      </c>
      <c r="H571" s="36">
        <v>681.3</v>
      </c>
      <c r="I571" s="36">
        <v>681.3</v>
      </c>
    </row>
    <row r="572" spans="1:9" ht="63" x14ac:dyDescent="0.2">
      <c r="A572" s="67" t="s">
        <v>772</v>
      </c>
      <c r="B572" s="88" t="s">
        <v>248</v>
      </c>
      <c r="C572" s="89" t="s">
        <v>231</v>
      </c>
      <c r="D572" s="89" t="s">
        <v>232</v>
      </c>
      <c r="E572" s="90" t="s">
        <v>759</v>
      </c>
      <c r="F572" s="89"/>
      <c r="G572" s="36">
        <f t="shared" ref="G572:I573" si="141">SUM(G573)</f>
        <v>847.4</v>
      </c>
      <c r="H572" s="36">
        <f t="shared" si="141"/>
        <v>847.4</v>
      </c>
      <c r="I572" s="36">
        <f t="shared" si="141"/>
        <v>847.4</v>
      </c>
    </row>
    <row r="573" spans="1:9" ht="31.5" x14ac:dyDescent="0.2">
      <c r="A573" s="67" t="s">
        <v>253</v>
      </c>
      <c r="B573" s="88" t="s">
        <v>248</v>
      </c>
      <c r="C573" s="89" t="s">
        <v>231</v>
      </c>
      <c r="D573" s="89" t="s">
        <v>232</v>
      </c>
      <c r="E573" s="90" t="s">
        <v>767</v>
      </c>
      <c r="F573" s="89"/>
      <c r="G573" s="36">
        <f>SUM(G574)</f>
        <v>847.4</v>
      </c>
      <c r="H573" s="36">
        <f t="shared" si="141"/>
        <v>847.4</v>
      </c>
      <c r="I573" s="36">
        <f t="shared" si="141"/>
        <v>847.4</v>
      </c>
    </row>
    <row r="574" spans="1:9" ht="31.5" x14ac:dyDescent="0.2">
      <c r="A574" s="67" t="s">
        <v>773</v>
      </c>
      <c r="B574" s="88" t="s">
        <v>248</v>
      </c>
      <c r="C574" s="89" t="s">
        <v>231</v>
      </c>
      <c r="D574" s="89" t="s">
        <v>232</v>
      </c>
      <c r="E574" s="90" t="s">
        <v>892</v>
      </c>
      <c r="F574" s="89"/>
      <c r="G574" s="36">
        <f>SUM(G575:G575)</f>
        <v>847.4</v>
      </c>
      <c r="H574" s="36">
        <f>SUM(H575:H575)</f>
        <v>847.4</v>
      </c>
      <c r="I574" s="36">
        <f>SUM(I575:I575)</f>
        <v>847.4</v>
      </c>
    </row>
    <row r="575" spans="1:9" ht="47.25" x14ac:dyDescent="0.2">
      <c r="A575" s="67" t="s">
        <v>340</v>
      </c>
      <c r="B575" s="88" t="s">
        <v>248</v>
      </c>
      <c r="C575" s="89" t="s">
        <v>231</v>
      </c>
      <c r="D575" s="89" t="s">
        <v>232</v>
      </c>
      <c r="E575" s="90" t="s">
        <v>892</v>
      </c>
      <c r="F575" s="89" t="s">
        <v>210</v>
      </c>
      <c r="G575" s="36">
        <v>847.4</v>
      </c>
      <c r="H575" s="36">
        <v>847.4</v>
      </c>
      <c r="I575" s="36">
        <v>847.4</v>
      </c>
    </row>
    <row r="576" spans="1:9" ht="15.75" x14ac:dyDescent="0.2">
      <c r="A576" s="54" t="s">
        <v>97</v>
      </c>
      <c r="B576" s="88" t="s">
        <v>248</v>
      </c>
      <c r="C576" s="89" t="s">
        <v>231</v>
      </c>
      <c r="D576" s="89" t="s">
        <v>232</v>
      </c>
      <c r="E576" s="88" t="s">
        <v>328</v>
      </c>
      <c r="F576" s="89"/>
      <c r="G576" s="36">
        <f>SUM(G578)</f>
        <v>2682.5</v>
      </c>
      <c r="H576" s="36">
        <f>SUM(H578)</f>
        <v>2682.5</v>
      </c>
      <c r="I576" s="36">
        <f>SUM(I578)</f>
        <v>2682.5</v>
      </c>
    </row>
    <row r="577" spans="1:9" ht="15.75" x14ac:dyDescent="0.2">
      <c r="A577" s="54" t="s">
        <v>96</v>
      </c>
      <c r="B577" s="88" t="s">
        <v>248</v>
      </c>
      <c r="C577" s="89" t="s">
        <v>231</v>
      </c>
      <c r="D577" s="89" t="s">
        <v>232</v>
      </c>
      <c r="E577" s="88" t="s">
        <v>491</v>
      </c>
      <c r="F577" s="89"/>
      <c r="G577" s="36">
        <f>SUM(G578)</f>
        <v>2682.5</v>
      </c>
      <c r="H577" s="36">
        <f>SUM(H578)</f>
        <v>2682.5</v>
      </c>
      <c r="I577" s="36">
        <f>SUM(I578)</f>
        <v>2682.5</v>
      </c>
    </row>
    <row r="578" spans="1:9" ht="31.5" x14ac:dyDescent="0.2">
      <c r="A578" s="54" t="s">
        <v>91</v>
      </c>
      <c r="B578" s="88" t="s">
        <v>248</v>
      </c>
      <c r="C578" s="89" t="s">
        <v>231</v>
      </c>
      <c r="D578" s="89" t="s">
        <v>232</v>
      </c>
      <c r="E578" s="88" t="s">
        <v>492</v>
      </c>
      <c r="F578" s="89"/>
      <c r="G578" s="36">
        <f>SUM(G579:G579)</f>
        <v>2682.5</v>
      </c>
      <c r="H578" s="36">
        <f>SUM(H579:H579)</f>
        <v>2682.5</v>
      </c>
      <c r="I578" s="36">
        <f>SUM(I579:I579)</f>
        <v>2682.5</v>
      </c>
    </row>
    <row r="579" spans="1:9" ht="94.5" x14ac:dyDescent="0.2">
      <c r="A579" s="54" t="s">
        <v>73</v>
      </c>
      <c r="B579" s="88" t="s">
        <v>248</v>
      </c>
      <c r="C579" s="89" t="s">
        <v>231</v>
      </c>
      <c r="D579" s="89" t="s">
        <v>232</v>
      </c>
      <c r="E579" s="88" t="s">
        <v>492</v>
      </c>
      <c r="F579" s="89" t="s">
        <v>83</v>
      </c>
      <c r="G579" s="36">
        <v>2682.5</v>
      </c>
      <c r="H579" s="36">
        <v>2682.5</v>
      </c>
      <c r="I579" s="36">
        <v>2682.5</v>
      </c>
    </row>
    <row r="580" spans="1:9" ht="15.75" x14ac:dyDescent="0.2">
      <c r="A580" s="128" t="s">
        <v>626</v>
      </c>
      <c r="B580" s="94" t="s">
        <v>248</v>
      </c>
      <c r="C580" s="94" t="s">
        <v>231</v>
      </c>
      <c r="D580" s="94" t="s">
        <v>197</v>
      </c>
      <c r="E580" s="94"/>
      <c r="F580" s="94"/>
      <c r="G580" s="49">
        <f>SUM(G581)</f>
        <v>11327.5</v>
      </c>
      <c r="H580" s="49">
        <f t="shared" ref="H580:I582" si="142">SUM(H581)</f>
        <v>12357.3</v>
      </c>
      <c r="I580" s="49">
        <f t="shared" si="142"/>
        <v>13593</v>
      </c>
    </row>
    <row r="581" spans="1:9" ht="47.25" x14ac:dyDescent="0.2">
      <c r="A581" s="67" t="s">
        <v>453</v>
      </c>
      <c r="B581" s="90" t="s">
        <v>248</v>
      </c>
      <c r="C581" s="90" t="s">
        <v>231</v>
      </c>
      <c r="D581" s="90" t="s">
        <v>197</v>
      </c>
      <c r="E581" s="90" t="s">
        <v>454</v>
      </c>
      <c r="F581" s="90"/>
      <c r="G581" s="36">
        <f>SUM(G582)</f>
        <v>11327.5</v>
      </c>
      <c r="H581" s="36">
        <f t="shared" si="142"/>
        <v>12357.3</v>
      </c>
      <c r="I581" s="36">
        <f t="shared" si="142"/>
        <v>13593</v>
      </c>
    </row>
    <row r="582" spans="1:9" ht="31.5" x14ac:dyDescent="0.2">
      <c r="A582" s="67" t="s">
        <v>253</v>
      </c>
      <c r="B582" s="90" t="s">
        <v>248</v>
      </c>
      <c r="C582" s="90" t="s">
        <v>231</v>
      </c>
      <c r="D582" s="90" t="s">
        <v>197</v>
      </c>
      <c r="E582" s="90" t="s">
        <v>455</v>
      </c>
      <c r="F582" s="90"/>
      <c r="G582" s="36">
        <f>SUM(G583)</f>
        <v>11327.5</v>
      </c>
      <c r="H582" s="36">
        <f t="shared" si="142"/>
        <v>12357.3</v>
      </c>
      <c r="I582" s="36">
        <f t="shared" si="142"/>
        <v>13593</v>
      </c>
    </row>
    <row r="583" spans="1:9" ht="78.75" x14ac:dyDescent="0.2">
      <c r="A583" s="67" t="s">
        <v>476</v>
      </c>
      <c r="B583" s="90" t="s">
        <v>248</v>
      </c>
      <c r="C583" s="90" t="s">
        <v>231</v>
      </c>
      <c r="D583" s="90" t="s">
        <v>197</v>
      </c>
      <c r="E583" s="90" t="s">
        <v>893</v>
      </c>
      <c r="F583" s="90"/>
      <c r="G583" s="36">
        <f>SUM(G584:G584)</f>
        <v>11327.5</v>
      </c>
      <c r="H583" s="36">
        <f t="shared" ref="H583:I583" si="143">SUM(H584:H584)</f>
        <v>12357.3</v>
      </c>
      <c r="I583" s="36">
        <f t="shared" si="143"/>
        <v>13593</v>
      </c>
    </row>
    <row r="584" spans="1:9" ht="47.25" x14ac:dyDescent="0.2">
      <c r="A584" s="67" t="s">
        <v>340</v>
      </c>
      <c r="B584" s="90" t="s">
        <v>248</v>
      </c>
      <c r="C584" s="90" t="s">
        <v>231</v>
      </c>
      <c r="D584" s="90" t="s">
        <v>197</v>
      </c>
      <c r="E584" s="90" t="s">
        <v>893</v>
      </c>
      <c r="F584" s="90" t="s">
        <v>210</v>
      </c>
      <c r="G584" s="78">
        <v>11327.5</v>
      </c>
      <c r="H584" s="78">
        <v>12357.3</v>
      </c>
      <c r="I584" s="78">
        <v>13593</v>
      </c>
    </row>
    <row r="585" spans="1:9" ht="31.5" x14ac:dyDescent="0.2">
      <c r="A585" s="53" t="s">
        <v>37</v>
      </c>
      <c r="B585" s="88" t="s">
        <v>248</v>
      </c>
      <c r="C585" s="87" t="s">
        <v>231</v>
      </c>
      <c r="D585" s="87" t="s">
        <v>195</v>
      </c>
      <c r="E585" s="86"/>
      <c r="F585" s="87"/>
      <c r="G585" s="49">
        <f>SUM(G586)</f>
        <v>215</v>
      </c>
      <c r="H585" s="49">
        <f t="shared" ref="H585:I587" si="144">SUM(H586)</f>
        <v>215</v>
      </c>
      <c r="I585" s="49">
        <f t="shared" si="144"/>
        <v>215</v>
      </c>
    </row>
    <row r="586" spans="1:9" ht="47.25" x14ac:dyDescent="0.2">
      <c r="A586" s="54" t="s">
        <v>331</v>
      </c>
      <c r="B586" s="88" t="s">
        <v>248</v>
      </c>
      <c r="C586" s="89" t="s">
        <v>231</v>
      </c>
      <c r="D586" s="89" t="s">
        <v>195</v>
      </c>
      <c r="E586" s="90" t="s">
        <v>627</v>
      </c>
      <c r="F586" s="89"/>
      <c r="G586" s="36">
        <f>SUM(G587)</f>
        <v>215</v>
      </c>
      <c r="H586" s="36">
        <f t="shared" si="144"/>
        <v>215</v>
      </c>
      <c r="I586" s="36">
        <f t="shared" si="144"/>
        <v>215</v>
      </c>
    </row>
    <row r="587" spans="1:9" ht="31.5" x14ac:dyDescent="0.2">
      <c r="A587" s="54" t="s">
        <v>253</v>
      </c>
      <c r="B587" s="88" t="s">
        <v>248</v>
      </c>
      <c r="C587" s="89" t="s">
        <v>231</v>
      </c>
      <c r="D587" s="89" t="s">
        <v>195</v>
      </c>
      <c r="E587" s="90" t="s">
        <v>628</v>
      </c>
      <c r="F587" s="89"/>
      <c r="G587" s="36">
        <f>SUM(G588)</f>
        <v>215</v>
      </c>
      <c r="H587" s="36">
        <f t="shared" si="144"/>
        <v>215</v>
      </c>
      <c r="I587" s="36">
        <f t="shared" si="144"/>
        <v>215</v>
      </c>
    </row>
    <row r="588" spans="1:9" ht="31.5" x14ac:dyDescent="0.2">
      <c r="A588" s="127" t="s">
        <v>395</v>
      </c>
      <c r="B588" s="88" t="s">
        <v>248</v>
      </c>
      <c r="C588" s="89" t="s">
        <v>231</v>
      </c>
      <c r="D588" s="89" t="s">
        <v>195</v>
      </c>
      <c r="E588" s="90" t="s">
        <v>629</v>
      </c>
      <c r="F588" s="89"/>
      <c r="G588" s="36">
        <f>SUM(G589:G589)</f>
        <v>215</v>
      </c>
      <c r="H588" s="36">
        <f>SUM(H589:H589)</f>
        <v>215</v>
      </c>
      <c r="I588" s="36">
        <f>SUM(I589:I589)</f>
        <v>215</v>
      </c>
    </row>
    <row r="589" spans="1:9" ht="47.25" x14ac:dyDescent="0.2">
      <c r="A589" s="67" t="s">
        <v>340</v>
      </c>
      <c r="B589" s="88" t="s">
        <v>248</v>
      </c>
      <c r="C589" s="89" t="s">
        <v>231</v>
      </c>
      <c r="D589" s="89" t="s">
        <v>195</v>
      </c>
      <c r="E589" s="90" t="s">
        <v>629</v>
      </c>
      <c r="F589" s="89" t="s">
        <v>210</v>
      </c>
      <c r="G589" s="36">
        <v>215</v>
      </c>
      <c r="H589" s="36">
        <v>215</v>
      </c>
      <c r="I589" s="36">
        <v>215</v>
      </c>
    </row>
    <row r="590" spans="1:9" ht="15.75" x14ac:dyDescent="0.2">
      <c r="A590" s="132" t="s">
        <v>199</v>
      </c>
      <c r="B590" s="84" t="s">
        <v>248</v>
      </c>
      <c r="C590" s="85" t="s">
        <v>232</v>
      </c>
      <c r="D590" s="85" t="s">
        <v>230</v>
      </c>
      <c r="E590" s="84"/>
      <c r="F590" s="85"/>
      <c r="G590" s="50">
        <f>SUM(G591+G597+G613+G631)</f>
        <v>322520.8</v>
      </c>
      <c r="H590" s="50">
        <f t="shared" ref="H590:I590" si="145">SUM(+H597+H613+H631)</f>
        <v>127986.5</v>
      </c>
      <c r="I590" s="50">
        <f t="shared" si="145"/>
        <v>94452.6</v>
      </c>
    </row>
    <row r="591" spans="1:9" ht="15.75" x14ac:dyDescent="0.2">
      <c r="A591" s="128" t="s">
        <v>324</v>
      </c>
      <c r="B591" s="86" t="s">
        <v>248</v>
      </c>
      <c r="C591" s="94" t="s">
        <v>232</v>
      </c>
      <c r="D591" s="94" t="s">
        <v>227</v>
      </c>
      <c r="E591" s="94"/>
      <c r="F591" s="90"/>
      <c r="G591" s="49">
        <f>SUM(G592)</f>
        <v>190199.2</v>
      </c>
      <c r="H591" s="49"/>
      <c r="I591" s="49"/>
    </row>
    <row r="592" spans="1:9" ht="78.75" x14ac:dyDescent="0.2">
      <c r="A592" s="67" t="s">
        <v>630</v>
      </c>
      <c r="B592" s="88" t="s">
        <v>248</v>
      </c>
      <c r="C592" s="90" t="s">
        <v>232</v>
      </c>
      <c r="D592" s="90" t="s">
        <v>227</v>
      </c>
      <c r="E592" s="90" t="s">
        <v>631</v>
      </c>
      <c r="F592" s="90"/>
      <c r="G592" s="36">
        <f>SUM(G593)</f>
        <v>190199.2</v>
      </c>
      <c r="H592" s="36"/>
      <c r="I592" s="36"/>
    </row>
    <row r="593" spans="1:9" ht="78.75" x14ac:dyDescent="0.2">
      <c r="A593" s="67" t="s">
        <v>715</v>
      </c>
      <c r="B593" s="88" t="s">
        <v>248</v>
      </c>
      <c r="C593" s="90" t="s">
        <v>232</v>
      </c>
      <c r="D593" s="90" t="s">
        <v>227</v>
      </c>
      <c r="E593" s="90" t="s">
        <v>673</v>
      </c>
      <c r="F593" s="90"/>
      <c r="G593" s="36">
        <f>SUM(G595)</f>
        <v>190199.2</v>
      </c>
      <c r="H593" s="36"/>
      <c r="I593" s="36"/>
    </row>
    <row r="594" spans="1:9" ht="31.5" x14ac:dyDescent="0.2">
      <c r="A594" s="67" t="s">
        <v>185</v>
      </c>
      <c r="B594" s="88" t="s">
        <v>248</v>
      </c>
      <c r="C594" s="90" t="s">
        <v>232</v>
      </c>
      <c r="D594" s="90" t="s">
        <v>227</v>
      </c>
      <c r="E594" s="90" t="s">
        <v>680</v>
      </c>
      <c r="F594" s="89"/>
      <c r="G594" s="36">
        <f t="shared" ref="G594:G595" si="146">SUM(G595)</f>
        <v>190199.2</v>
      </c>
      <c r="H594" s="36"/>
      <c r="I594" s="36"/>
    </row>
    <row r="595" spans="1:9" ht="78.75" x14ac:dyDescent="0.2">
      <c r="A595" s="54" t="s">
        <v>477</v>
      </c>
      <c r="B595" s="88" t="s">
        <v>248</v>
      </c>
      <c r="C595" s="90" t="s">
        <v>232</v>
      </c>
      <c r="D595" s="90" t="s">
        <v>227</v>
      </c>
      <c r="E595" s="90" t="s">
        <v>894</v>
      </c>
      <c r="F595" s="89"/>
      <c r="G595" s="36">
        <f t="shared" si="146"/>
        <v>190199.2</v>
      </c>
      <c r="H595" s="36"/>
      <c r="I595" s="36"/>
    </row>
    <row r="596" spans="1:9" ht="47.25" x14ac:dyDescent="0.2">
      <c r="A596" s="67" t="s">
        <v>225</v>
      </c>
      <c r="B596" s="88" t="s">
        <v>248</v>
      </c>
      <c r="C596" s="90" t="s">
        <v>232</v>
      </c>
      <c r="D596" s="90" t="s">
        <v>227</v>
      </c>
      <c r="E596" s="90" t="s">
        <v>894</v>
      </c>
      <c r="F596" s="89" t="s">
        <v>313</v>
      </c>
      <c r="G596" s="36">
        <v>190199.2</v>
      </c>
      <c r="H596" s="36"/>
      <c r="I596" s="36"/>
    </row>
    <row r="597" spans="1:9" ht="15.75" x14ac:dyDescent="0.2">
      <c r="A597" s="53" t="s">
        <v>240</v>
      </c>
      <c r="B597" s="88" t="s">
        <v>248</v>
      </c>
      <c r="C597" s="87" t="s">
        <v>232</v>
      </c>
      <c r="D597" s="87" t="s">
        <v>228</v>
      </c>
      <c r="E597" s="86"/>
      <c r="F597" s="87"/>
      <c r="G597" s="49">
        <f>SUM(G598+G602)</f>
        <v>7003.5</v>
      </c>
      <c r="H597" s="49">
        <f t="shared" ref="H597:I597" si="147">SUM(H598+H602)</f>
        <v>23620</v>
      </c>
      <c r="I597" s="49">
        <f t="shared" si="147"/>
        <v>23620</v>
      </c>
    </row>
    <row r="598" spans="1:9" ht="63" x14ac:dyDescent="0.2">
      <c r="A598" s="137" t="s">
        <v>708</v>
      </c>
      <c r="B598" s="88" t="s">
        <v>248</v>
      </c>
      <c r="C598" s="89" t="s">
        <v>232</v>
      </c>
      <c r="D598" s="89" t="s">
        <v>228</v>
      </c>
      <c r="E598" s="90" t="s">
        <v>531</v>
      </c>
      <c r="F598" s="89"/>
      <c r="G598" s="36">
        <f>SUM(G599)</f>
        <v>1500</v>
      </c>
      <c r="H598" s="36">
        <f t="shared" ref="H598:I600" si="148">SUM(H599)</f>
        <v>1500</v>
      </c>
      <c r="I598" s="36">
        <f t="shared" si="148"/>
        <v>1500</v>
      </c>
    </row>
    <row r="599" spans="1:9" ht="31.5" x14ac:dyDescent="0.2">
      <c r="A599" s="54" t="s">
        <v>253</v>
      </c>
      <c r="B599" s="88" t="s">
        <v>248</v>
      </c>
      <c r="C599" s="89" t="s">
        <v>232</v>
      </c>
      <c r="D599" s="89" t="s">
        <v>228</v>
      </c>
      <c r="E599" s="90" t="s">
        <v>678</v>
      </c>
      <c r="F599" s="89"/>
      <c r="G599" s="36">
        <f>SUM(G600)</f>
        <v>1500</v>
      </c>
      <c r="H599" s="36">
        <f t="shared" si="148"/>
        <v>1500</v>
      </c>
      <c r="I599" s="36">
        <f t="shared" si="148"/>
        <v>1500</v>
      </c>
    </row>
    <row r="600" spans="1:9" ht="78.75" x14ac:dyDescent="0.2">
      <c r="A600" s="137" t="s">
        <v>47</v>
      </c>
      <c r="B600" s="88" t="s">
        <v>248</v>
      </c>
      <c r="C600" s="89" t="s">
        <v>232</v>
      </c>
      <c r="D600" s="89" t="s">
        <v>228</v>
      </c>
      <c r="E600" s="90" t="s">
        <v>679</v>
      </c>
      <c r="F600" s="89"/>
      <c r="G600" s="36">
        <f>SUM(G601)</f>
        <v>1500</v>
      </c>
      <c r="H600" s="36">
        <f t="shared" si="148"/>
        <v>1500</v>
      </c>
      <c r="I600" s="36">
        <f t="shared" si="148"/>
        <v>1500</v>
      </c>
    </row>
    <row r="601" spans="1:9" ht="47.25" x14ac:dyDescent="0.2">
      <c r="A601" s="67" t="s">
        <v>340</v>
      </c>
      <c r="B601" s="88" t="s">
        <v>248</v>
      </c>
      <c r="C601" s="89" t="s">
        <v>232</v>
      </c>
      <c r="D601" s="89" t="s">
        <v>228</v>
      </c>
      <c r="E601" s="90" t="s">
        <v>679</v>
      </c>
      <c r="F601" s="89" t="s">
        <v>210</v>
      </c>
      <c r="G601" s="36">
        <v>1500</v>
      </c>
      <c r="H601" s="36">
        <v>1500</v>
      </c>
      <c r="I601" s="36">
        <v>1500</v>
      </c>
    </row>
    <row r="602" spans="1:9" ht="78.75" x14ac:dyDescent="0.2">
      <c r="A602" s="55" t="s">
        <v>182</v>
      </c>
      <c r="B602" s="88" t="s">
        <v>248</v>
      </c>
      <c r="C602" s="89" t="s">
        <v>232</v>
      </c>
      <c r="D602" s="89" t="s">
        <v>228</v>
      </c>
      <c r="E602" s="90" t="s">
        <v>631</v>
      </c>
      <c r="F602" s="89"/>
      <c r="G602" s="36">
        <f>SUM(G603+G607)</f>
        <v>5503.5</v>
      </c>
      <c r="H602" s="36">
        <f t="shared" ref="H602:I602" si="149">SUM(H603+H607)</f>
        <v>22120</v>
      </c>
      <c r="I602" s="36">
        <f t="shared" si="149"/>
        <v>22120</v>
      </c>
    </row>
    <row r="603" spans="1:9" ht="47.25" x14ac:dyDescent="0.2">
      <c r="A603" s="55" t="s">
        <v>161</v>
      </c>
      <c r="B603" s="88" t="s">
        <v>248</v>
      </c>
      <c r="C603" s="89" t="s">
        <v>232</v>
      </c>
      <c r="D603" s="89" t="s">
        <v>228</v>
      </c>
      <c r="E603" s="90" t="s">
        <v>633</v>
      </c>
      <c r="F603" s="89"/>
      <c r="G603" s="36">
        <f>SUM(G604)</f>
        <v>1000</v>
      </c>
      <c r="H603" s="36">
        <f t="shared" ref="H603:I605" si="150">SUM(H604)</f>
        <v>1000</v>
      </c>
      <c r="I603" s="36">
        <f t="shared" si="150"/>
        <v>1000</v>
      </c>
    </row>
    <row r="604" spans="1:9" ht="31.5" x14ac:dyDescent="0.2">
      <c r="A604" s="54" t="s">
        <v>253</v>
      </c>
      <c r="B604" s="88" t="s">
        <v>248</v>
      </c>
      <c r="C604" s="89" t="s">
        <v>232</v>
      </c>
      <c r="D604" s="89" t="s">
        <v>228</v>
      </c>
      <c r="E604" s="90" t="s">
        <v>634</v>
      </c>
      <c r="F604" s="89"/>
      <c r="G604" s="36">
        <f>SUM(G605)</f>
        <v>1000</v>
      </c>
      <c r="H604" s="36">
        <f t="shared" si="150"/>
        <v>1000</v>
      </c>
      <c r="I604" s="36">
        <f t="shared" si="150"/>
        <v>1000</v>
      </c>
    </row>
    <row r="605" spans="1:9" ht="63" x14ac:dyDescent="0.2">
      <c r="A605" s="54" t="s">
        <v>4</v>
      </c>
      <c r="B605" s="88" t="s">
        <v>248</v>
      </c>
      <c r="C605" s="89" t="s">
        <v>232</v>
      </c>
      <c r="D605" s="89" t="s">
        <v>228</v>
      </c>
      <c r="E605" s="90" t="s">
        <v>635</v>
      </c>
      <c r="F605" s="89"/>
      <c r="G605" s="36">
        <f>SUM(G606)</f>
        <v>1000</v>
      </c>
      <c r="H605" s="36">
        <f t="shared" si="150"/>
        <v>1000</v>
      </c>
      <c r="I605" s="36">
        <f t="shared" si="150"/>
        <v>1000</v>
      </c>
    </row>
    <row r="606" spans="1:9" ht="47.25" x14ac:dyDescent="0.2">
      <c r="A606" s="67" t="s">
        <v>340</v>
      </c>
      <c r="B606" s="88" t="s">
        <v>248</v>
      </c>
      <c r="C606" s="89" t="s">
        <v>232</v>
      </c>
      <c r="D606" s="89" t="s">
        <v>228</v>
      </c>
      <c r="E606" s="90" t="s">
        <v>635</v>
      </c>
      <c r="F606" s="89" t="s">
        <v>210</v>
      </c>
      <c r="G606" s="36">
        <v>1000</v>
      </c>
      <c r="H606" s="36">
        <v>1000</v>
      </c>
      <c r="I606" s="36">
        <v>1000</v>
      </c>
    </row>
    <row r="607" spans="1:9" ht="63" x14ac:dyDescent="0.2">
      <c r="A607" s="55" t="s">
        <v>176</v>
      </c>
      <c r="B607" s="88" t="s">
        <v>248</v>
      </c>
      <c r="C607" s="89" t="s">
        <v>232</v>
      </c>
      <c r="D607" s="89" t="s">
        <v>228</v>
      </c>
      <c r="E607" s="90" t="s">
        <v>636</v>
      </c>
      <c r="F607" s="89"/>
      <c r="G607" s="36">
        <f>SUM(G608)</f>
        <v>4503.5</v>
      </c>
      <c r="H607" s="36">
        <f t="shared" ref="H607:I607" si="151">SUM(H608)</f>
        <v>21120</v>
      </c>
      <c r="I607" s="36">
        <f t="shared" si="151"/>
        <v>21120</v>
      </c>
    </row>
    <row r="608" spans="1:9" ht="31.5" x14ac:dyDescent="0.2">
      <c r="A608" s="54" t="s">
        <v>253</v>
      </c>
      <c r="B608" s="88" t="s">
        <v>248</v>
      </c>
      <c r="C608" s="89" t="s">
        <v>232</v>
      </c>
      <c r="D608" s="89" t="s">
        <v>228</v>
      </c>
      <c r="E608" s="90" t="s">
        <v>637</v>
      </c>
      <c r="F608" s="89"/>
      <c r="G608" s="36">
        <f>SUM(G611+G609)</f>
        <v>4503.5</v>
      </c>
      <c r="H608" s="36">
        <f t="shared" ref="H608:I608" si="152">SUM(H611+H609)</f>
        <v>21120</v>
      </c>
      <c r="I608" s="36">
        <f t="shared" si="152"/>
        <v>21120</v>
      </c>
    </row>
    <row r="609" spans="1:9" ht="63" x14ac:dyDescent="0.2">
      <c r="A609" s="67" t="s">
        <v>376</v>
      </c>
      <c r="B609" s="88" t="s">
        <v>248</v>
      </c>
      <c r="C609" s="89" t="s">
        <v>232</v>
      </c>
      <c r="D609" s="89" t="s">
        <v>228</v>
      </c>
      <c r="E609" s="90" t="s">
        <v>638</v>
      </c>
      <c r="F609" s="89"/>
      <c r="G609" s="36">
        <f>SUM(G610:G610)</f>
        <v>1000</v>
      </c>
      <c r="H609" s="36">
        <f>SUM(H610:H610)</f>
        <v>1000</v>
      </c>
      <c r="I609" s="36">
        <f>SUM(I610:I610)</f>
        <v>1000</v>
      </c>
    </row>
    <row r="610" spans="1:9" ht="47.25" x14ac:dyDescent="0.2">
      <c r="A610" s="67" t="s">
        <v>340</v>
      </c>
      <c r="B610" s="88" t="s">
        <v>248</v>
      </c>
      <c r="C610" s="89" t="s">
        <v>232</v>
      </c>
      <c r="D610" s="89" t="s">
        <v>228</v>
      </c>
      <c r="E610" s="90" t="s">
        <v>638</v>
      </c>
      <c r="F610" s="89" t="s">
        <v>210</v>
      </c>
      <c r="G610" s="36">
        <v>1000</v>
      </c>
      <c r="H610" s="36">
        <v>1000</v>
      </c>
      <c r="I610" s="36">
        <v>1000</v>
      </c>
    </row>
    <row r="611" spans="1:9" ht="110.25" x14ac:dyDescent="0.2">
      <c r="A611" s="54" t="s">
        <v>332</v>
      </c>
      <c r="B611" s="88" t="s">
        <v>248</v>
      </c>
      <c r="C611" s="89" t="s">
        <v>232</v>
      </c>
      <c r="D611" s="89" t="s">
        <v>228</v>
      </c>
      <c r="E611" s="90" t="s">
        <v>895</v>
      </c>
      <c r="F611" s="89"/>
      <c r="G611" s="36">
        <f>SUM(G612)</f>
        <v>3503.5</v>
      </c>
      <c r="H611" s="36">
        <f>SUM(H612)</f>
        <v>20120</v>
      </c>
      <c r="I611" s="36">
        <f>SUM(I612)</f>
        <v>20120</v>
      </c>
    </row>
    <row r="612" spans="1:9" ht="47.25" x14ac:dyDescent="0.2">
      <c r="A612" s="67" t="s">
        <v>340</v>
      </c>
      <c r="B612" s="88" t="s">
        <v>248</v>
      </c>
      <c r="C612" s="89" t="s">
        <v>232</v>
      </c>
      <c r="D612" s="89" t="s">
        <v>228</v>
      </c>
      <c r="E612" s="90" t="s">
        <v>895</v>
      </c>
      <c r="F612" s="89" t="s">
        <v>210</v>
      </c>
      <c r="G612" s="36">
        <v>3503.5</v>
      </c>
      <c r="H612" s="36">
        <v>20120</v>
      </c>
      <c r="I612" s="36">
        <v>20120</v>
      </c>
    </row>
    <row r="613" spans="1:9" ht="15.75" x14ac:dyDescent="0.2">
      <c r="A613" s="136" t="s">
        <v>11</v>
      </c>
      <c r="B613" s="88" t="s">
        <v>248</v>
      </c>
      <c r="C613" s="87" t="s">
        <v>232</v>
      </c>
      <c r="D613" s="87" t="s">
        <v>229</v>
      </c>
      <c r="E613" s="88"/>
      <c r="F613" s="89"/>
      <c r="G613" s="36">
        <f>SUM(G614+G623+G619+G627)</f>
        <v>59503.8</v>
      </c>
      <c r="H613" s="36">
        <f t="shared" ref="H613:I613" si="153">SUM(H614+H623+H619+H627)</f>
        <v>32969.199999999997</v>
      </c>
      <c r="I613" s="36">
        <f t="shared" si="153"/>
        <v>31286.6</v>
      </c>
    </row>
    <row r="614" spans="1:9" ht="78.75" x14ac:dyDescent="0.2">
      <c r="A614" s="55" t="s">
        <v>182</v>
      </c>
      <c r="B614" s="88" t="s">
        <v>248</v>
      </c>
      <c r="C614" s="89" t="s">
        <v>232</v>
      </c>
      <c r="D614" s="89" t="s">
        <v>229</v>
      </c>
      <c r="E614" s="90" t="s">
        <v>631</v>
      </c>
      <c r="F614" s="89"/>
      <c r="G614" s="36">
        <f t="shared" ref="G614:I616" si="154">SUM(G615)</f>
        <v>1000</v>
      </c>
      <c r="H614" s="36">
        <f t="shared" si="154"/>
        <v>1000</v>
      </c>
      <c r="I614" s="36">
        <f t="shared" si="154"/>
        <v>1000</v>
      </c>
    </row>
    <row r="615" spans="1:9" ht="47.25" x14ac:dyDescent="0.2">
      <c r="A615" s="55" t="s">
        <v>156</v>
      </c>
      <c r="B615" s="88" t="s">
        <v>248</v>
      </c>
      <c r="C615" s="89" t="s">
        <v>232</v>
      </c>
      <c r="D615" s="89" t="s">
        <v>229</v>
      </c>
      <c r="E615" s="90" t="s">
        <v>694</v>
      </c>
      <c r="F615" s="89"/>
      <c r="G615" s="36">
        <f>SUM(G616)</f>
        <v>1000</v>
      </c>
      <c r="H615" s="36">
        <f t="shared" si="154"/>
        <v>1000</v>
      </c>
      <c r="I615" s="36">
        <f t="shared" si="154"/>
        <v>1000</v>
      </c>
    </row>
    <row r="616" spans="1:9" ht="31.5" x14ac:dyDescent="0.2">
      <c r="A616" s="54" t="s">
        <v>253</v>
      </c>
      <c r="B616" s="88" t="s">
        <v>248</v>
      </c>
      <c r="C616" s="89" t="s">
        <v>232</v>
      </c>
      <c r="D616" s="89" t="s">
        <v>229</v>
      </c>
      <c r="E616" s="90" t="s">
        <v>639</v>
      </c>
      <c r="F616" s="89"/>
      <c r="G616" s="36">
        <f>SUM(G617)</f>
        <v>1000</v>
      </c>
      <c r="H616" s="36">
        <f t="shared" si="154"/>
        <v>1000</v>
      </c>
      <c r="I616" s="36">
        <f t="shared" si="154"/>
        <v>1000</v>
      </c>
    </row>
    <row r="617" spans="1:9" ht="15.75" x14ac:dyDescent="0.2">
      <c r="A617" s="54" t="s">
        <v>377</v>
      </c>
      <c r="B617" s="88" t="s">
        <v>248</v>
      </c>
      <c r="C617" s="89" t="s">
        <v>232</v>
      </c>
      <c r="D617" s="89" t="s">
        <v>229</v>
      </c>
      <c r="E617" s="90" t="s">
        <v>640</v>
      </c>
      <c r="F617" s="89"/>
      <c r="G617" s="36">
        <f>SUM(G618:G618)</f>
        <v>1000</v>
      </c>
      <c r="H617" s="36">
        <f>SUM(H618:H618)</f>
        <v>1000</v>
      </c>
      <c r="I617" s="36">
        <f>SUM(I618:I618)</f>
        <v>1000</v>
      </c>
    </row>
    <row r="618" spans="1:9" ht="47.25" x14ac:dyDescent="0.2">
      <c r="A618" s="67" t="s">
        <v>340</v>
      </c>
      <c r="B618" s="88" t="s">
        <v>248</v>
      </c>
      <c r="C618" s="89" t="s">
        <v>232</v>
      </c>
      <c r="D618" s="89" t="s">
        <v>229</v>
      </c>
      <c r="E618" s="90" t="s">
        <v>640</v>
      </c>
      <c r="F618" s="89" t="s">
        <v>210</v>
      </c>
      <c r="G618" s="36">
        <v>1000</v>
      </c>
      <c r="H618" s="36">
        <v>1000</v>
      </c>
      <c r="I618" s="36">
        <v>1000</v>
      </c>
    </row>
    <row r="619" spans="1:9" ht="63" x14ac:dyDescent="0.2">
      <c r="A619" s="67" t="s">
        <v>777</v>
      </c>
      <c r="B619" s="88" t="s">
        <v>248</v>
      </c>
      <c r="C619" s="89" t="s">
        <v>232</v>
      </c>
      <c r="D619" s="89" t="s">
        <v>229</v>
      </c>
      <c r="E619" s="90" t="s">
        <v>760</v>
      </c>
      <c r="F619" s="89"/>
      <c r="G619" s="36">
        <f>SUM(G620)</f>
        <v>11111.2</v>
      </c>
      <c r="H619" s="36"/>
      <c r="I619" s="36"/>
    </row>
    <row r="620" spans="1:9" ht="31.5" x14ac:dyDescent="0.2">
      <c r="A620" s="54" t="s">
        <v>253</v>
      </c>
      <c r="B620" s="88" t="s">
        <v>248</v>
      </c>
      <c r="C620" s="89" t="s">
        <v>232</v>
      </c>
      <c r="D620" s="89" t="s">
        <v>229</v>
      </c>
      <c r="E620" s="90" t="s">
        <v>765</v>
      </c>
      <c r="F620" s="89"/>
      <c r="G620" s="36">
        <f t="shared" ref="G620" si="155">SUM(G621)</f>
        <v>11111.2</v>
      </c>
      <c r="H620" s="36"/>
      <c r="I620" s="36"/>
    </row>
    <row r="621" spans="1:9" ht="31.5" x14ac:dyDescent="0.2">
      <c r="A621" s="140" t="s">
        <v>764</v>
      </c>
      <c r="B621" s="88" t="s">
        <v>248</v>
      </c>
      <c r="C621" s="89" t="s">
        <v>232</v>
      </c>
      <c r="D621" s="89" t="s">
        <v>229</v>
      </c>
      <c r="E621" s="90" t="s">
        <v>896</v>
      </c>
      <c r="F621" s="89"/>
      <c r="G621" s="36">
        <f>SUM(G622:G622)</f>
        <v>11111.2</v>
      </c>
      <c r="H621" s="36"/>
      <c r="I621" s="36"/>
    </row>
    <row r="622" spans="1:9" ht="47.25" x14ac:dyDescent="0.2">
      <c r="A622" s="67" t="s">
        <v>340</v>
      </c>
      <c r="B622" s="88" t="s">
        <v>248</v>
      </c>
      <c r="C622" s="89" t="s">
        <v>232</v>
      </c>
      <c r="D622" s="89" t="s">
        <v>229</v>
      </c>
      <c r="E622" s="90" t="s">
        <v>896</v>
      </c>
      <c r="F622" s="89" t="s">
        <v>210</v>
      </c>
      <c r="G622" s="36">
        <v>11111.2</v>
      </c>
      <c r="H622" s="36"/>
      <c r="I622" s="36"/>
    </row>
    <row r="623" spans="1:9" ht="63" x14ac:dyDescent="0.2">
      <c r="A623" s="55" t="s">
        <v>183</v>
      </c>
      <c r="B623" s="88" t="s">
        <v>248</v>
      </c>
      <c r="C623" s="89" t="s">
        <v>232</v>
      </c>
      <c r="D623" s="89" t="s">
        <v>229</v>
      </c>
      <c r="E623" s="90" t="s">
        <v>641</v>
      </c>
      <c r="F623" s="89"/>
      <c r="G623" s="36">
        <f>SUM(G624)</f>
        <v>13740.8</v>
      </c>
      <c r="H623" s="36"/>
      <c r="I623" s="36"/>
    </row>
    <row r="624" spans="1:9" ht="31.5" x14ac:dyDescent="0.2">
      <c r="A624" s="54" t="s">
        <v>151</v>
      </c>
      <c r="B624" s="88" t="s">
        <v>248</v>
      </c>
      <c r="C624" s="89" t="s">
        <v>232</v>
      </c>
      <c r="D624" s="89" t="s">
        <v>229</v>
      </c>
      <c r="E624" s="90" t="s">
        <v>642</v>
      </c>
      <c r="F624" s="89"/>
      <c r="G624" s="36">
        <f t="shared" ref="G624:G625" si="156">SUM(G625)</f>
        <v>13740.8</v>
      </c>
      <c r="H624" s="36"/>
      <c r="I624" s="36"/>
    </row>
    <row r="625" spans="1:9" ht="31.5" x14ac:dyDescent="0.2">
      <c r="A625" s="54" t="s">
        <v>306</v>
      </c>
      <c r="B625" s="88" t="s">
        <v>248</v>
      </c>
      <c r="C625" s="89" t="s">
        <v>232</v>
      </c>
      <c r="D625" s="89" t="s">
        <v>229</v>
      </c>
      <c r="E625" s="90" t="s">
        <v>643</v>
      </c>
      <c r="F625" s="89"/>
      <c r="G625" s="36">
        <f t="shared" si="156"/>
        <v>13740.8</v>
      </c>
      <c r="H625" s="36"/>
      <c r="I625" s="36"/>
    </row>
    <row r="626" spans="1:9" ht="47.25" x14ac:dyDescent="0.2">
      <c r="A626" s="67" t="s">
        <v>340</v>
      </c>
      <c r="B626" s="88" t="s">
        <v>248</v>
      </c>
      <c r="C626" s="89" t="s">
        <v>232</v>
      </c>
      <c r="D626" s="89" t="s">
        <v>229</v>
      </c>
      <c r="E626" s="90" t="s">
        <v>643</v>
      </c>
      <c r="F626" s="89" t="s">
        <v>210</v>
      </c>
      <c r="G626" s="36">
        <v>13740.8</v>
      </c>
      <c r="H626" s="36"/>
      <c r="I626" s="36"/>
    </row>
    <row r="627" spans="1:9" ht="47.25" x14ac:dyDescent="0.2">
      <c r="A627" s="67" t="s">
        <v>950</v>
      </c>
      <c r="B627" s="88" t="s">
        <v>248</v>
      </c>
      <c r="C627" s="89" t="s">
        <v>232</v>
      </c>
      <c r="D627" s="89" t="s">
        <v>229</v>
      </c>
      <c r="E627" s="90" t="s">
        <v>951</v>
      </c>
      <c r="F627" s="89"/>
      <c r="G627" s="36">
        <f t="shared" ref="G627:I629" si="157">SUM(G628)</f>
        <v>33651.800000000003</v>
      </c>
      <c r="H627" s="36">
        <f t="shared" si="157"/>
        <v>31969.200000000001</v>
      </c>
      <c r="I627" s="36">
        <f t="shared" si="157"/>
        <v>30286.6</v>
      </c>
    </row>
    <row r="628" spans="1:9" ht="31.5" x14ac:dyDescent="0.2">
      <c r="A628" s="54" t="s">
        <v>253</v>
      </c>
      <c r="B628" s="88" t="s">
        <v>248</v>
      </c>
      <c r="C628" s="89" t="s">
        <v>232</v>
      </c>
      <c r="D628" s="89" t="s">
        <v>229</v>
      </c>
      <c r="E628" s="90" t="s">
        <v>952</v>
      </c>
      <c r="F628" s="89"/>
      <c r="G628" s="36">
        <f t="shared" si="157"/>
        <v>33651.800000000003</v>
      </c>
      <c r="H628" s="36">
        <f t="shared" si="157"/>
        <v>31969.200000000001</v>
      </c>
      <c r="I628" s="36">
        <f t="shared" si="157"/>
        <v>30286.6</v>
      </c>
    </row>
    <row r="629" spans="1:9" ht="15.75" x14ac:dyDescent="0.2">
      <c r="A629" s="67" t="s">
        <v>475</v>
      </c>
      <c r="B629" s="88" t="s">
        <v>248</v>
      </c>
      <c r="C629" s="89" t="s">
        <v>232</v>
      </c>
      <c r="D629" s="89" t="s">
        <v>229</v>
      </c>
      <c r="E629" s="125" t="s">
        <v>953</v>
      </c>
      <c r="F629" s="89"/>
      <c r="G629" s="36">
        <f t="shared" si="157"/>
        <v>33651.800000000003</v>
      </c>
      <c r="H629" s="36">
        <f t="shared" si="157"/>
        <v>31969.200000000001</v>
      </c>
      <c r="I629" s="36">
        <f t="shared" si="157"/>
        <v>30286.6</v>
      </c>
    </row>
    <row r="630" spans="1:9" ht="47.25" x14ac:dyDescent="0.2">
      <c r="A630" s="67" t="s">
        <v>340</v>
      </c>
      <c r="B630" s="88" t="s">
        <v>248</v>
      </c>
      <c r="C630" s="89" t="s">
        <v>232</v>
      </c>
      <c r="D630" s="89" t="s">
        <v>229</v>
      </c>
      <c r="E630" s="125" t="s">
        <v>953</v>
      </c>
      <c r="F630" s="89" t="s">
        <v>210</v>
      </c>
      <c r="G630" s="36">
        <v>33651.800000000003</v>
      </c>
      <c r="H630" s="36">
        <v>31969.200000000001</v>
      </c>
      <c r="I630" s="36">
        <v>30286.6</v>
      </c>
    </row>
    <row r="631" spans="1:9" ht="31.5" x14ac:dyDescent="0.2">
      <c r="A631" s="53" t="s">
        <v>218</v>
      </c>
      <c r="B631" s="88" t="s">
        <v>248</v>
      </c>
      <c r="C631" s="87" t="s">
        <v>232</v>
      </c>
      <c r="D631" s="87" t="s">
        <v>232</v>
      </c>
      <c r="E631" s="86"/>
      <c r="F631" s="87"/>
      <c r="G631" s="49">
        <f>SUM(G632+G641)</f>
        <v>65814.3</v>
      </c>
      <c r="H631" s="49">
        <f t="shared" ref="H631:I631" si="158">SUM(H632+H641)</f>
        <v>71397.3</v>
      </c>
      <c r="I631" s="49">
        <f t="shared" si="158"/>
        <v>39546</v>
      </c>
    </row>
    <row r="632" spans="1:9" ht="78.75" x14ac:dyDescent="0.2">
      <c r="A632" s="55" t="s">
        <v>182</v>
      </c>
      <c r="B632" s="88" t="s">
        <v>248</v>
      </c>
      <c r="C632" s="89" t="s">
        <v>232</v>
      </c>
      <c r="D632" s="89" t="s">
        <v>232</v>
      </c>
      <c r="E632" s="88" t="s">
        <v>972</v>
      </c>
      <c r="F632" s="89"/>
      <c r="G632" s="36">
        <f>SUM(G633+G637)</f>
        <v>65747</v>
      </c>
      <c r="H632" s="36">
        <f t="shared" ref="H632:I632" si="159">SUM(H633+H637)</f>
        <v>71330</v>
      </c>
      <c r="I632" s="36">
        <f t="shared" si="159"/>
        <v>39478.699999999997</v>
      </c>
    </row>
    <row r="633" spans="1:9" ht="15.75" x14ac:dyDescent="0.2">
      <c r="A633" s="67" t="s">
        <v>632</v>
      </c>
      <c r="B633" s="90" t="s">
        <v>248</v>
      </c>
      <c r="C633" s="90" t="s">
        <v>232</v>
      </c>
      <c r="D633" s="90" t="s">
        <v>232</v>
      </c>
      <c r="E633" s="90" t="s">
        <v>633</v>
      </c>
      <c r="F633" s="90"/>
      <c r="G633" s="36">
        <f t="shared" ref="G633:G635" si="160">SUM(G634)</f>
        <v>3158.2</v>
      </c>
      <c r="H633" s="36"/>
      <c r="I633" s="36"/>
    </row>
    <row r="634" spans="1:9" ht="15.75" x14ac:dyDescent="0.2">
      <c r="A634" s="67" t="s">
        <v>941</v>
      </c>
      <c r="B634" s="90" t="s">
        <v>248</v>
      </c>
      <c r="C634" s="90" t="s">
        <v>232</v>
      </c>
      <c r="D634" s="90" t="s">
        <v>232</v>
      </c>
      <c r="E634" s="90" t="s">
        <v>644</v>
      </c>
      <c r="F634" s="90"/>
      <c r="G634" s="36">
        <f t="shared" si="160"/>
        <v>3158.2</v>
      </c>
      <c r="H634" s="36"/>
      <c r="I634" s="36"/>
    </row>
    <row r="635" spans="1:9" ht="47.25" x14ac:dyDescent="0.2">
      <c r="A635" s="67" t="s">
        <v>645</v>
      </c>
      <c r="B635" s="90" t="s">
        <v>248</v>
      </c>
      <c r="C635" s="90" t="s">
        <v>232</v>
      </c>
      <c r="D635" s="90" t="s">
        <v>232</v>
      </c>
      <c r="E635" s="90" t="s">
        <v>646</v>
      </c>
      <c r="F635" s="90"/>
      <c r="G635" s="36">
        <f t="shared" si="160"/>
        <v>3158.2</v>
      </c>
      <c r="H635" s="36"/>
      <c r="I635" s="36"/>
    </row>
    <row r="636" spans="1:9" ht="47.25" x14ac:dyDescent="0.2">
      <c r="A636" s="54" t="s">
        <v>312</v>
      </c>
      <c r="B636" s="90" t="s">
        <v>248</v>
      </c>
      <c r="C636" s="90" t="s">
        <v>232</v>
      </c>
      <c r="D636" s="90" t="s">
        <v>232</v>
      </c>
      <c r="E636" s="90" t="s">
        <v>646</v>
      </c>
      <c r="F636" s="90" t="s">
        <v>313</v>
      </c>
      <c r="G636" s="36">
        <v>3158.2</v>
      </c>
      <c r="H636" s="36"/>
      <c r="I636" s="36"/>
    </row>
    <row r="637" spans="1:9" ht="63" x14ac:dyDescent="0.2">
      <c r="A637" s="55" t="s">
        <v>176</v>
      </c>
      <c r="B637" s="88" t="s">
        <v>248</v>
      </c>
      <c r="C637" s="89" t="s">
        <v>232</v>
      </c>
      <c r="D637" s="89" t="s">
        <v>232</v>
      </c>
      <c r="E637" s="90" t="s">
        <v>636</v>
      </c>
      <c r="F637" s="89"/>
      <c r="G637" s="36">
        <f t="shared" ref="G637:I639" si="161">SUM(G638)</f>
        <v>62588.800000000003</v>
      </c>
      <c r="H637" s="36">
        <f t="shared" si="161"/>
        <v>71330</v>
      </c>
      <c r="I637" s="36">
        <f t="shared" si="161"/>
        <v>39478.699999999997</v>
      </c>
    </row>
    <row r="638" spans="1:9" ht="47.25" x14ac:dyDescent="0.2">
      <c r="A638" s="54" t="s">
        <v>312</v>
      </c>
      <c r="B638" s="88" t="s">
        <v>248</v>
      </c>
      <c r="C638" s="89" t="s">
        <v>232</v>
      </c>
      <c r="D638" s="89" t="s">
        <v>232</v>
      </c>
      <c r="E638" s="90" t="s">
        <v>647</v>
      </c>
      <c r="F638" s="89"/>
      <c r="G638" s="36">
        <f t="shared" si="161"/>
        <v>62588.800000000003</v>
      </c>
      <c r="H638" s="36">
        <f t="shared" si="161"/>
        <v>71330</v>
      </c>
      <c r="I638" s="36">
        <f t="shared" si="161"/>
        <v>39478.699999999997</v>
      </c>
    </row>
    <row r="639" spans="1:9" ht="31.5" x14ac:dyDescent="0.2">
      <c r="A639" s="54" t="s">
        <v>378</v>
      </c>
      <c r="B639" s="88" t="s">
        <v>248</v>
      </c>
      <c r="C639" s="89" t="s">
        <v>232</v>
      </c>
      <c r="D639" s="89" t="s">
        <v>232</v>
      </c>
      <c r="E639" s="90" t="s">
        <v>897</v>
      </c>
      <c r="F639" s="89"/>
      <c r="G639" s="36">
        <f t="shared" si="161"/>
        <v>62588.800000000003</v>
      </c>
      <c r="H639" s="36">
        <f t="shared" si="161"/>
        <v>71330</v>
      </c>
      <c r="I639" s="36">
        <f t="shared" si="161"/>
        <v>39478.699999999997</v>
      </c>
    </row>
    <row r="640" spans="1:9" ht="47.25" x14ac:dyDescent="0.2">
      <c r="A640" s="54" t="s">
        <v>312</v>
      </c>
      <c r="B640" s="88" t="s">
        <v>248</v>
      </c>
      <c r="C640" s="89" t="s">
        <v>232</v>
      </c>
      <c r="D640" s="89" t="s">
        <v>232</v>
      </c>
      <c r="E640" s="90" t="s">
        <v>897</v>
      </c>
      <c r="F640" s="89" t="s">
        <v>313</v>
      </c>
      <c r="G640" s="36">
        <v>62588.800000000003</v>
      </c>
      <c r="H640" s="36">
        <v>71330</v>
      </c>
      <c r="I640" s="36">
        <v>39478.699999999997</v>
      </c>
    </row>
    <row r="641" spans="1:9" ht="15.75" x14ac:dyDescent="0.2">
      <c r="A641" s="54" t="s">
        <v>97</v>
      </c>
      <c r="B641" s="88" t="s">
        <v>248</v>
      </c>
      <c r="C641" s="89" t="s">
        <v>232</v>
      </c>
      <c r="D641" s="89" t="s">
        <v>232</v>
      </c>
      <c r="E641" s="88" t="s">
        <v>490</v>
      </c>
      <c r="F641" s="87"/>
      <c r="G641" s="49">
        <f t="shared" ref="G641:I642" si="162">SUM(G642)</f>
        <v>67.3</v>
      </c>
      <c r="H641" s="49">
        <f t="shared" si="162"/>
        <v>67.3</v>
      </c>
      <c r="I641" s="49">
        <f t="shared" si="162"/>
        <v>67.3</v>
      </c>
    </row>
    <row r="642" spans="1:9" ht="15.75" x14ac:dyDescent="0.2">
      <c r="A642" s="54" t="s">
        <v>96</v>
      </c>
      <c r="B642" s="88" t="s">
        <v>248</v>
      </c>
      <c r="C642" s="89" t="s">
        <v>232</v>
      </c>
      <c r="D642" s="89" t="s">
        <v>232</v>
      </c>
      <c r="E642" s="88" t="s">
        <v>491</v>
      </c>
      <c r="F642" s="87"/>
      <c r="G642" s="49">
        <f t="shared" si="162"/>
        <v>67.3</v>
      </c>
      <c r="H642" s="49">
        <f t="shared" si="162"/>
        <v>67.3</v>
      </c>
      <c r="I642" s="49">
        <f t="shared" si="162"/>
        <v>67.3</v>
      </c>
    </row>
    <row r="643" spans="1:9" ht="78.75" x14ac:dyDescent="0.2">
      <c r="A643" s="54" t="s">
        <v>243</v>
      </c>
      <c r="B643" s="88" t="s">
        <v>248</v>
      </c>
      <c r="C643" s="89" t="s">
        <v>232</v>
      </c>
      <c r="D643" s="89" t="s">
        <v>232</v>
      </c>
      <c r="E643" s="88" t="s">
        <v>898</v>
      </c>
      <c r="F643" s="89"/>
      <c r="G643" s="36">
        <f>SUM(G644:G644)</f>
        <v>67.3</v>
      </c>
      <c r="H643" s="36">
        <f>SUM(H644:H644)</f>
        <v>67.3</v>
      </c>
      <c r="I643" s="36">
        <f>SUM(I644:I644)</f>
        <v>67.3</v>
      </c>
    </row>
    <row r="644" spans="1:9" ht="94.5" x14ac:dyDescent="0.2">
      <c r="A644" s="54" t="s">
        <v>73</v>
      </c>
      <c r="B644" s="88" t="s">
        <v>248</v>
      </c>
      <c r="C644" s="89" t="s">
        <v>232</v>
      </c>
      <c r="D644" s="89" t="s">
        <v>232</v>
      </c>
      <c r="E644" s="88" t="s">
        <v>898</v>
      </c>
      <c r="F644" s="89" t="s">
        <v>83</v>
      </c>
      <c r="G644" s="36">
        <v>67.3</v>
      </c>
      <c r="H644" s="36">
        <v>67.3</v>
      </c>
      <c r="I644" s="36">
        <v>67.3</v>
      </c>
    </row>
    <row r="645" spans="1:9" ht="15.75" x14ac:dyDescent="0.2">
      <c r="A645" s="41" t="s">
        <v>954</v>
      </c>
      <c r="B645" s="84" t="s">
        <v>248</v>
      </c>
      <c r="C645" s="85" t="s">
        <v>233</v>
      </c>
      <c r="D645" s="85" t="s">
        <v>230</v>
      </c>
      <c r="E645" s="84"/>
      <c r="F645" s="85"/>
      <c r="G645" s="50">
        <f>SUM(G646)</f>
        <v>35480.700000000004</v>
      </c>
      <c r="H645" s="50">
        <f t="shared" ref="H645:I645" si="163">SUM(H646)</f>
        <v>20174</v>
      </c>
      <c r="I645" s="50">
        <f t="shared" si="163"/>
        <v>21360</v>
      </c>
    </row>
    <row r="646" spans="1:9" ht="31.5" x14ac:dyDescent="0.2">
      <c r="A646" s="53" t="s">
        <v>778</v>
      </c>
      <c r="B646" s="87" t="s">
        <v>248</v>
      </c>
      <c r="C646" s="87" t="s">
        <v>233</v>
      </c>
      <c r="D646" s="87" t="s">
        <v>232</v>
      </c>
      <c r="E646" s="84"/>
      <c r="F646" s="85"/>
      <c r="G646" s="49">
        <f t="shared" ref="G646:I647" si="164">SUM(G647)</f>
        <v>35480.700000000004</v>
      </c>
      <c r="H646" s="49">
        <f t="shared" si="164"/>
        <v>20174</v>
      </c>
      <c r="I646" s="49">
        <f t="shared" si="164"/>
        <v>21360</v>
      </c>
    </row>
    <row r="647" spans="1:9" ht="78.75" x14ac:dyDescent="0.2">
      <c r="A647" s="55" t="s">
        <v>182</v>
      </c>
      <c r="B647" s="88" t="s">
        <v>248</v>
      </c>
      <c r="C647" s="89" t="s">
        <v>233</v>
      </c>
      <c r="D647" s="89" t="s">
        <v>232</v>
      </c>
      <c r="E647" s="90" t="s">
        <v>631</v>
      </c>
      <c r="F647" s="85"/>
      <c r="G647" s="36">
        <f>SUM(G648)</f>
        <v>35480.700000000004</v>
      </c>
      <c r="H647" s="36">
        <f t="shared" si="164"/>
        <v>20174</v>
      </c>
      <c r="I647" s="36">
        <f t="shared" si="164"/>
        <v>21360</v>
      </c>
    </row>
    <row r="648" spans="1:9" ht="47.25" x14ac:dyDescent="0.2">
      <c r="A648" s="55" t="s">
        <v>156</v>
      </c>
      <c r="B648" s="88" t="s">
        <v>248</v>
      </c>
      <c r="C648" s="89" t="s">
        <v>233</v>
      </c>
      <c r="D648" s="89" t="s">
        <v>232</v>
      </c>
      <c r="E648" s="90" t="s">
        <v>694</v>
      </c>
      <c r="F648" s="90"/>
      <c r="G648" s="78">
        <f>SUM(G649+G652+G655)</f>
        <v>35480.700000000004</v>
      </c>
      <c r="H648" s="78">
        <f t="shared" ref="H648:I648" si="165">SUM(H649+H652+H655)</f>
        <v>20174</v>
      </c>
      <c r="I648" s="78">
        <f t="shared" si="165"/>
        <v>21360</v>
      </c>
    </row>
    <row r="649" spans="1:9" ht="31.5" x14ac:dyDescent="0.2">
      <c r="A649" s="67" t="s">
        <v>253</v>
      </c>
      <c r="B649" s="88" t="s">
        <v>248</v>
      </c>
      <c r="C649" s="89" t="s">
        <v>233</v>
      </c>
      <c r="D649" s="89" t="s">
        <v>232</v>
      </c>
      <c r="E649" s="90" t="s">
        <v>639</v>
      </c>
      <c r="F649" s="90"/>
      <c r="G649" s="78">
        <f>SUM(G650)</f>
        <v>19053</v>
      </c>
      <c r="H649" s="78">
        <f t="shared" ref="H649:I650" si="166">SUM(H650)</f>
        <v>20174</v>
      </c>
      <c r="I649" s="78">
        <f t="shared" si="166"/>
        <v>21360</v>
      </c>
    </row>
    <row r="650" spans="1:9" ht="47.25" x14ac:dyDescent="0.2">
      <c r="A650" s="67" t="s">
        <v>775</v>
      </c>
      <c r="B650" s="88" t="s">
        <v>248</v>
      </c>
      <c r="C650" s="89" t="s">
        <v>233</v>
      </c>
      <c r="D650" s="89" t="s">
        <v>232</v>
      </c>
      <c r="E650" s="90" t="s">
        <v>776</v>
      </c>
      <c r="F650" s="90"/>
      <c r="G650" s="78">
        <f>SUM(G651)</f>
        <v>19053</v>
      </c>
      <c r="H650" s="78">
        <f t="shared" si="166"/>
        <v>20174</v>
      </c>
      <c r="I650" s="78">
        <f t="shared" si="166"/>
        <v>21360</v>
      </c>
    </row>
    <row r="651" spans="1:9" ht="47.25" x14ac:dyDescent="0.2">
      <c r="A651" s="67" t="s">
        <v>340</v>
      </c>
      <c r="B651" s="88" t="s">
        <v>248</v>
      </c>
      <c r="C651" s="89" t="s">
        <v>233</v>
      </c>
      <c r="D651" s="89" t="s">
        <v>232</v>
      </c>
      <c r="E651" s="90" t="s">
        <v>776</v>
      </c>
      <c r="F651" s="90" t="s">
        <v>210</v>
      </c>
      <c r="G651" s="78">
        <v>19053</v>
      </c>
      <c r="H651" s="78">
        <v>20174</v>
      </c>
      <c r="I651" s="78">
        <v>21360</v>
      </c>
    </row>
    <row r="652" spans="1:9" ht="15.75" x14ac:dyDescent="0.2">
      <c r="A652" s="140" t="s">
        <v>942</v>
      </c>
      <c r="B652" s="88" t="s">
        <v>248</v>
      </c>
      <c r="C652" s="89" t="s">
        <v>233</v>
      </c>
      <c r="D652" s="89" t="s">
        <v>232</v>
      </c>
      <c r="E652" s="88" t="s">
        <v>762</v>
      </c>
      <c r="F652" s="89"/>
      <c r="G652" s="36">
        <f>SUM(G653)</f>
        <v>15373.8</v>
      </c>
      <c r="H652" s="36"/>
      <c r="I652" s="36"/>
    </row>
    <row r="653" spans="1:9" ht="31.5" x14ac:dyDescent="0.2">
      <c r="A653" s="140" t="s">
        <v>763</v>
      </c>
      <c r="B653" s="88" t="s">
        <v>248</v>
      </c>
      <c r="C653" s="89" t="s">
        <v>233</v>
      </c>
      <c r="D653" s="89" t="s">
        <v>232</v>
      </c>
      <c r="E653" s="88" t="s">
        <v>899</v>
      </c>
      <c r="F653" s="89"/>
      <c r="G653" s="36">
        <f>SUM(G654:G654)</f>
        <v>15373.8</v>
      </c>
      <c r="H653" s="36"/>
      <c r="I653" s="36"/>
    </row>
    <row r="654" spans="1:9" ht="47.25" x14ac:dyDescent="0.2">
      <c r="A654" s="67" t="s">
        <v>340</v>
      </c>
      <c r="B654" s="88" t="s">
        <v>248</v>
      </c>
      <c r="C654" s="89" t="s">
        <v>233</v>
      </c>
      <c r="D654" s="89" t="s">
        <v>232</v>
      </c>
      <c r="E654" s="88" t="s">
        <v>899</v>
      </c>
      <c r="F654" s="89" t="s">
        <v>210</v>
      </c>
      <c r="G654" s="36">
        <v>15373.8</v>
      </c>
      <c r="H654" s="36"/>
      <c r="I654" s="36"/>
    </row>
    <row r="655" spans="1:9" ht="47.25" x14ac:dyDescent="0.2">
      <c r="A655" s="67" t="s">
        <v>946</v>
      </c>
      <c r="B655" s="88" t="s">
        <v>248</v>
      </c>
      <c r="C655" s="89" t="s">
        <v>233</v>
      </c>
      <c r="D655" s="89" t="s">
        <v>232</v>
      </c>
      <c r="E655" s="90" t="s">
        <v>948</v>
      </c>
      <c r="F655" s="90"/>
      <c r="G655" s="36">
        <f t="shared" ref="G655" si="167">SUM(G656:G656)</f>
        <v>1053.9000000000001</v>
      </c>
      <c r="H655" s="36"/>
      <c r="I655" s="36"/>
    </row>
    <row r="656" spans="1:9" ht="47.25" x14ac:dyDescent="0.2">
      <c r="A656" s="67" t="s">
        <v>947</v>
      </c>
      <c r="B656" s="88" t="s">
        <v>248</v>
      </c>
      <c r="C656" s="89" t="s">
        <v>233</v>
      </c>
      <c r="D656" s="89" t="s">
        <v>232</v>
      </c>
      <c r="E656" s="90" t="s">
        <v>949</v>
      </c>
      <c r="F656" s="90"/>
      <c r="G656" s="36">
        <f t="shared" ref="G656" si="168">SUM(G657:G657)</f>
        <v>1053.9000000000001</v>
      </c>
      <c r="H656" s="36"/>
      <c r="I656" s="36"/>
    </row>
    <row r="657" spans="1:9" ht="47.25" x14ac:dyDescent="0.2">
      <c r="A657" s="67" t="s">
        <v>340</v>
      </c>
      <c r="B657" s="88" t="s">
        <v>248</v>
      </c>
      <c r="C657" s="89" t="s">
        <v>233</v>
      </c>
      <c r="D657" s="89" t="s">
        <v>232</v>
      </c>
      <c r="E657" s="90" t="s">
        <v>949</v>
      </c>
      <c r="F657" s="90" t="s">
        <v>210</v>
      </c>
      <c r="G657" s="36">
        <v>1053.9000000000001</v>
      </c>
      <c r="H657" s="36"/>
      <c r="I657" s="36"/>
    </row>
    <row r="658" spans="1:9" ht="15.75" x14ac:dyDescent="0.2">
      <c r="A658" s="132" t="s">
        <v>200</v>
      </c>
      <c r="B658" s="84" t="s">
        <v>248</v>
      </c>
      <c r="C658" s="85" t="s">
        <v>234</v>
      </c>
      <c r="D658" s="85" t="s">
        <v>230</v>
      </c>
      <c r="E658" s="84"/>
      <c r="F658" s="85"/>
      <c r="G658" s="50">
        <f>SUM(G659+G665)</f>
        <v>90140.1</v>
      </c>
      <c r="H658" s="50">
        <f t="shared" ref="H658:I658" si="169">SUM(H659+H665)</f>
        <v>50</v>
      </c>
      <c r="I658" s="50">
        <f t="shared" si="169"/>
        <v>50</v>
      </c>
    </row>
    <row r="659" spans="1:9" ht="47.25" x14ac:dyDescent="0.2">
      <c r="A659" s="143" t="s">
        <v>59</v>
      </c>
      <c r="B659" s="87" t="s">
        <v>248</v>
      </c>
      <c r="C659" s="87" t="s">
        <v>234</v>
      </c>
      <c r="D659" s="87" t="s">
        <v>232</v>
      </c>
      <c r="E659" s="86"/>
      <c r="F659" s="87"/>
      <c r="G659" s="49">
        <f t="shared" ref="G659:I663" si="170">SUM(G660)</f>
        <v>50</v>
      </c>
      <c r="H659" s="49">
        <f t="shared" si="170"/>
        <v>50</v>
      </c>
      <c r="I659" s="49">
        <f t="shared" si="170"/>
        <v>50</v>
      </c>
    </row>
    <row r="660" spans="1:9" ht="47.25" x14ac:dyDescent="0.2">
      <c r="A660" s="54" t="s">
        <v>80</v>
      </c>
      <c r="B660" s="89" t="s">
        <v>248</v>
      </c>
      <c r="C660" s="89" t="s">
        <v>234</v>
      </c>
      <c r="D660" s="89" t="s">
        <v>232</v>
      </c>
      <c r="E660" s="90" t="s">
        <v>597</v>
      </c>
      <c r="F660" s="89"/>
      <c r="G660" s="36">
        <f t="shared" si="170"/>
        <v>50</v>
      </c>
      <c r="H660" s="36">
        <f t="shared" si="170"/>
        <v>50</v>
      </c>
      <c r="I660" s="36">
        <f t="shared" si="170"/>
        <v>50</v>
      </c>
    </row>
    <row r="661" spans="1:9" ht="47.25" x14ac:dyDescent="0.2">
      <c r="A661" s="54" t="s">
        <v>354</v>
      </c>
      <c r="B661" s="89" t="s">
        <v>248</v>
      </c>
      <c r="C661" s="89" t="s">
        <v>234</v>
      </c>
      <c r="D661" s="89" t="s">
        <v>232</v>
      </c>
      <c r="E661" s="90" t="s">
        <v>650</v>
      </c>
      <c r="F661" s="89"/>
      <c r="G661" s="36">
        <f t="shared" si="170"/>
        <v>50</v>
      </c>
      <c r="H661" s="36">
        <f t="shared" si="170"/>
        <v>50</v>
      </c>
      <c r="I661" s="36">
        <f t="shared" si="170"/>
        <v>50</v>
      </c>
    </row>
    <row r="662" spans="1:9" ht="15.75" x14ac:dyDescent="0.2">
      <c r="A662" s="54" t="s">
        <v>96</v>
      </c>
      <c r="B662" s="89" t="s">
        <v>248</v>
      </c>
      <c r="C662" s="89" t="s">
        <v>234</v>
      </c>
      <c r="D662" s="89" t="s">
        <v>232</v>
      </c>
      <c r="E662" s="90" t="s">
        <v>651</v>
      </c>
      <c r="F662" s="89"/>
      <c r="G662" s="36">
        <f t="shared" si="170"/>
        <v>50</v>
      </c>
      <c r="H662" s="36">
        <f t="shared" si="170"/>
        <v>50</v>
      </c>
      <c r="I662" s="36">
        <f t="shared" si="170"/>
        <v>50</v>
      </c>
    </row>
    <row r="663" spans="1:9" ht="47.25" x14ac:dyDescent="0.2">
      <c r="A663" s="54" t="s">
        <v>68</v>
      </c>
      <c r="B663" s="89" t="s">
        <v>248</v>
      </c>
      <c r="C663" s="89" t="s">
        <v>234</v>
      </c>
      <c r="D663" s="89" t="s">
        <v>232</v>
      </c>
      <c r="E663" s="90" t="s">
        <v>652</v>
      </c>
      <c r="F663" s="89"/>
      <c r="G663" s="36">
        <f t="shared" si="170"/>
        <v>50</v>
      </c>
      <c r="H663" s="36">
        <f t="shared" si="170"/>
        <v>50</v>
      </c>
      <c r="I663" s="36">
        <f t="shared" si="170"/>
        <v>50</v>
      </c>
    </row>
    <row r="664" spans="1:9" ht="47.25" x14ac:dyDescent="0.2">
      <c r="A664" s="67" t="s">
        <v>340</v>
      </c>
      <c r="B664" s="89" t="s">
        <v>248</v>
      </c>
      <c r="C664" s="89" t="s">
        <v>234</v>
      </c>
      <c r="D664" s="89" t="s">
        <v>232</v>
      </c>
      <c r="E664" s="90" t="s">
        <v>652</v>
      </c>
      <c r="F664" s="89" t="s">
        <v>210</v>
      </c>
      <c r="G664" s="36">
        <v>50</v>
      </c>
      <c r="H664" s="36">
        <v>50</v>
      </c>
      <c r="I664" s="36">
        <v>50</v>
      </c>
    </row>
    <row r="665" spans="1:9" ht="15.75" x14ac:dyDescent="0.2">
      <c r="A665" s="53" t="s">
        <v>259</v>
      </c>
      <c r="B665" s="87" t="s">
        <v>248</v>
      </c>
      <c r="C665" s="87" t="s">
        <v>234</v>
      </c>
      <c r="D665" s="87" t="s">
        <v>192</v>
      </c>
      <c r="E665" s="84"/>
      <c r="F665" s="85"/>
      <c r="G665" s="49">
        <f t="shared" ref="G665" si="171">SUM(G666)</f>
        <v>90090.1</v>
      </c>
      <c r="H665" s="49"/>
      <c r="I665" s="49"/>
    </row>
    <row r="666" spans="1:9" ht="47.25" x14ac:dyDescent="0.2">
      <c r="A666" s="55" t="s">
        <v>329</v>
      </c>
      <c r="B666" s="89" t="s">
        <v>248</v>
      </c>
      <c r="C666" s="89" t="s">
        <v>234</v>
      </c>
      <c r="D666" s="89" t="s">
        <v>192</v>
      </c>
      <c r="E666" s="90" t="s">
        <v>648</v>
      </c>
      <c r="F666" s="85"/>
      <c r="G666" s="36">
        <f>SUM(G667)</f>
        <v>90090.1</v>
      </c>
      <c r="H666" s="36"/>
      <c r="I666" s="36"/>
    </row>
    <row r="667" spans="1:9" ht="31.5" x14ac:dyDescent="0.2">
      <c r="A667" s="116" t="s">
        <v>185</v>
      </c>
      <c r="B667" s="89" t="s">
        <v>248</v>
      </c>
      <c r="C667" s="89" t="s">
        <v>234</v>
      </c>
      <c r="D667" s="89" t="s">
        <v>192</v>
      </c>
      <c r="E667" s="90" t="s">
        <v>649</v>
      </c>
      <c r="F667" s="85"/>
      <c r="G667" s="36">
        <f>SUM(G668)</f>
        <v>90090.1</v>
      </c>
      <c r="H667" s="36"/>
      <c r="I667" s="36"/>
    </row>
    <row r="668" spans="1:9" ht="31.5" x14ac:dyDescent="0.2">
      <c r="A668" s="54" t="s">
        <v>224</v>
      </c>
      <c r="B668" s="89" t="s">
        <v>248</v>
      </c>
      <c r="C668" s="89" t="s">
        <v>234</v>
      </c>
      <c r="D668" s="89" t="s">
        <v>192</v>
      </c>
      <c r="E668" s="90" t="s">
        <v>900</v>
      </c>
      <c r="F668" s="90"/>
      <c r="G668" s="36">
        <f t="shared" ref="G668" si="172">SUM(G669)</f>
        <v>90090.1</v>
      </c>
      <c r="H668" s="36"/>
      <c r="I668" s="36"/>
    </row>
    <row r="669" spans="1:9" ht="47.25" x14ac:dyDescent="0.2">
      <c r="A669" s="54" t="s">
        <v>225</v>
      </c>
      <c r="B669" s="89" t="s">
        <v>248</v>
      </c>
      <c r="C669" s="89" t="s">
        <v>234</v>
      </c>
      <c r="D669" s="89" t="s">
        <v>192</v>
      </c>
      <c r="E669" s="90" t="s">
        <v>900</v>
      </c>
      <c r="F669" s="90" t="s">
        <v>313</v>
      </c>
      <c r="G669" s="36">
        <v>90090.1</v>
      </c>
      <c r="H669" s="36"/>
      <c r="I669" s="36"/>
    </row>
    <row r="670" spans="1:9" ht="15.75" x14ac:dyDescent="0.2">
      <c r="A670" s="141" t="s">
        <v>98</v>
      </c>
      <c r="B670" s="92" t="s">
        <v>248</v>
      </c>
      <c r="C670" s="95" t="s">
        <v>197</v>
      </c>
      <c r="D670" s="95" t="s">
        <v>230</v>
      </c>
      <c r="E670" s="96"/>
      <c r="F670" s="95"/>
      <c r="G670" s="50">
        <f>SUM(G671)</f>
        <v>84</v>
      </c>
      <c r="H670" s="50">
        <f>SUM(H671)</f>
        <v>84</v>
      </c>
      <c r="I670" s="50">
        <f>SUM(I671)</f>
        <v>84</v>
      </c>
    </row>
    <row r="671" spans="1:9" ht="31.5" x14ac:dyDescent="0.2">
      <c r="A671" s="143" t="s">
        <v>242</v>
      </c>
      <c r="B671" s="87" t="s">
        <v>248</v>
      </c>
      <c r="C671" s="87" t="s">
        <v>197</v>
      </c>
      <c r="D671" s="87" t="s">
        <v>231</v>
      </c>
      <c r="E671" s="88"/>
      <c r="F671" s="89"/>
      <c r="G671" s="49">
        <f>SUM(G673)</f>
        <v>84</v>
      </c>
      <c r="H671" s="49">
        <f>SUM(H673)</f>
        <v>84</v>
      </c>
      <c r="I671" s="49">
        <f>SUM(I673)</f>
        <v>84</v>
      </c>
    </row>
    <row r="672" spans="1:9" ht="47.25" x14ac:dyDescent="0.2">
      <c r="A672" s="54" t="s">
        <v>319</v>
      </c>
      <c r="B672" s="89" t="s">
        <v>248</v>
      </c>
      <c r="C672" s="89" t="s">
        <v>197</v>
      </c>
      <c r="D672" s="89" t="s">
        <v>231</v>
      </c>
      <c r="E672" s="90" t="s">
        <v>653</v>
      </c>
      <c r="F672" s="91"/>
      <c r="G672" s="36">
        <f>SUM(G673)</f>
        <v>84</v>
      </c>
      <c r="H672" s="36">
        <f>SUM(H673)</f>
        <v>84</v>
      </c>
      <c r="I672" s="36">
        <f>SUM(I673)</f>
        <v>84</v>
      </c>
    </row>
    <row r="673" spans="1:9" ht="15.75" x14ac:dyDescent="0.2">
      <c r="A673" s="140" t="s">
        <v>881</v>
      </c>
      <c r="B673" s="89" t="s">
        <v>248</v>
      </c>
      <c r="C673" s="89" t="s">
        <v>197</v>
      </c>
      <c r="D673" s="89" t="s">
        <v>231</v>
      </c>
      <c r="E673" s="90" t="s">
        <v>943</v>
      </c>
      <c r="F673" s="91"/>
      <c r="G673" s="36">
        <f>SUM(G675)</f>
        <v>84</v>
      </c>
      <c r="H673" s="36">
        <f>SUM(H675)</f>
        <v>84</v>
      </c>
      <c r="I673" s="36">
        <f>SUM(I675)</f>
        <v>84</v>
      </c>
    </row>
    <row r="674" spans="1:9" ht="15.75" x14ac:dyDescent="0.2">
      <c r="A674" s="54" t="s">
        <v>96</v>
      </c>
      <c r="B674" s="89" t="s">
        <v>248</v>
      </c>
      <c r="C674" s="89" t="s">
        <v>197</v>
      </c>
      <c r="D674" s="89" t="s">
        <v>231</v>
      </c>
      <c r="E674" s="90" t="s">
        <v>944</v>
      </c>
      <c r="F674" s="91"/>
      <c r="G674" s="36">
        <f t="shared" ref="G674:I674" si="173">SUM(G675)</f>
        <v>84</v>
      </c>
      <c r="H674" s="36">
        <f t="shared" si="173"/>
        <v>84</v>
      </c>
      <c r="I674" s="36">
        <f t="shared" si="173"/>
        <v>84</v>
      </c>
    </row>
    <row r="675" spans="1:9" ht="63" x14ac:dyDescent="0.2">
      <c r="A675" s="54" t="s">
        <v>269</v>
      </c>
      <c r="B675" s="89" t="s">
        <v>248</v>
      </c>
      <c r="C675" s="89" t="s">
        <v>197</v>
      </c>
      <c r="D675" s="89" t="s">
        <v>231</v>
      </c>
      <c r="E675" s="90" t="s">
        <v>945</v>
      </c>
      <c r="F675" s="91"/>
      <c r="G675" s="36">
        <f>SUM(G676)</f>
        <v>84</v>
      </c>
      <c r="H675" s="36">
        <f>SUM(H676)</f>
        <v>84</v>
      </c>
      <c r="I675" s="36">
        <f>SUM(I676)</f>
        <v>84</v>
      </c>
    </row>
    <row r="676" spans="1:9" ht="47.25" x14ac:dyDescent="0.2">
      <c r="A676" s="67" t="s">
        <v>340</v>
      </c>
      <c r="B676" s="89" t="s">
        <v>248</v>
      </c>
      <c r="C676" s="89" t="s">
        <v>197</v>
      </c>
      <c r="D676" s="89" t="s">
        <v>231</v>
      </c>
      <c r="E676" s="90" t="s">
        <v>945</v>
      </c>
      <c r="F676" s="89" t="s">
        <v>210</v>
      </c>
      <c r="G676" s="36">
        <v>84</v>
      </c>
      <c r="H676" s="36">
        <v>84</v>
      </c>
      <c r="I676" s="36">
        <v>84</v>
      </c>
    </row>
    <row r="677" spans="1:9" ht="15.75" x14ac:dyDescent="0.2">
      <c r="A677" s="146" t="s">
        <v>43</v>
      </c>
      <c r="B677" s="89" t="s">
        <v>248</v>
      </c>
      <c r="C677" s="85" t="s">
        <v>198</v>
      </c>
      <c r="D677" s="85" t="s">
        <v>230</v>
      </c>
      <c r="E677" s="84"/>
      <c r="F677" s="85"/>
      <c r="G677" s="50">
        <f>SUM(G678)</f>
        <v>22858.7</v>
      </c>
      <c r="H677" s="50">
        <f t="shared" ref="H677:I677" si="174">SUM(H678)</f>
        <v>22885.9</v>
      </c>
      <c r="I677" s="50">
        <f t="shared" si="174"/>
        <v>22914.3</v>
      </c>
    </row>
    <row r="678" spans="1:9" ht="15.75" x14ac:dyDescent="0.2">
      <c r="A678" s="53" t="s">
        <v>245</v>
      </c>
      <c r="B678" s="89" t="s">
        <v>248</v>
      </c>
      <c r="C678" s="87" t="s">
        <v>198</v>
      </c>
      <c r="D678" s="87" t="s">
        <v>228</v>
      </c>
      <c r="E678" s="86"/>
      <c r="F678" s="87"/>
      <c r="G678" s="49">
        <f>SUM(G679)</f>
        <v>22858.7</v>
      </c>
      <c r="H678" s="49">
        <f t="shared" ref="H678:I678" si="175">SUM(H679)</f>
        <v>22885.9</v>
      </c>
      <c r="I678" s="49">
        <f t="shared" si="175"/>
        <v>22914.3</v>
      </c>
    </row>
    <row r="679" spans="1:9" ht="47.25" x14ac:dyDescent="0.2">
      <c r="A679" s="55" t="s">
        <v>355</v>
      </c>
      <c r="B679" s="89" t="s">
        <v>248</v>
      </c>
      <c r="C679" s="89" t="s">
        <v>198</v>
      </c>
      <c r="D679" s="89" t="s">
        <v>228</v>
      </c>
      <c r="E679" s="90" t="s">
        <v>654</v>
      </c>
      <c r="F679" s="89"/>
      <c r="G679" s="36">
        <f>SUM(G680+G686+G706)</f>
        <v>22858.7</v>
      </c>
      <c r="H679" s="36">
        <f>SUM(H680+H686+H706)</f>
        <v>22885.9</v>
      </c>
      <c r="I679" s="36">
        <f>SUM(I680+I686+I706)</f>
        <v>22914.3</v>
      </c>
    </row>
    <row r="680" spans="1:9" ht="47.25" x14ac:dyDescent="0.2">
      <c r="A680" s="55" t="s">
        <v>141</v>
      </c>
      <c r="B680" s="89" t="s">
        <v>248</v>
      </c>
      <c r="C680" s="89" t="s">
        <v>198</v>
      </c>
      <c r="D680" s="89" t="s">
        <v>228</v>
      </c>
      <c r="E680" s="90" t="s">
        <v>655</v>
      </c>
      <c r="F680" s="89"/>
      <c r="G680" s="36">
        <f t="shared" ref="G680:I681" si="176">SUM(G681)</f>
        <v>13325.900000000001</v>
      </c>
      <c r="H680" s="36">
        <f t="shared" si="176"/>
        <v>13353.1</v>
      </c>
      <c r="I680" s="36">
        <f t="shared" si="176"/>
        <v>13381.5</v>
      </c>
    </row>
    <row r="681" spans="1:9" ht="31.5" x14ac:dyDescent="0.2">
      <c r="A681" s="55" t="s">
        <v>337</v>
      </c>
      <c r="B681" s="89" t="s">
        <v>248</v>
      </c>
      <c r="C681" s="89" t="s">
        <v>198</v>
      </c>
      <c r="D681" s="89" t="s">
        <v>228</v>
      </c>
      <c r="E681" s="90" t="s">
        <v>656</v>
      </c>
      <c r="F681" s="89"/>
      <c r="G681" s="36">
        <f t="shared" si="176"/>
        <v>13325.900000000001</v>
      </c>
      <c r="H681" s="36">
        <f t="shared" si="176"/>
        <v>13353.1</v>
      </c>
      <c r="I681" s="36">
        <f t="shared" si="176"/>
        <v>13381.5</v>
      </c>
    </row>
    <row r="682" spans="1:9" ht="15.75" x14ac:dyDescent="0.2">
      <c r="A682" s="54" t="s">
        <v>71</v>
      </c>
      <c r="B682" s="89" t="s">
        <v>248</v>
      </c>
      <c r="C682" s="89" t="s">
        <v>198</v>
      </c>
      <c r="D682" s="89" t="s">
        <v>228</v>
      </c>
      <c r="E682" s="90" t="s">
        <v>657</v>
      </c>
      <c r="F682" s="89"/>
      <c r="G682" s="36">
        <f>SUM(G683:G685)</f>
        <v>13325.900000000001</v>
      </c>
      <c r="H682" s="36">
        <f>SUM(H683:H685)</f>
        <v>13353.1</v>
      </c>
      <c r="I682" s="36">
        <f>SUM(I683:I685)</f>
        <v>13381.5</v>
      </c>
    </row>
    <row r="683" spans="1:9" ht="94.5" x14ac:dyDescent="0.2">
      <c r="A683" s="54" t="s">
        <v>73</v>
      </c>
      <c r="B683" s="89" t="s">
        <v>248</v>
      </c>
      <c r="C683" s="89" t="s">
        <v>198</v>
      </c>
      <c r="D683" s="89" t="s">
        <v>228</v>
      </c>
      <c r="E683" s="90" t="s">
        <v>657</v>
      </c>
      <c r="F683" s="89" t="s">
        <v>83</v>
      </c>
      <c r="G683" s="36">
        <v>9006.2000000000007</v>
      </c>
      <c r="H683" s="36">
        <v>9006.2000000000007</v>
      </c>
      <c r="I683" s="36">
        <v>9006.2000000000007</v>
      </c>
    </row>
    <row r="684" spans="1:9" ht="47.25" x14ac:dyDescent="0.2">
      <c r="A684" s="67" t="s">
        <v>340</v>
      </c>
      <c r="B684" s="89" t="s">
        <v>248</v>
      </c>
      <c r="C684" s="89" t="s">
        <v>198</v>
      </c>
      <c r="D684" s="89" t="s">
        <v>228</v>
      </c>
      <c r="E684" s="90" t="s">
        <v>657</v>
      </c>
      <c r="F684" s="89" t="s">
        <v>210</v>
      </c>
      <c r="G684" s="36">
        <v>3973.7</v>
      </c>
      <c r="H684" s="36">
        <v>4000.9</v>
      </c>
      <c r="I684" s="36">
        <v>4029.3</v>
      </c>
    </row>
    <row r="685" spans="1:9" ht="15.75" x14ac:dyDescent="0.2">
      <c r="A685" s="54" t="s">
        <v>325</v>
      </c>
      <c r="B685" s="89" t="s">
        <v>248</v>
      </c>
      <c r="C685" s="89" t="s">
        <v>198</v>
      </c>
      <c r="D685" s="89" t="s">
        <v>228</v>
      </c>
      <c r="E685" s="90" t="s">
        <v>657</v>
      </c>
      <c r="F685" s="89" t="s">
        <v>326</v>
      </c>
      <c r="G685" s="36">
        <v>346</v>
      </c>
      <c r="H685" s="36">
        <v>346</v>
      </c>
      <c r="I685" s="36">
        <v>346</v>
      </c>
    </row>
    <row r="686" spans="1:9" ht="47.25" x14ac:dyDescent="0.2">
      <c r="A686" s="55" t="s">
        <v>361</v>
      </c>
      <c r="B686" s="89" t="s">
        <v>248</v>
      </c>
      <c r="C686" s="89" t="s">
        <v>198</v>
      </c>
      <c r="D686" s="89" t="s">
        <v>228</v>
      </c>
      <c r="E686" s="90" t="s">
        <v>658</v>
      </c>
      <c r="F686" s="89"/>
      <c r="G686" s="36">
        <f>SUM(G687)</f>
        <v>8223.1</v>
      </c>
      <c r="H686" s="36">
        <f t="shared" ref="H686:I686" si="177">SUM(H687)</f>
        <v>8223.1</v>
      </c>
      <c r="I686" s="36">
        <f t="shared" si="177"/>
        <v>8223.1</v>
      </c>
    </row>
    <row r="687" spans="1:9" ht="31.5" x14ac:dyDescent="0.2">
      <c r="A687" s="116" t="s">
        <v>253</v>
      </c>
      <c r="B687" s="89" t="s">
        <v>248</v>
      </c>
      <c r="C687" s="89" t="s">
        <v>198</v>
      </c>
      <c r="D687" s="89" t="s">
        <v>228</v>
      </c>
      <c r="E687" s="90" t="s">
        <v>659</v>
      </c>
      <c r="F687" s="89"/>
      <c r="G687" s="36">
        <f>SUM(G688+G692+G694+G696+G698+G700+G702+G704)</f>
        <v>8223.1</v>
      </c>
      <c r="H687" s="36">
        <f t="shared" ref="H687:I687" si="178">SUM(H688+H692+H694+H696+H698+H700+H702+H704)</f>
        <v>8223.1</v>
      </c>
      <c r="I687" s="36">
        <f t="shared" si="178"/>
        <v>8223.1</v>
      </c>
    </row>
    <row r="688" spans="1:9" ht="31.5" x14ac:dyDescent="0.2">
      <c r="A688" s="67" t="s">
        <v>379</v>
      </c>
      <c r="B688" s="89" t="s">
        <v>248</v>
      </c>
      <c r="C688" s="89" t="s">
        <v>198</v>
      </c>
      <c r="D688" s="89" t="s">
        <v>228</v>
      </c>
      <c r="E688" s="90" t="s">
        <v>660</v>
      </c>
      <c r="F688" s="89"/>
      <c r="G688" s="36">
        <f>SUM(G689:G691)</f>
        <v>3100</v>
      </c>
      <c r="H688" s="36">
        <f>SUM(H689:H691)</f>
        <v>3100</v>
      </c>
      <c r="I688" s="36">
        <f>SUM(I689:I691)</f>
        <v>3100</v>
      </c>
    </row>
    <row r="689" spans="1:9" ht="94.5" x14ac:dyDescent="0.2">
      <c r="A689" s="54" t="s">
        <v>73</v>
      </c>
      <c r="B689" s="89" t="s">
        <v>248</v>
      </c>
      <c r="C689" s="89" t="s">
        <v>198</v>
      </c>
      <c r="D689" s="89" t="s">
        <v>228</v>
      </c>
      <c r="E689" s="90" t="s">
        <v>660</v>
      </c>
      <c r="F689" s="89" t="s">
        <v>83</v>
      </c>
      <c r="G689" s="104">
        <v>1400</v>
      </c>
      <c r="H689" s="104">
        <v>1400</v>
      </c>
      <c r="I689" s="104">
        <v>1400</v>
      </c>
    </row>
    <row r="690" spans="1:9" ht="47.25" x14ac:dyDescent="0.2">
      <c r="A690" s="67" t="s">
        <v>340</v>
      </c>
      <c r="B690" s="89" t="s">
        <v>248</v>
      </c>
      <c r="C690" s="89" t="s">
        <v>198</v>
      </c>
      <c r="D690" s="89" t="s">
        <v>228</v>
      </c>
      <c r="E690" s="90" t="s">
        <v>660</v>
      </c>
      <c r="F690" s="89" t="s">
        <v>210</v>
      </c>
      <c r="G690" s="104">
        <v>400</v>
      </c>
      <c r="H690" s="104">
        <v>400</v>
      </c>
      <c r="I690" s="104">
        <v>400</v>
      </c>
    </row>
    <row r="691" spans="1:9" ht="31.5" x14ac:dyDescent="0.2">
      <c r="A691" s="54" t="s">
        <v>74</v>
      </c>
      <c r="B691" s="89" t="s">
        <v>248</v>
      </c>
      <c r="C691" s="89" t="s">
        <v>198</v>
      </c>
      <c r="D691" s="89" t="s">
        <v>228</v>
      </c>
      <c r="E691" s="90" t="s">
        <v>660</v>
      </c>
      <c r="F691" s="89" t="s">
        <v>75</v>
      </c>
      <c r="G691" s="104">
        <v>1300</v>
      </c>
      <c r="H691" s="104">
        <v>1300</v>
      </c>
      <c r="I691" s="104">
        <v>1300</v>
      </c>
    </row>
    <row r="692" spans="1:9" ht="63" x14ac:dyDescent="0.2">
      <c r="A692" s="116" t="s">
        <v>901</v>
      </c>
      <c r="B692" s="90" t="s">
        <v>248</v>
      </c>
      <c r="C692" s="90" t="s">
        <v>198</v>
      </c>
      <c r="D692" s="90" t="s">
        <v>228</v>
      </c>
      <c r="E692" s="90" t="s">
        <v>902</v>
      </c>
      <c r="F692" s="89"/>
      <c r="G692" s="36">
        <f>SUM(G693)</f>
        <v>240.4</v>
      </c>
      <c r="H692" s="36">
        <f t="shared" ref="H692:I692" si="179">SUM(H693)</f>
        <v>240.4</v>
      </c>
      <c r="I692" s="36">
        <f t="shared" si="179"/>
        <v>240.4</v>
      </c>
    </row>
    <row r="693" spans="1:9" ht="47.25" x14ac:dyDescent="0.2">
      <c r="A693" s="67" t="s">
        <v>340</v>
      </c>
      <c r="B693" s="89" t="s">
        <v>248</v>
      </c>
      <c r="C693" s="89" t="s">
        <v>198</v>
      </c>
      <c r="D693" s="89" t="s">
        <v>228</v>
      </c>
      <c r="E693" s="90" t="s">
        <v>902</v>
      </c>
      <c r="F693" s="89" t="s">
        <v>210</v>
      </c>
      <c r="G693" s="36">
        <v>240.4</v>
      </c>
      <c r="H693" s="36">
        <v>240.4</v>
      </c>
      <c r="I693" s="36">
        <v>240.4</v>
      </c>
    </row>
    <row r="694" spans="1:9" ht="47.25" x14ac:dyDescent="0.2">
      <c r="A694" s="54" t="s">
        <v>707</v>
      </c>
      <c r="B694" s="89" t="s">
        <v>248</v>
      </c>
      <c r="C694" s="89" t="s">
        <v>198</v>
      </c>
      <c r="D694" s="89" t="s">
        <v>228</v>
      </c>
      <c r="E694" s="90" t="s">
        <v>903</v>
      </c>
      <c r="F694" s="89"/>
      <c r="G694" s="36">
        <f>SUM(G695:G695)</f>
        <v>1570.5</v>
      </c>
      <c r="H694" s="36">
        <f>SUM(H695:H695)</f>
        <v>1570.5</v>
      </c>
      <c r="I694" s="36">
        <f>SUM(I695:I695)</f>
        <v>1570.5</v>
      </c>
    </row>
    <row r="695" spans="1:9" ht="47.25" x14ac:dyDescent="0.2">
      <c r="A695" s="67" t="s">
        <v>340</v>
      </c>
      <c r="B695" s="89" t="s">
        <v>248</v>
      </c>
      <c r="C695" s="89" t="s">
        <v>198</v>
      </c>
      <c r="D695" s="89" t="s">
        <v>228</v>
      </c>
      <c r="E695" s="90" t="s">
        <v>903</v>
      </c>
      <c r="F695" s="89" t="s">
        <v>210</v>
      </c>
      <c r="G695" s="36">
        <v>1570.5</v>
      </c>
      <c r="H695" s="36">
        <v>1570.5</v>
      </c>
      <c r="I695" s="36">
        <v>1570.5</v>
      </c>
    </row>
    <row r="696" spans="1:9" ht="78.75" x14ac:dyDescent="0.2">
      <c r="A696" s="116" t="s">
        <v>904</v>
      </c>
      <c r="B696" s="89" t="s">
        <v>248</v>
      </c>
      <c r="C696" s="89" t="s">
        <v>198</v>
      </c>
      <c r="D696" s="89" t="s">
        <v>228</v>
      </c>
      <c r="E696" s="90" t="s">
        <v>905</v>
      </c>
      <c r="F696" s="89"/>
      <c r="G696" s="36">
        <f>SUM(G697:G697)</f>
        <v>420.8</v>
      </c>
      <c r="H696" s="36">
        <f>SUM(H697:H697)</f>
        <v>420.8</v>
      </c>
      <c r="I696" s="36">
        <f>SUM(I697:I697)</f>
        <v>420.8</v>
      </c>
    </row>
    <row r="697" spans="1:9" ht="47.25" x14ac:dyDescent="0.2">
      <c r="A697" s="67" t="s">
        <v>340</v>
      </c>
      <c r="B697" s="89" t="s">
        <v>248</v>
      </c>
      <c r="C697" s="89" t="s">
        <v>198</v>
      </c>
      <c r="D697" s="89" t="s">
        <v>228</v>
      </c>
      <c r="E697" s="90" t="s">
        <v>905</v>
      </c>
      <c r="F697" s="89" t="s">
        <v>210</v>
      </c>
      <c r="G697" s="36">
        <v>420.8</v>
      </c>
      <c r="H697" s="36">
        <v>420.8</v>
      </c>
      <c r="I697" s="36">
        <v>420.8</v>
      </c>
    </row>
    <row r="698" spans="1:9" ht="78.75" x14ac:dyDescent="0.2">
      <c r="A698" s="54" t="s">
        <v>215</v>
      </c>
      <c r="B698" s="89" t="s">
        <v>248</v>
      </c>
      <c r="C698" s="89" t="s">
        <v>198</v>
      </c>
      <c r="D698" s="89" t="s">
        <v>228</v>
      </c>
      <c r="E698" s="90" t="s">
        <v>906</v>
      </c>
      <c r="F698" s="89"/>
      <c r="G698" s="36">
        <f>SUM(G699:G699)</f>
        <v>210.5</v>
      </c>
      <c r="H698" s="36">
        <f>SUM(H699:H699)</f>
        <v>210.5</v>
      </c>
      <c r="I698" s="36">
        <f>SUM(I699:I699)</f>
        <v>210.5</v>
      </c>
    </row>
    <row r="699" spans="1:9" ht="47.25" x14ac:dyDescent="0.2">
      <c r="A699" s="67" t="s">
        <v>340</v>
      </c>
      <c r="B699" s="89" t="s">
        <v>248</v>
      </c>
      <c r="C699" s="89" t="s">
        <v>198</v>
      </c>
      <c r="D699" s="89" t="s">
        <v>228</v>
      </c>
      <c r="E699" s="90" t="s">
        <v>906</v>
      </c>
      <c r="F699" s="89" t="s">
        <v>210</v>
      </c>
      <c r="G699" s="36">
        <v>210.5</v>
      </c>
      <c r="H699" s="36">
        <v>210.5</v>
      </c>
      <c r="I699" s="36">
        <v>210.5</v>
      </c>
    </row>
    <row r="700" spans="1:9" ht="63" x14ac:dyDescent="0.2">
      <c r="A700" s="54" t="s">
        <v>907</v>
      </c>
      <c r="B700" s="89" t="s">
        <v>248</v>
      </c>
      <c r="C700" s="89" t="s">
        <v>198</v>
      </c>
      <c r="D700" s="89" t="s">
        <v>228</v>
      </c>
      <c r="E700" s="90" t="s">
        <v>908</v>
      </c>
      <c r="F700" s="89"/>
      <c r="G700" s="36">
        <f>SUM(G701:G701)</f>
        <v>450.8</v>
      </c>
      <c r="H700" s="36">
        <f>SUM(H701:H701)</f>
        <v>450.8</v>
      </c>
      <c r="I700" s="36">
        <f>SUM(I701:I701)</f>
        <v>450.8</v>
      </c>
    </row>
    <row r="701" spans="1:9" ht="47.25" x14ac:dyDescent="0.2">
      <c r="A701" s="67" t="s">
        <v>340</v>
      </c>
      <c r="B701" s="89" t="s">
        <v>248</v>
      </c>
      <c r="C701" s="89" t="s">
        <v>198</v>
      </c>
      <c r="D701" s="89" t="s">
        <v>228</v>
      </c>
      <c r="E701" s="90" t="s">
        <v>908</v>
      </c>
      <c r="F701" s="89" t="s">
        <v>210</v>
      </c>
      <c r="G701" s="36">
        <v>450.8</v>
      </c>
      <c r="H701" s="36">
        <v>450.8</v>
      </c>
      <c r="I701" s="36">
        <v>450.8</v>
      </c>
    </row>
    <row r="702" spans="1:9" ht="110.25" x14ac:dyDescent="0.2">
      <c r="A702" s="147" t="s">
        <v>761</v>
      </c>
      <c r="B702" s="90" t="s">
        <v>248</v>
      </c>
      <c r="C702" s="90" t="s">
        <v>198</v>
      </c>
      <c r="D702" s="90" t="s">
        <v>228</v>
      </c>
      <c r="E702" s="90" t="s">
        <v>909</v>
      </c>
      <c r="F702" s="89"/>
      <c r="G702" s="36">
        <f>SUM(G703)</f>
        <v>1669.3</v>
      </c>
      <c r="H702" s="36">
        <f t="shared" ref="H702:I702" si="180">SUM(H703)</f>
        <v>1669.3</v>
      </c>
      <c r="I702" s="36">
        <f t="shared" si="180"/>
        <v>1669.3</v>
      </c>
    </row>
    <row r="703" spans="1:9" ht="94.5" x14ac:dyDescent="0.2">
      <c r="A703" s="54" t="s">
        <v>73</v>
      </c>
      <c r="B703" s="89" t="s">
        <v>248</v>
      </c>
      <c r="C703" s="89" t="s">
        <v>198</v>
      </c>
      <c r="D703" s="89" t="s">
        <v>228</v>
      </c>
      <c r="E703" s="90" t="s">
        <v>909</v>
      </c>
      <c r="F703" s="89" t="s">
        <v>83</v>
      </c>
      <c r="G703" s="36">
        <v>1669.3</v>
      </c>
      <c r="H703" s="36">
        <v>1669.3</v>
      </c>
      <c r="I703" s="36">
        <v>1669.3</v>
      </c>
    </row>
    <row r="704" spans="1:9" ht="94.5" x14ac:dyDescent="0.2">
      <c r="A704" s="116" t="s">
        <v>910</v>
      </c>
      <c r="B704" s="90" t="s">
        <v>248</v>
      </c>
      <c r="C704" s="90" t="s">
        <v>198</v>
      </c>
      <c r="D704" s="90" t="s">
        <v>228</v>
      </c>
      <c r="E704" s="90" t="s">
        <v>911</v>
      </c>
      <c r="F704" s="89"/>
      <c r="G704" s="36">
        <f t="shared" ref="G704:I704" si="181">SUM(G705)</f>
        <v>560.79999999999995</v>
      </c>
      <c r="H704" s="36">
        <f t="shared" si="181"/>
        <v>560.79999999999995</v>
      </c>
      <c r="I704" s="36">
        <f t="shared" si="181"/>
        <v>560.79999999999995</v>
      </c>
    </row>
    <row r="705" spans="1:9" ht="94.5" x14ac:dyDescent="0.2">
      <c r="A705" s="54" t="s">
        <v>73</v>
      </c>
      <c r="B705" s="89" t="s">
        <v>248</v>
      </c>
      <c r="C705" s="89" t="s">
        <v>198</v>
      </c>
      <c r="D705" s="89" t="s">
        <v>228</v>
      </c>
      <c r="E705" s="90" t="s">
        <v>911</v>
      </c>
      <c r="F705" s="89" t="s">
        <v>83</v>
      </c>
      <c r="G705" s="36">
        <v>560.79999999999995</v>
      </c>
      <c r="H705" s="36">
        <v>560.79999999999995</v>
      </c>
      <c r="I705" s="36">
        <v>560.79999999999995</v>
      </c>
    </row>
    <row r="706" spans="1:9" ht="63" x14ac:dyDescent="0.2">
      <c r="A706" s="116" t="s">
        <v>142</v>
      </c>
      <c r="B706" s="89" t="s">
        <v>248</v>
      </c>
      <c r="C706" s="89" t="s">
        <v>198</v>
      </c>
      <c r="D706" s="89" t="s">
        <v>228</v>
      </c>
      <c r="E706" s="90" t="s">
        <v>661</v>
      </c>
      <c r="F706" s="89"/>
      <c r="G706" s="36">
        <f>SUM(G707+G710)</f>
        <v>1309.7</v>
      </c>
      <c r="H706" s="36">
        <f>SUM(H707+H710)</f>
        <v>1309.7</v>
      </c>
      <c r="I706" s="36">
        <f>SUM(I707+I710)</f>
        <v>1309.7</v>
      </c>
    </row>
    <row r="707" spans="1:9" ht="31.5" x14ac:dyDescent="0.2">
      <c r="A707" s="116" t="s">
        <v>253</v>
      </c>
      <c r="B707" s="89" t="s">
        <v>248</v>
      </c>
      <c r="C707" s="89" t="s">
        <v>198</v>
      </c>
      <c r="D707" s="89" t="s">
        <v>228</v>
      </c>
      <c r="E707" s="90" t="s">
        <v>662</v>
      </c>
      <c r="F707" s="89"/>
      <c r="G707" s="36">
        <f>SUM(G708)</f>
        <v>260</v>
      </c>
      <c r="H707" s="36">
        <f>SUM(H708)</f>
        <v>260</v>
      </c>
      <c r="I707" s="36">
        <f>SUM(I708)</f>
        <v>260</v>
      </c>
    </row>
    <row r="708" spans="1:9" ht="31.5" x14ac:dyDescent="0.2">
      <c r="A708" s="54" t="s">
        <v>327</v>
      </c>
      <c r="B708" s="89" t="s">
        <v>248</v>
      </c>
      <c r="C708" s="89" t="s">
        <v>198</v>
      </c>
      <c r="D708" s="89" t="s">
        <v>228</v>
      </c>
      <c r="E708" s="90" t="s">
        <v>663</v>
      </c>
      <c r="F708" s="89"/>
      <c r="G708" s="36">
        <f>SUM(G709:G709)</f>
        <v>260</v>
      </c>
      <c r="H708" s="36">
        <f>SUM(H709:H709)</f>
        <v>260</v>
      </c>
      <c r="I708" s="36">
        <f>SUM(I709:I709)</f>
        <v>260</v>
      </c>
    </row>
    <row r="709" spans="1:9" ht="47.25" x14ac:dyDescent="0.2">
      <c r="A709" s="67" t="s">
        <v>340</v>
      </c>
      <c r="B709" s="89" t="s">
        <v>248</v>
      </c>
      <c r="C709" s="89" t="s">
        <v>198</v>
      </c>
      <c r="D709" s="89" t="s">
        <v>228</v>
      </c>
      <c r="E709" s="90" t="s">
        <v>663</v>
      </c>
      <c r="F709" s="89" t="s">
        <v>210</v>
      </c>
      <c r="G709" s="36">
        <v>260</v>
      </c>
      <c r="H709" s="36">
        <v>260</v>
      </c>
      <c r="I709" s="36">
        <v>260</v>
      </c>
    </row>
    <row r="710" spans="1:9" ht="31.5" x14ac:dyDescent="0.2">
      <c r="A710" s="55" t="s">
        <v>337</v>
      </c>
      <c r="B710" s="89" t="s">
        <v>248</v>
      </c>
      <c r="C710" s="89" t="s">
        <v>198</v>
      </c>
      <c r="D710" s="89" t="s">
        <v>228</v>
      </c>
      <c r="E710" s="90" t="s">
        <v>664</v>
      </c>
      <c r="F710" s="89"/>
      <c r="G710" s="36">
        <f>SUM(G711)</f>
        <v>1049.7</v>
      </c>
      <c r="H710" s="36">
        <f>SUM(H711)</f>
        <v>1049.7</v>
      </c>
      <c r="I710" s="36">
        <f>SUM(I711)</f>
        <v>1049.7</v>
      </c>
    </row>
    <row r="711" spans="1:9" ht="15.75" x14ac:dyDescent="0.2">
      <c r="A711" s="55" t="s">
        <v>342</v>
      </c>
      <c r="B711" s="89" t="s">
        <v>248</v>
      </c>
      <c r="C711" s="89" t="s">
        <v>198</v>
      </c>
      <c r="D711" s="89" t="s">
        <v>228</v>
      </c>
      <c r="E711" s="90" t="s">
        <v>665</v>
      </c>
      <c r="F711" s="89"/>
      <c r="G711" s="36">
        <f>SUM(G712:G712)</f>
        <v>1049.7</v>
      </c>
      <c r="H711" s="36">
        <f>SUM(H712:H712)</f>
        <v>1049.7</v>
      </c>
      <c r="I711" s="36">
        <f>SUM(I712:I712)</f>
        <v>1049.7</v>
      </c>
    </row>
    <row r="712" spans="1:9" ht="94.5" x14ac:dyDescent="0.2">
      <c r="A712" s="54" t="s">
        <v>73</v>
      </c>
      <c r="B712" s="89" t="s">
        <v>248</v>
      </c>
      <c r="C712" s="89" t="s">
        <v>198</v>
      </c>
      <c r="D712" s="89" t="s">
        <v>228</v>
      </c>
      <c r="E712" s="90" t="s">
        <v>665</v>
      </c>
      <c r="F712" s="89" t="s">
        <v>83</v>
      </c>
      <c r="G712" s="36">
        <v>1049.7</v>
      </c>
      <c r="H712" s="36">
        <v>1049.7</v>
      </c>
      <c r="I712" s="36">
        <v>1049.7</v>
      </c>
    </row>
    <row r="713" spans="1:9" ht="31.5" x14ac:dyDescent="0.2">
      <c r="A713" s="41" t="s">
        <v>314</v>
      </c>
      <c r="B713" s="92" t="s">
        <v>932</v>
      </c>
      <c r="C713" s="92"/>
      <c r="D713" s="92"/>
      <c r="E713" s="83"/>
      <c r="F713" s="92"/>
      <c r="G713" s="38">
        <f>SUM(G714++G726)</f>
        <v>43263.1</v>
      </c>
      <c r="H713" s="38">
        <f>SUM(H714++H726)</f>
        <v>43263.1</v>
      </c>
      <c r="I713" s="38">
        <f>SUM(I714++I726)</f>
        <v>43263.1</v>
      </c>
    </row>
    <row r="714" spans="1:9" ht="15.75" x14ac:dyDescent="0.2">
      <c r="A714" s="132" t="s">
        <v>226</v>
      </c>
      <c r="B714" s="85" t="s">
        <v>932</v>
      </c>
      <c r="C714" s="85" t="s">
        <v>227</v>
      </c>
      <c r="D714" s="85" t="s">
        <v>230</v>
      </c>
      <c r="E714" s="84"/>
      <c r="F714" s="85"/>
      <c r="G714" s="50">
        <f>SUM(G715)</f>
        <v>11957.4</v>
      </c>
      <c r="H714" s="50">
        <f>SUM(H715)</f>
        <v>11957.4</v>
      </c>
      <c r="I714" s="50">
        <f>SUM(I715)</f>
        <v>11957.4</v>
      </c>
    </row>
    <row r="715" spans="1:9" ht="15.75" x14ac:dyDescent="0.2">
      <c r="A715" s="53" t="s">
        <v>236</v>
      </c>
      <c r="B715" s="87" t="s">
        <v>932</v>
      </c>
      <c r="C715" s="87" t="s">
        <v>227</v>
      </c>
      <c r="D715" s="87" t="s">
        <v>144</v>
      </c>
      <c r="E715" s="86"/>
      <c r="F715" s="87"/>
      <c r="G715" s="49">
        <f>SUM(G716+G721)</f>
        <v>11957.4</v>
      </c>
      <c r="H715" s="49">
        <f>SUM(H716+H721)</f>
        <v>11957.4</v>
      </c>
      <c r="I715" s="49">
        <f>SUM(I716+I721)</f>
        <v>11957.4</v>
      </c>
    </row>
    <row r="716" spans="1:9" ht="78.75" x14ac:dyDescent="0.2">
      <c r="A716" s="55" t="s">
        <v>706</v>
      </c>
      <c r="B716" s="89" t="s">
        <v>932</v>
      </c>
      <c r="C716" s="89" t="s">
        <v>227</v>
      </c>
      <c r="D716" s="89" t="s">
        <v>144</v>
      </c>
      <c r="E716" s="90" t="s">
        <v>667</v>
      </c>
      <c r="F716" s="87"/>
      <c r="G716" s="36">
        <f t="shared" ref="G716:I717" si="182">SUM(G717)</f>
        <v>9657.4</v>
      </c>
      <c r="H716" s="36">
        <f t="shared" si="182"/>
        <v>9657.4</v>
      </c>
      <c r="I716" s="36">
        <f t="shared" si="182"/>
        <v>9657.4</v>
      </c>
    </row>
    <row r="717" spans="1:9" ht="15.75" x14ac:dyDescent="0.2">
      <c r="A717" s="54" t="s">
        <v>96</v>
      </c>
      <c r="B717" s="89" t="s">
        <v>932</v>
      </c>
      <c r="C717" s="89" t="s">
        <v>227</v>
      </c>
      <c r="D717" s="89" t="s">
        <v>144</v>
      </c>
      <c r="E717" s="90" t="s">
        <v>668</v>
      </c>
      <c r="F717" s="89"/>
      <c r="G717" s="36">
        <f t="shared" si="182"/>
        <v>9657.4</v>
      </c>
      <c r="H717" s="36">
        <f t="shared" si="182"/>
        <v>9657.4</v>
      </c>
      <c r="I717" s="36">
        <f t="shared" si="182"/>
        <v>9657.4</v>
      </c>
    </row>
    <row r="718" spans="1:9" ht="31.5" x14ac:dyDescent="0.2">
      <c r="A718" s="54" t="s">
        <v>91</v>
      </c>
      <c r="B718" s="89" t="s">
        <v>932</v>
      </c>
      <c r="C718" s="89" t="s">
        <v>227</v>
      </c>
      <c r="D718" s="89" t="s">
        <v>144</v>
      </c>
      <c r="E718" s="90" t="s">
        <v>669</v>
      </c>
      <c r="F718" s="89"/>
      <c r="G718" s="36">
        <f>SUM(G719:G720)</f>
        <v>9657.4</v>
      </c>
      <c r="H718" s="36">
        <f>SUM(H719:H720)</f>
        <v>9657.4</v>
      </c>
      <c r="I718" s="36">
        <f>SUM(I719:I720)</f>
        <v>9657.4</v>
      </c>
    </row>
    <row r="719" spans="1:9" ht="94.5" x14ac:dyDescent="0.2">
      <c r="A719" s="54" t="s">
        <v>73</v>
      </c>
      <c r="B719" s="89" t="s">
        <v>932</v>
      </c>
      <c r="C719" s="89" t="s">
        <v>227</v>
      </c>
      <c r="D719" s="89" t="s">
        <v>144</v>
      </c>
      <c r="E719" s="90" t="s">
        <v>669</v>
      </c>
      <c r="F719" s="89" t="s">
        <v>83</v>
      </c>
      <c r="G719" s="36">
        <v>8912.7999999999993</v>
      </c>
      <c r="H719" s="36">
        <v>8912.7999999999993</v>
      </c>
      <c r="I719" s="36">
        <v>8912.7999999999993</v>
      </c>
    </row>
    <row r="720" spans="1:9" ht="47.25" x14ac:dyDescent="0.2">
      <c r="A720" s="67" t="s">
        <v>340</v>
      </c>
      <c r="B720" s="89" t="s">
        <v>932</v>
      </c>
      <c r="C720" s="89" t="s">
        <v>227</v>
      </c>
      <c r="D720" s="89" t="s">
        <v>144</v>
      </c>
      <c r="E720" s="90" t="s">
        <v>669</v>
      </c>
      <c r="F720" s="89" t="s">
        <v>210</v>
      </c>
      <c r="G720" s="36">
        <v>744.6</v>
      </c>
      <c r="H720" s="36">
        <v>744.6</v>
      </c>
      <c r="I720" s="36">
        <v>744.6</v>
      </c>
    </row>
    <row r="721" spans="1:9" ht="31.5" x14ac:dyDescent="0.2">
      <c r="A721" s="54" t="s">
        <v>253</v>
      </c>
      <c r="B721" s="89" t="s">
        <v>932</v>
      </c>
      <c r="C721" s="89" t="s">
        <v>227</v>
      </c>
      <c r="D721" s="89" t="s">
        <v>144</v>
      </c>
      <c r="E721" s="90" t="s">
        <v>670</v>
      </c>
      <c r="F721" s="87"/>
      <c r="G721" s="36">
        <f>SUM(G722+G724)</f>
        <v>2300</v>
      </c>
      <c r="H721" s="36">
        <f>SUM(H722+H724)</f>
        <v>2300</v>
      </c>
      <c r="I721" s="36">
        <f>SUM(I722+I724)</f>
        <v>2300</v>
      </c>
    </row>
    <row r="722" spans="1:9" ht="63" x14ac:dyDescent="0.2">
      <c r="A722" s="54" t="s">
        <v>174</v>
      </c>
      <c r="B722" s="89" t="s">
        <v>932</v>
      </c>
      <c r="C722" s="89" t="s">
        <v>227</v>
      </c>
      <c r="D722" s="89" t="s">
        <v>144</v>
      </c>
      <c r="E722" s="90" t="s">
        <v>671</v>
      </c>
      <c r="F722" s="89"/>
      <c r="G722" s="36">
        <f>SUM(G723)</f>
        <v>1500</v>
      </c>
      <c r="H722" s="36">
        <f>SUM(H723)</f>
        <v>1500</v>
      </c>
      <c r="I722" s="36">
        <f>SUM(I723)</f>
        <v>1500</v>
      </c>
    </row>
    <row r="723" spans="1:9" ht="47.25" x14ac:dyDescent="0.2">
      <c r="A723" s="67" t="s">
        <v>340</v>
      </c>
      <c r="B723" s="89" t="s">
        <v>932</v>
      </c>
      <c r="C723" s="89" t="s">
        <v>227</v>
      </c>
      <c r="D723" s="89" t="s">
        <v>144</v>
      </c>
      <c r="E723" s="90" t="s">
        <v>671</v>
      </c>
      <c r="F723" s="89" t="s">
        <v>210</v>
      </c>
      <c r="G723" s="36">
        <v>1500</v>
      </c>
      <c r="H723" s="36">
        <v>1500</v>
      </c>
      <c r="I723" s="36">
        <v>1500</v>
      </c>
    </row>
    <row r="724" spans="1:9" ht="31.5" x14ac:dyDescent="0.2">
      <c r="A724" s="54" t="s">
        <v>175</v>
      </c>
      <c r="B724" s="89" t="s">
        <v>932</v>
      </c>
      <c r="C724" s="89" t="s">
        <v>227</v>
      </c>
      <c r="D724" s="89" t="s">
        <v>144</v>
      </c>
      <c r="E724" s="90" t="s">
        <v>672</v>
      </c>
      <c r="F724" s="89"/>
      <c r="G724" s="36">
        <f>SUM(G725:G725)</f>
        <v>800</v>
      </c>
      <c r="H724" s="36">
        <f>SUM(H725:H725)</f>
        <v>800</v>
      </c>
      <c r="I724" s="36">
        <f>SUM(I725:I725)</f>
        <v>800</v>
      </c>
    </row>
    <row r="725" spans="1:9" ht="47.25" x14ac:dyDescent="0.2">
      <c r="A725" s="67" t="s">
        <v>340</v>
      </c>
      <c r="B725" s="89" t="s">
        <v>932</v>
      </c>
      <c r="C725" s="89" t="s">
        <v>227</v>
      </c>
      <c r="D725" s="89" t="s">
        <v>144</v>
      </c>
      <c r="E725" s="90" t="s">
        <v>672</v>
      </c>
      <c r="F725" s="89" t="s">
        <v>210</v>
      </c>
      <c r="G725" s="36">
        <v>800</v>
      </c>
      <c r="H725" s="36">
        <v>800</v>
      </c>
      <c r="I725" s="36">
        <v>800</v>
      </c>
    </row>
    <row r="726" spans="1:9" ht="15.75" x14ac:dyDescent="0.2">
      <c r="A726" s="132" t="s">
        <v>203</v>
      </c>
      <c r="B726" s="85" t="s">
        <v>932</v>
      </c>
      <c r="C726" s="85" t="s">
        <v>193</v>
      </c>
      <c r="D726" s="85" t="s">
        <v>230</v>
      </c>
      <c r="E726" s="84"/>
      <c r="F726" s="85"/>
      <c r="G726" s="50">
        <f>SUM(G727)</f>
        <v>31305.7</v>
      </c>
      <c r="H726" s="50">
        <f t="shared" ref="H726:I729" si="183">SUM(H727)</f>
        <v>31305.7</v>
      </c>
      <c r="I726" s="50">
        <f t="shared" si="183"/>
        <v>31305.7</v>
      </c>
    </row>
    <row r="727" spans="1:9" ht="15.75" x14ac:dyDescent="0.2">
      <c r="A727" s="128" t="s">
        <v>44</v>
      </c>
      <c r="B727" s="94" t="s">
        <v>932</v>
      </c>
      <c r="C727" s="94" t="s">
        <v>193</v>
      </c>
      <c r="D727" s="94" t="s">
        <v>231</v>
      </c>
      <c r="E727" s="94"/>
      <c r="F727" s="87"/>
      <c r="G727" s="49">
        <f>SUM(G728)</f>
        <v>31305.7</v>
      </c>
      <c r="H727" s="49">
        <f t="shared" si="183"/>
        <v>31305.7</v>
      </c>
      <c r="I727" s="49">
        <f t="shared" si="183"/>
        <v>31305.7</v>
      </c>
    </row>
    <row r="728" spans="1:9" ht="47.25" x14ac:dyDescent="0.2">
      <c r="A728" s="54" t="s">
        <v>796</v>
      </c>
      <c r="B728" s="90" t="s">
        <v>932</v>
      </c>
      <c r="C728" s="90" t="s">
        <v>193</v>
      </c>
      <c r="D728" s="90" t="s">
        <v>231</v>
      </c>
      <c r="E728" s="90" t="s">
        <v>797</v>
      </c>
      <c r="F728" s="89"/>
      <c r="G728" s="36">
        <f>SUM(G729)</f>
        <v>31305.7</v>
      </c>
      <c r="H728" s="36">
        <f t="shared" si="183"/>
        <v>31305.7</v>
      </c>
      <c r="I728" s="36">
        <f t="shared" si="183"/>
        <v>31305.7</v>
      </c>
    </row>
    <row r="729" spans="1:9" ht="15.75" x14ac:dyDescent="0.2">
      <c r="A729" s="54" t="s">
        <v>798</v>
      </c>
      <c r="B729" s="90" t="s">
        <v>932</v>
      </c>
      <c r="C729" s="90" t="s">
        <v>193</v>
      </c>
      <c r="D729" s="90" t="s">
        <v>231</v>
      </c>
      <c r="E729" s="90" t="s">
        <v>799</v>
      </c>
      <c r="F729" s="89"/>
      <c r="G729" s="36">
        <f>SUM(G730)</f>
        <v>31305.7</v>
      </c>
      <c r="H729" s="36">
        <f t="shared" si="183"/>
        <v>31305.7</v>
      </c>
      <c r="I729" s="36">
        <f t="shared" si="183"/>
        <v>31305.7</v>
      </c>
    </row>
    <row r="730" spans="1:9" ht="31.5" x14ac:dyDescent="0.2">
      <c r="A730" s="116" t="s">
        <v>185</v>
      </c>
      <c r="B730" s="90" t="s">
        <v>932</v>
      </c>
      <c r="C730" s="90" t="s">
        <v>193</v>
      </c>
      <c r="D730" s="90" t="s">
        <v>231</v>
      </c>
      <c r="E730" s="90" t="s">
        <v>800</v>
      </c>
      <c r="F730" s="89"/>
      <c r="G730" s="36">
        <f t="shared" ref="G730:I731" si="184">SUM(G731)</f>
        <v>31305.7</v>
      </c>
      <c r="H730" s="36">
        <f t="shared" si="184"/>
        <v>31305.7</v>
      </c>
      <c r="I730" s="36">
        <f t="shared" si="184"/>
        <v>31305.7</v>
      </c>
    </row>
    <row r="731" spans="1:9" ht="204.75" x14ac:dyDescent="0.2">
      <c r="A731" s="144" t="s">
        <v>978</v>
      </c>
      <c r="B731" s="90" t="s">
        <v>932</v>
      </c>
      <c r="C731" s="90" t="s">
        <v>193</v>
      </c>
      <c r="D731" s="90" t="s">
        <v>231</v>
      </c>
      <c r="E731" s="90" t="s">
        <v>801</v>
      </c>
      <c r="F731" s="89"/>
      <c r="G731" s="36">
        <f t="shared" si="184"/>
        <v>31305.7</v>
      </c>
      <c r="H731" s="36">
        <f t="shared" si="184"/>
        <v>31305.7</v>
      </c>
      <c r="I731" s="36">
        <f t="shared" si="184"/>
        <v>31305.7</v>
      </c>
    </row>
    <row r="732" spans="1:9" ht="47.25" x14ac:dyDescent="0.2">
      <c r="A732" s="67" t="s">
        <v>225</v>
      </c>
      <c r="B732" s="90" t="s">
        <v>932</v>
      </c>
      <c r="C732" s="90" t="s">
        <v>193</v>
      </c>
      <c r="D732" s="90" t="s">
        <v>231</v>
      </c>
      <c r="E732" s="90" t="s">
        <v>801</v>
      </c>
      <c r="F732" s="89" t="s">
        <v>313</v>
      </c>
      <c r="G732" s="36">
        <v>31305.7</v>
      </c>
      <c r="H732" s="36">
        <v>31305.7</v>
      </c>
      <c r="I732" s="36">
        <v>31305.7</v>
      </c>
    </row>
    <row r="733" spans="1:9" ht="15.75" x14ac:dyDescent="0.2">
      <c r="A733" s="41" t="s">
        <v>46</v>
      </c>
      <c r="B733" s="103"/>
      <c r="C733" s="81"/>
      <c r="D733" s="81"/>
      <c r="E733" s="82"/>
      <c r="F733" s="82"/>
      <c r="G733" s="38">
        <f>SUM(G445+G11+G31+G123+G133+G321+G713+G257)</f>
        <v>2421634</v>
      </c>
      <c r="H733" s="38">
        <f>SUM(H445+H11+H31+H123+H133+H321+H713+H257)</f>
        <v>1986627.8000000003</v>
      </c>
      <c r="I733" s="38">
        <f>SUM(I445+I11+I31+I123+I133+I321+I713+I257)</f>
        <v>1992811.7000000002</v>
      </c>
    </row>
    <row r="734" spans="1:9" ht="15.75" x14ac:dyDescent="0.2">
      <c r="A734" s="54" t="s">
        <v>802</v>
      </c>
      <c r="B734" s="103"/>
      <c r="C734" s="81"/>
      <c r="D734" s="81"/>
      <c r="E734" s="82"/>
      <c r="F734" s="82"/>
      <c r="G734" s="149"/>
      <c r="H734" s="150">
        <v>36900.6</v>
      </c>
      <c r="I734" s="150">
        <v>69268</v>
      </c>
    </row>
    <row r="735" spans="1:9" ht="15.75" x14ac:dyDescent="0.2">
      <c r="A735" s="41" t="s">
        <v>46</v>
      </c>
      <c r="B735" s="103"/>
      <c r="C735" s="81"/>
      <c r="D735" s="81"/>
      <c r="E735" s="82"/>
      <c r="F735" s="82"/>
      <c r="G735" s="151">
        <f>SUM(G733:G734)</f>
        <v>2421634</v>
      </c>
      <c r="H735" s="151">
        <f t="shared" ref="H735:I735" si="185">SUM(H733:H734)</f>
        <v>2023528.4000000004</v>
      </c>
      <c r="I735" s="151">
        <f t="shared" si="185"/>
        <v>2062079.7000000002</v>
      </c>
    </row>
    <row r="736" spans="1:9" ht="283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ht="15.75" x14ac:dyDescent="0.25">
      <c r="A737" s="8"/>
      <c r="B737" s="8"/>
      <c r="C737" s="8"/>
      <c r="D737" s="8"/>
      <c r="E737" s="8"/>
      <c r="F737" s="8"/>
      <c r="G737" s="8"/>
      <c r="H737" s="8"/>
      <c r="I737" s="8"/>
    </row>
  </sheetData>
  <mergeCells count="1">
    <mergeCell ref="A7:I7"/>
  </mergeCells>
  <phoneticPr fontId="0" type="noConversion"/>
  <pageMargins left="0.27559055118110237" right="0.19685039370078741" top="0.68" bottom="0.26" header="0.15748031496062992" footer="0.3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D60" sqref="D60:F60"/>
    </sheetView>
  </sheetViews>
  <sheetFormatPr defaultRowHeight="12.75" x14ac:dyDescent="0.2"/>
  <cols>
    <col min="1" max="1" width="45.7109375" customWidth="1"/>
    <col min="2" max="3" width="4.140625" bestFit="1" customWidth="1"/>
    <col min="4" max="4" width="15.28515625" customWidth="1"/>
    <col min="5" max="5" width="13" customWidth="1"/>
    <col min="6" max="6" width="12.85546875" customWidth="1"/>
  </cols>
  <sheetData>
    <row r="1" spans="1:6" x14ac:dyDescent="0.2">
      <c r="D1" s="80"/>
      <c r="F1" s="26" t="s">
        <v>487</v>
      </c>
    </row>
    <row r="2" spans="1:6" x14ac:dyDescent="0.2">
      <c r="D2" s="80"/>
      <c r="F2" s="118" t="s">
        <v>45</v>
      </c>
    </row>
    <row r="3" spans="1:6" x14ac:dyDescent="0.2">
      <c r="A3" s="20"/>
      <c r="B3" s="20"/>
      <c r="C3" s="20"/>
      <c r="D3" s="80"/>
      <c r="E3" s="80"/>
      <c r="F3" s="118" t="s">
        <v>913</v>
      </c>
    </row>
    <row r="4" spans="1:6" x14ac:dyDescent="0.2">
      <c r="A4" s="20"/>
      <c r="B4" s="20"/>
      <c r="C4" s="20"/>
      <c r="D4" s="80"/>
      <c r="E4" s="80"/>
      <c r="F4" s="118" t="s">
        <v>914</v>
      </c>
    </row>
    <row r="5" spans="1:6" x14ac:dyDescent="0.2">
      <c r="A5" s="20"/>
      <c r="B5" s="20"/>
      <c r="C5" s="20"/>
      <c r="D5" s="80"/>
      <c r="E5" s="80"/>
      <c r="F5" s="118" t="s">
        <v>915</v>
      </c>
    </row>
    <row r="6" spans="1:6" ht="57" customHeight="1" x14ac:dyDescent="0.3">
      <c r="A6" s="211" t="s">
        <v>956</v>
      </c>
      <c r="B6" s="211"/>
      <c r="C6" s="211"/>
      <c r="D6" s="211"/>
      <c r="E6" s="211"/>
      <c r="F6" s="211"/>
    </row>
    <row r="7" spans="1:6" ht="26.25" x14ac:dyDescent="0.4">
      <c r="A7" s="2"/>
      <c r="B7" s="2"/>
      <c r="C7" s="2"/>
      <c r="D7" s="3" t="s">
        <v>301</v>
      </c>
    </row>
    <row r="8" spans="1:6" ht="56.25" customHeight="1" x14ac:dyDescent="0.2">
      <c r="A8" s="57"/>
      <c r="B8" s="40" t="s">
        <v>303</v>
      </c>
      <c r="C8" s="40" t="s">
        <v>172</v>
      </c>
      <c r="D8" s="70" t="s">
        <v>403</v>
      </c>
      <c r="E8" s="70" t="s">
        <v>741</v>
      </c>
      <c r="F8" s="70" t="s">
        <v>912</v>
      </c>
    </row>
    <row r="9" spans="1:6" ht="15.75" x14ac:dyDescent="0.2">
      <c r="A9" s="39" t="s">
        <v>226</v>
      </c>
      <c r="B9" s="28" t="s">
        <v>227</v>
      </c>
      <c r="C9" s="28" t="s">
        <v>230</v>
      </c>
      <c r="D9" s="203">
        <f>SUM(D10:D17)</f>
        <v>98296.000000000015</v>
      </c>
      <c r="E9" s="203">
        <f>SUM(E10:E17)</f>
        <v>93637.8</v>
      </c>
      <c r="F9" s="203">
        <f>SUM(F10:F17)</f>
        <v>93791.7</v>
      </c>
    </row>
    <row r="10" spans="1:6" ht="47.25" x14ac:dyDescent="0.2">
      <c r="A10" s="55" t="s">
        <v>65</v>
      </c>
      <c r="B10" s="56" t="s">
        <v>227</v>
      </c>
      <c r="C10" s="56" t="s">
        <v>228</v>
      </c>
      <c r="D10" s="204">
        <v>2306</v>
      </c>
      <c r="E10" s="204">
        <v>2306</v>
      </c>
      <c r="F10" s="204">
        <v>2306</v>
      </c>
    </row>
    <row r="11" spans="1:6" ht="78.75" x14ac:dyDescent="0.2">
      <c r="A11" s="55" t="s">
        <v>143</v>
      </c>
      <c r="B11" s="56" t="s">
        <v>227</v>
      </c>
      <c r="C11" s="56" t="s">
        <v>229</v>
      </c>
      <c r="D11" s="204">
        <v>4313.1000000000004</v>
      </c>
      <c r="E11" s="204">
        <v>4341.5</v>
      </c>
      <c r="F11" s="204">
        <v>4341.5</v>
      </c>
    </row>
    <row r="12" spans="1:6" ht="78.75" x14ac:dyDescent="0.2">
      <c r="A12" s="55" t="s">
        <v>217</v>
      </c>
      <c r="B12" s="56" t="s">
        <v>227</v>
      </c>
      <c r="C12" s="56" t="s">
        <v>231</v>
      </c>
      <c r="D12" s="204">
        <v>44967.8</v>
      </c>
      <c r="E12" s="204">
        <v>45047.7</v>
      </c>
      <c r="F12" s="204">
        <v>45130.8</v>
      </c>
    </row>
    <row r="13" spans="1:6" ht="15.75" x14ac:dyDescent="0.2">
      <c r="A13" s="35" t="s">
        <v>134</v>
      </c>
      <c r="B13" s="56" t="s">
        <v>227</v>
      </c>
      <c r="C13" s="56" t="s">
        <v>232</v>
      </c>
      <c r="D13" s="204">
        <v>5.8</v>
      </c>
      <c r="E13" s="204">
        <v>5.9</v>
      </c>
      <c r="F13" s="204">
        <v>76.7</v>
      </c>
    </row>
    <row r="14" spans="1:6" ht="63" x14ac:dyDescent="0.2">
      <c r="A14" s="55" t="s">
        <v>268</v>
      </c>
      <c r="B14" s="56" t="s">
        <v>227</v>
      </c>
      <c r="C14" s="56" t="s">
        <v>233</v>
      </c>
      <c r="D14" s="204">
        <v>25633</v>
      </c>
      <c r="E14" s="204">
        <v>25633</v>
      </c>
      <c r="F14" s="204">
        <v>25633</v>
      </c>
    </row>
    <row r="15" spans="1:6" ht="31.5" x14ac:dyDescent="0.2">
      <c r="A15" s="35" t="s">
        <v>683</v>
      </c>
      <c r="B15" s="56" t="s">
        <v>227</v>
      </c>
      <c r="C15" s="56" t="s">
        <v>234</v>
      </c>
      <c r="D15" s="204">
        <v>597.1</v>
      </c>
      <c r="E15" s="204">
        <v>0</v>
      </c>
      <c r="F15" s="204">
        <v>0</v>
      </c>
    </row>
    <row r="16" spans="1:6" ht="15.75" x14ac:dyDescent="0.2">
      <c r="A16" s="55" t="s">
        <v>235</v>
      </c>
      <c r="B16" s="56" t="s">
        <v>227</v>
      </c>
      <c r="C16" s="56" t="s">
        <v>198</v>
      </c>
      <c r="D16" s="204">
        <v>3000</v>
      </c>
      <c r="E16" s="204">
        <v>0</v>
      </c>
      <c r="F16" s="204">
        <v>0</v>
      </c>
    </row>
    <row r="17" spans="1:6" ht="15.75" x14ac:dyDescent="0.2">
      <c r="A17" s="55" t="s">
        <v>236</v>
      </c>
      <c r="B17" s="56" t="s">
        <v>227</v>
      </c>
      <c r="C17" s="56" t="s">
        <v>144</v>
      </c>
      <c r="D17" s="204">
        <v>17473.2</v>
      </c>
      <c r="E17" s="204">
        <v>16303.7</v>
      </c>
      <c r="F17" s="204">
        <v>16303.7</v>
      </c>
    </row>
    <row r="18" spans="1:6" ht="15.75" hidden="1" x14ac:dyDescent="0.2">
      <c r="A18" s="123" t="s">
        <v>257</v>
      </c>
      <c r="B18" s="28" t="s">
        <v>228</v>
      </c>
      <c r="C18" s="28" t="s">
        <v>230</v>
      </c>
      <c r="D18" s="203">
        <f>SUM(D19)</f>
        <v>0</v>
      </c>
      <c r="E18" s="203">
        <f>SUM(E19)</f>
        <v>0</v>
      </c>
      <c r="F18" s="203">
        <f>SUM(F19)</f>
        <v>0</v>
      </c>
    </row>
    <row r="19" spans="1:6" ht="31.5" hidden="1" x14ac:dyDescent="0.2">
      <c r="A19" s="37" t="s">
        <v>278</v>
      </c>
      <c r="B19" s="56" t="s">
        <v>228</v>
      </c>
      <c r="C19" s="56" t="s">
        <v>229</v>
      </c>
      <c r="D19" s="204">
        <v>0</v>
      </c>
      <c r="E19" s="204">
        <v>0</v>
      </c>
      <c r="F19" s="204">
        <v>0</v>
      </c>
    </row>
    <row r="20" spans="1:6" ht="31.5" x14ac:dyDescent="0.2">
      <c r="A20" s="39" t="s">
        <v>191</v>
      </c>
      <c r="B20" s="28" t="s">
        <v>229</v>
      </c>
      <c r="C20" s="28" t="s">
        <v>230</v>
      </c>
      <c r="D20" s="203">
        <f>SUM(D21:D23)</f>
        <v>6308.6</v>
      </c>
      <c r="E20" s="203">
        <f>SUM(E21:E23)</f>
        <v>6308.6</v>
      </c>
      <c r="F20" s="203">
        <f>SUM(F21:F23)</f>
        <v>6308.6</v>
      </c>
    </row>
    <row r="21" spans="1:6" ht="15.75" hidden="1" x14ac:dyDescent="0.2">
      <c r="A21" s="55" t="s">
        <v>279</v>
      </c>
      <c r="B21" s="56" t="s">
        <v>229</v>
      </c>
      <c r="C21" s="56" t="s">
        <v>231</v>
      </c>
      <c r="D21" s="204">
        <v>0</v>
      </c>
      <c r="E21" s="204">
        <v>0</v>
      </c>
      <c r="F21" s="204">
        <v>0</v>
      </c>
    </row>
    <row r="22" spans="1:6" ht="16.5" x14ac:dyDescent="0.2">
      <c r="A22" s="124" t="s">
        <v>886</v>
      </c>
      <c r="B22" s="56" t="s">
        <v>229</v>
      </c>
      <c r="C22" s="56" t="s">
        <v>192</v>
      </c>
      <c r="D22" s="204">
        <v>750.8</v>
      </c>
      <c r="E22" s="204">
        <v>750.8</v>
      </c>
      <c r="F22" s="204">
        <v>750.8</v>
      </c>
    </row>
    <row r="23" spans="1:6" ht="66" x14ac:dyDescent="0.2">
      <c r="A23" s="124" t="s">
        <v>887</v>
      </c>
      <c r="B23" s="56" t="s">
        <v>229</v>
      </c>
      <c r="C23" s="56" t="s">
        <v>193</v>
      </c>
      <c r="D23" s="204">
        <v>5557.8</v>
      </c>
      <c r="E23" s="204">
        <v>5557.8</v>
      </c>
      <c r="F23" s="204">
        <v>5557.8</v>
      </c>
    </row>
    <row r="24" spans="1:6" ht="15.75" x14ac:dyDescent="0.2">
      <c r="A24" s="39" t="s">
        <v>194</v>
      </c>
      <c r="B24" s="28" t="s">
        <v>231</v>
      </c>
      <c r="C24" s="28" t="s">
        <v>230</v>
      </c>
      <c r="D24" s="203">
        <f>SUM(D25:D29)</f>
        <v>106182.7</v>
      </c>
      <c r="E24" s="203">
        <f>SUM(E25:E29)</f>
        <v>108431.09999999999</v>
      </c>
      <c r="F24" s="203">
        <f>SUM(F25:F29)</f>
        <v>123818.6</v>
      </c>
    </row>
    <row r="25" spans="1:6" ht="15.75" x14ac:dyDescent="0.2">
      <c r="A25" s="55" t="s">
        <v>180</v>
      </c>
      <c r="B25" s="56" t="s">
        <v>231</v>
      </c>
      <c r="C25" s="56" t="s">
        <v>227</v>
      </c>
      <c r="D25" s="204">
        <v>1222.4000000000001</v>
      </c>
      <c r="E25" s="204">
        <v>722.4</v>
      </c>
      <c r="F25" s="204">
        <v>722.4</v>
      </c>
    </row>
    <row r="26" spans="1:6" ht="15.75" x14ac:dyDescent="0.2">
      <c r="A26" s="55" t="s">
        <v>196</v>
      </c>
      <c r="B26" s="56" t="s">
        <v>231</v>
      </c>
      <c r="C26" s="56" t="s">
        <v>232</v>
      </c>
      <c r="D26" s="204">
        <v>4899.3999999999996</v>
      </c>
      <c r="E26" s="204">
        <v>5005.5</v>
      </c>
      <c r="F26" s="204">
        <v>4671.2</v>
      </c>
    </row>
    <row r="27" spans="1:6" ht="15.75" x14ac:dyDescent="0.2">
      <c r="A27" s="75" t="s">
        <v>626</v>
      </c>
      <c r="B27" s="56" t="s">
        <v>231</v>
      </c>
      <c r="C27" s="56" t="s">
        <v>197</v>
      </c>
      <c r="D27" s="204">
        <v>11327.5</v>
      </c>
      <c r="E27" s="204">
        <v>12357.3</v>
      </c>
      <c r="F27" s="204">
        <v>13593</v>
      </c>
    </row>
    <row r="28" spans="1:6" ht="15.75" x14ac:dyDescent="0.2">
      <c r="A28" s="37" t="s">
        <v>82</v>
      </c>
      <c r="B28" s="56" t="s">
        <v>231</v>
      </c>
      <c r="C28" s="56" t="s">
        <v>192</v>
      </c>
      <c r="D28" s="204">
        <v>88518.399999999994</v>
      </c>
      <c r="E28" s="204">
        <v>90130.9</v>
      </c>
      <c r="F28" s="204">
        <v>104617</v>
      </c>
    </row>
    <row r="29" spans="1:6" ht="31.5" x14ac:dyDescent="0.2">
      <c r="A29" s="55" t="s">
        <v>37</v>
      </c>
      <c r="B29" s="56" t="s">
        <v>231</v>
      </c>
      <c r="C29" s="56" t="s">
        <v>195</v>
      </c>
      <c r="D29" s="204">
        <v>215</v>
      </c>
      <c r="E29" s="204">
        <v>215</v>
      </c>
      <c r="F29" s="204">
        <v>215</v>
      </c>
    </row>
    <row r="30" spans="1:6" ht="15.75" x14ac:dyDescent="0.2">
      <c r="A30" s="39" t="s">
        <v>199</v>
      </c>
      <c r="B30" s="28" t="s">
        <v>232</v>
      </c>
      <c r="C30" s="28" t="s">
        <v>230</v>
      </c>
      <c r="D30" s="203">
        <f>SUM(D31:D34)</f>
        <v>326020.8</v>
      </c>
      <c r="E30" s="203">
        <f>SUM(E31:E34)</f>
        <v>131486.5</v>
      </c>
      <c r="F30" s="203">
        <f>SUM(F31:F34)</f>
        <v>97952.6</v>
      </c>
    </row>
    <row r="31" spans="1:6" ht="15.75" x14ac:dyDescent="0.2">
      <c r="A31" s="35" t="s">
        <v>324</v>
      </c>
      <c r="B31" s="56" t="s">
        <v>232</v>
      </c>
      <c r="C31" s="56" t="s">
        <v>227</v>
      </c>
      <c r="D31" s="204">
        <v>190499.20000000001</v>
      </c>
      <c r="E31" s="204">
        <v>300</v>
      </c>
      <c r="F31" s="204">
        <v>300</v>
      </c>
    </row>
    <row r="32" spans="1:6" ht="15.75" x14ac:dyDescent="0.2">
      <c r="A32" s="55" t="s">
        <v>240</v>
      </c>
      <c r="B32" s="56" t="s">
        <v>232</v>
      </c>
      <c r="C32" s="56" t="s">
        <v>228</v>
      </c>
      <c r="D32" s="204">
        <v>8003.5</v>
      </c>
      <c r="E32" s="204">
        <v>24620</v>
      </c>
      <c r="F32" s="204">
        <v>24620</v>
      </c>
    </row>
    <row r="33" spans="1:6" ht="15.75" x14ac:dyDescent="0.2">
      <c r="A33" s="55" t="s">
        <v>11</v>
      </c>
      <c r="B33" s="56" t="s">
        <v>232</v>
      </c>
      <c r="C33" s="56" t="s">
        <v>229</v>
      </c>
      <c r="D33" s="204">
        <v>61703.8</v>
      </c>
      <c r="E33" s="204">
        <v>35169.199999999997</v>
      </c>
      <c r="F33" s="204">
        <v>33486.6</v>
      </c>
    </row>
    <row r="34" spans="1:6" ht="31.5" x14ac:dyDescent="0.25">
      <c r="A34" s="29" t="s">
        <v>218</v>
      </c>
      <c r="B34" s="56" t="s">
        <v>232</v>
      </c>
      <c r="C34" s="56" t="s">
        <v>232</v>
      </c>
      <c r="D34" s="204">
        <v>65814.3</v>
      </c>
      <c r="E34" s="204">
        <v>71397.3</v>
      </c>
      <c r="F34" s="204">
        <v>39546</v>
      </c>
    </row>
    <row r="35" spans="1:6" ht="15.75" x14ac:dyDescent="0.2">
      <c r="A35" s="32" t="s">
        <v>954</v>
      </c>
      <c r="B35" s="28" t="s">
        <v>233</v>
      </c>
      <c r="C35" s="28" t="s">
        <v>230</v>
      </c>
      <c r="D35" s="203">
        <f>SUM(D36)</f>
        <v>35480.699999999997</v>
      </c>
      <c r="E35" s="203">
        <f>SUM(E36)</f>
        <v>20174</v>
      </c>
      <c r="F35" s="203">
        <f>SUM(F36)</f>
        <v>21360</v>
      </c>
    </row>
    <row r="36" spans="1:6" ht="31.5" x14ac:dyDescent="0.2">
      <c r="A36" s="35" t="s">
        <v>778</v>
      </c>
      <c r="B36" s="56" t="s">
        <v>233</v>
      </c>
      <c r="C36" s="56" t="s">
        <v>232</v>
      </c>
      <c r="D36" s="204">
        <v>35480.699999999997</v>
      </c>
      <c r="E36" s="204">
        <v>20174</v>
      </c>
      <c r="F36" s="204">
        <v>21360</v>
      </c>
    </row>
    <row r="37" spans="1:6" ht="15.75" x14ac:dyDescent="0.2">
      <c r="A37" s="39" t="s">
        <v>200</v>
      </c>
      <c r="B37" s="28" t="s">
        <v>234</v>
      </c>
      <c r="C37" s="28" t="s">
        <v>230</v>
      </c>
      <c r="D37" s="203">
        <f>SUM(D38:D43)</f>
        <v>1186376.6000000001</v>
      </c>
      <c r="E37" s="203">
        <f>SUM(E38:E43)</f>
        <v>1068845.4000000001</v>
      </c>
      <c r="F37" s="203">
        <f>SUM(F38:F43)</f>
        <v>1071617.8</v>
      </c>
    </row>
    <row r="38" spans="1:6" ht="15.75" x14ac:dyDescent="0.2">
      <c r="A38" s="55" t="s">
        <v>362</v>
      </c>
      <c r="B38" s="56" t="s">
        <v>234</v>
      </c>
      <c r="C38" s="56" t="s">
        <v>227</v>
      </c>
      <c r="D38" s="204">
        <v>219420.9</v>
      </c>
      <c r="E38" s="204">
        <v>220299.3</v>
      </c>
      <c r="F38" s="204">
        <v>221431.4</v>
      </c>
    </row>
    <row r="39" spans="1:6" ht="15.75" x14ac:dyDescent="0.2">
      <c r="A39" s="55" t="s">
        <v>201</v>
      </c>
      <c r="B39" s="56" t="s">
        <v>234</v>
      </c>
      <c r="C39" s="56" t="s">
        <v>228</v>
      </c>
      <c r="D39" s="204">
        <v>772542.3</v>
      </c>
      <c r="E39" s="204">
        <v>744401.5</v>
      </c>
      <c r="F39" s="204">
        <v>745916.8</v>
      </c>
    </row>
    <row r="40" spans="1:6" ht="15.75" x14ac:dyDescent="0.2">
      <c r="A40" s="55" t="s">
        <v>221</v>
      </c>
      <c r="B40" s="56" t="s">
        <v>234</v>
      </c>
      <c r="C40" s="56" t="s">
        <v>229</v>
      </c>
      <c r="D40" s="204">
        <v>60770</v>
      </c>
      <c r="E40" s="204">
        <v>60852.3</v>
      </c>
      <c r="F40" s="204">
        <v>60937.8</v>
      </c>
    </row>
    <row r="41" spans="1:6" ht="32.25" customHeight="1" x14ac:dyDescent="0.25">
      <c r="A41" s="76" t="s">
        <v>59</v>
      </c>
      <c r="B41" s="56" t="s">
        <v>234</v>
      </c>
      <c r="C41" s="56" t="s">
        <v>232</v>
      </c>
      <c r="D41" s="204">
        <v>50</v>
      </c>
      <c r="E41" s="204">
        <v>50</v>
      </c>
      <c r="F41" s="204">
        <v>50</v>
      </c>
    </row>
    <row r="42" spans="1:6" ht="20.25" customHeight="1" x14ac:dyDescent="0.2">
      <c r="A42" s="55" t="s">
        <v>202</v>
      </c>
      <c r="B42" s="56" t="s">
        <v>234</v>
      </c>
      <c r="C42" s="56" t="s">
        <v>234</v>
      </c>
      <c r="D42" s="204">
        <v>669</v>
      </c>
      <c r="E42" s="204">
        <v>370</v>
      </c>
      <c r="F42" s="204">
        <v>370</v>
      </c>
    </row>
    <row r="43" spans="1:6" ht="15.75" x14ac:dyDescent="0.2">
      <c r="A43" s="55" t="s">
        <v>259</v>
      </c>
      <c r="B43" s="56" t="s">
        <v>234</v>
      </c>
      <c r="C43" s="56" t="s">
        <v>192</v>
      </c>
      <c r="D43" s="204">
        <v>132924.4</v>
      </c>
      <c r="E43" s="204">
        <v>42872.3</v>
      </c>
      <c r="F43" s="204">
        <v>42911.8</v>
      </c>
    </row>
    <row r="44" spans="1:6" ht="15.75" x14ac:dyDescent="0.2">
      <c r="A44" s="39" t="s">
        <v>98</v>
      </c>
      <c r="B44" s="28" t="s">
        <v>197</v>
      </c>
      <c r="C44" s="28" t="s">
        <v>230</v>
      </c>
      <c r="D44" s="203">
        <f>SUM(D45:D46)</f>
        <v>98705.5</v>
      </c>
      <c r="E44" s="203">
        <f>SUM(E45:E46)</f>
        <v>62401</v>
      </c>
      <c r="F44" s="203">
        <f>SUM(F45:F46)</f>
        <v>62599.899999999994</v>
      </c>
    </row>
    <row r="45" spans="1:6" ht="15.75" x14ac:dyDescent="0.2">
      <c r="A45" s="55" t="s">
        <v>219</v>
      </c>
      <c r="B45" s="56" t="s">
        <v>197</v>
      </c>
      <c r="C45" s="56" t="s">
        <v>227</v>
      </c>
      <c r="D45" s="204">
        <v>81472.100000000006</v>
      </c>
      <c r="E45" s="204">
        <v>45087.199999999997</v>
      </c>
      <c r="F45" s="204">
        <v>45202.6</v>
      </c>
    </row>
    <row r="46" spans="1:6" ht="31.5" x14ac:dyDescent="0.25">
      <c r="A46" s="76" t="s">
        <v>242</v>
      </c>
      <c r="B46" s="56" t="s">
        <v>197</v>
      </c>
      <c r="C46" s="56" t="s">
        <v>231</v>
      </c>
      <c r="D46" s="204">
        <v>17233.400000000001</v>
      </c>
      <c r="E46" s="204">
        <v>17313.8</v>
      </c>
      <c r="F46" s="204">
        <v>17397.3</v>
      </c>
    </row>
    <row r="47" spans="1:6" ht="15.75" x14ac:dyDescent="0.2">
      <c r="A47" s="39" t="s">
        <v>203</v>
      </c>
      <c r="B47" s="28" t="s">
        <v>193</v>
      </c>
      <c r="C47" s="28" t="s">
        <v>230</v>
      </c>
      <c r="D47" s="203">
        <f>SUM(D48:D51)</f>
        <v>434068.4</v>
      </c>
      <c r="E47" s="203">
        <f>SUM(E48:E51)</f>
        <v>442588.70000000007</v>
      </c>
      <c r="F47" s="203">
        <f>SUM(F48:F51)</f>
        <v>462579.4</v>
      </c>
    </row>
    <row r="48" spans="1:6" ht="15.75" x14ac:dyDescent="0.2">
      <c r="A48" s="55" t="s">
        <v>204</v>
      </c>
      <c r="B48" s="56" t="s">
        <v>193</v>
      </c>
      <c r="C48" s="56" t="s">
        <v>228</v>
      </c>
      <c r="D48" s="204">
        <v>36663.199999999997</v>
      </c>
      <c r="E48" s="204">
        <v>36986.6</v>
      </c>
      <c r="F48" s="204">
        <v>37614.9</v>
      </c>
    </row>
    <row r="49" spans="1:6" ht="15.75" x14ac:dyDescent="0.2">
      <c r="A49" s="55" t="s">
        <v>205</v>
      </c>
      <c r="B49" s="56" t="s">
        <v>193</v>
      </c>
      <c r="C49" s="56" t="s">
        <v>229</v>
      </c>
      <c r="D49" s="204">
        <v>219341.6</v>
      </c>
      <c r="E49" s="204">
        <v>226982.6</v>
      </c>
      <c r="F49" s="204">
        <v>243470.4</v>
      </c>
    </row>
    <row r="50" spans="1:6" ht="15.75" x14ac:dyDescent="0.2">
      <c r="A50" s="55" t="s">
        <v>44</v>
      </c>
      <c r="B50" s="56" t="s">
        <v>193</v>
      </c>
      <c r="C50" s="56" t="s">
        <v>231</v>
      </c>
      <c r="D50" s="204">
        <v>153954.1</v>
      </c>
      <c r="E50" s="204">
        <v>154380.6</v>
      </c>
      <c r="F50" s="204">
        <v>157235.70000000001</v>
      </c>
    </row>
    <row r="51" spans="1:6" ht="31.5" x14ac:dyDescent="0.2">
      <c r="A51" s="55" t="s">
        <v>206</v>
      </c>
      <c r="B51" s="56" t="s">
        <v>193</v>
      </c>
      <c r="C51" s="56" t="s">
        <v>233</v>
      </c>
      <c r="D51" s="204">
        <v>24109.5</v>
      </c>
      <c r="E51" s="204">
        <v>24238.9</v>
      </c>
      <c r="F51" s="204">
        <v>24258.400000000001</v>
      </c>
    </row>
    <row r="52" spans="1:6" ht="15.75" x14ac:dyDescent="0.2">
      <c r="A52" s="44" t="s">
        <v>43</v>
      </c>
      <c r="B52" s="28" t="s">
        <v>198</v>
      </c>
      <c r="C52" s="28" t="s">
        <v>230</v>
      </c>
      <c r="D52" s="203">
        <f>SUM(D53:D54)</f>
        <v>22858.7</v>
      </c>
      <c r="E52" s="203">
        <f t="shared" ref="E52:F52" si="0">SUM(E53:E54)</f>
        <v>22885.9</v>
      </c>
      <c r="F52" s="203">
        <f t="shared" si="0"/>
        <v>22914.3</v>
      </c>
    </row>
    <row r="53" spans="1:6" ht="15.75" x14ac:dyDescent="0.2">
      <c r="A53" s="55" t="s">
        <v>245</v>
      </c>
      <c r="B53" s="56" t="s">
        <v>198</v>
      </c>
      <c r="C53" s="56" t="s">
        <v>228</v>
      </c>
      <c r="D53" s="204">
        <v>22858.7</v>
      </c>
      <c r="E53" s="204">
        <v>22885.9</v>
      </c>
      <c r="F53" s="204">
        <v>22914.3</v>
      </c>
    </row>
    <row r="54" spans="1:6" ht="31.5" hidden="1" x14ac:dyDescent="0.2">
      <c r="A54" s="75" t="s">
        <v>666</v>
      </c>
      <c r="B54" s="56" t="s">
        <v>198</v>
      </c>
      <c r="C54" s="56" t="s">
        <v>232</v>
      </c>
      <c r="D54" s="204">
        <v>0</v>
      </c>
      <c r="E54" s="204">
        <v>0</v>
      </c>
      <c r="F54" s="204">
        <v>0</v>
      </c>
    </row>
    <row r="55" spans="1:6" ht="42.75" x14ac:dyDescent="0.2">
      <c r="A55" s="123" t="s">
        <v>955</v>
      </c>
      <c r="B55" s="28" t="s">
        <v>66</v>
      </c>
      <c r="C55" s="28" t="s">
        <v>230</v>
      </c>
      <c r="D55" s="205">
        <f>SUM(D56:D57)</f>
        <v>107336</v>
      </c>
      <c r="E55" s="205">
        <f>SUM(E56:E57)</f>
        <v>29868.799999999999</v>
      </c>
      <c r="F55" s="205">
        <f>SUM(F56:F57)</f>
        <v>29868.799999999999</v>
      </c>
    </row>
    <row r="56" spans="1:6" ht="47.25" x14ac:dyDescent="0.2">
      <c r="A56" s="37" t="s">
        <v>220</v>
      </c>
      <c r="B56" s="56" t="s">
        <v>66</v>
      </c>
      <c r="C56" s="56" t="s">
        <v>227</v>
      </c>
      <c r="D56" s="204">
        <v>37336</v>
      </c>
      <c r="E56" s="204">
        <v>29868.799999999999</v>
      </c>
      <c r="F56" s="204">
        <v>29868.799999999999</v>
      </c>
    </row>
    <row r="57" spans="1:6" ht="31.5" x14ac:dyDescent="0.2">
      <c r="A57" s="51" t="s">
        <v>358</v>
      </c>
      <c r="B57" s="56" t="s">
        <v>66</v>
      </c>
      <c r="C57" s="56" t="s">
        <v>229</v>
      </c>
      <c r="D57" s="204">
        <v>70000</v>
      </c>
      <c r="E57" s="204">
        <v>0</v>
      </c>
      <c r="F57" s="204">
        <v>0</v>
      </c>
    </row>
    <row r="58" spans="1:6" ht="15.75" x14ac:dyDescent="0.2">
      <c r="A58" s="39" t="s">
        <v>31</v>
      </c>
      <c r="B58" s="48"/>
      <c r="C58" s="48"/>
      <c r="D58" s="205">
        <f>SUM(D9+D18+D20+D24+D30+D37+D44+D47+D52+D55+D35)</f>
        <v>2421634.0000000005</v>
      </c>
      <c r="E58" s="205">
        <f t="shared" ref="E58:F58" si="1">SUM(E9+E18+E20+E24+E30+E37+E44+E47+E52+E55+E35)</f>
        <v>1986627.8</v>
      </c>
      <c r="F58" s="205">
        <f t="shared" si="1"/>
        <v>1992811.7000000002</v>
      </c>
    </row>
    <row r="59" spans="1:6" ht="15.75" x14ac:dyDescent="0.2">
      <c r="A59" s="37" t="s">
        <v>802</v>
      </c>
      <c r="B59" s="106"/>
      <c r="C59" s="106"/>
      <c r="D59" s="105"/>
      <c r="E59" s="206">
        <v>36900.6</v>
      </c>
      <c r="F59" s="207">
        <v>69268</v>
      </c>
    </row>
    <row r="60" spans="1:6" ht="15.75" x14ac:dyDescent="0.2">
      <c r="A60" s="32" t="s">
        <v>274</v>
      </c>
      <c r="B60" s="106"/>
      <c r="C60" s="106"/>
      <c r="D60" s="151">
        <f>SUM(D58:D59)</f>
        <v>2421634.0000000005</v>
      </c>
      <c r="E60" s="151">
        <f t="shared" ref="E60:F60" si="2">SUM(E58:E59)</f>
        <v>2023528.4000000001</v>
      </c>
      <c r="F60" s="151">
        <f t="shared" si="2"/>
        <v>2062079.7000000002</v>
      </c>
    </row>
  </sheetData>
  <mergeCells count="1">
    <mergeCell ref="A6:F6"/>
  </mergeCells>
  <pageMargins left="0.7" right="0.18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9" sqref="D9:F9"/>
    </sheetView>
  </sheetViews>
  <sheetFormatPr defaultRowHeight="12.75" x14ac:dyDescent="0.2"/>
  <cols>
    <col min="1" max="1" width="23.7109375" customWidth="1"/>
    <col min="2" max="2" width="27.7109375" customWidth="1"/>
    <col min="3" max="3" width="46.42578125" customWidth="1"/>
    <col min="4" max="4" width="13.28515625" customWidth="1"/>
    <col min="5" max="5" width="12.28515625" customWidth="1"/>
    <col min="6" max="6" width="12.85546875" customWidth="1"/>
  </cols>
  <sheetData>
    <row r="1" spans="1:6" x14ac:dyDescent="0.2">
      <c r="F1" s="26" t="s">
        <v>136</v>
      </c>
    </row>
    <row r="2" spans="1:6" x14ac:dyDescent="0.2">
      <c r="F2" s="118" t="s">
        <v>45</v>
      </c>
    </row>
    <row r="3" spans="1:6" x14ac:dyDescent="0.2">
      <c r="B3" s="20"/>
      <c r="C3" s="20"/>
      <c r="D3" s="20"/>
      <c r="E3" s="20"/>
      <c r="F3" s="118" t="s">
        <v>913</v>
      </c>
    </row>
    <row r="4" spans="1:6" x14ac:dyDescent="0.2">
      <c r="B4" s="20"/>
      <c r="C4" s="20"/>
      <c r="D4" s="20"/>
      <c r="E4" s="20"/>
      <c r="F4" s="118" t="s">
        <v>914</v>
      </c>
    </row>
    <row r="5" spans="1:6" x14ac:dyDescent="0.2">
      <c r="B5" s="20"/>
      <c r="C5" s="20"/>
      <c r="D5" s="20"/>
      <c r="E5" s="20"/>
      <c r="F5" s="118" t="s">
        <v>915</v>
      </c>
    </row>
    <row r="6" spans="1:6" ht="102.75" customHeight="1" x14ac:dyDescent="0.2">
      <c r="A6" s="212" t="s">
        <v>957</v>
      </c>
      <c r="B6" s="212"/>
      <c r="C6" s="212"/>
      <c r="D6" s="212"/>
      <c r="E6" s="212"/>
      <c r="F6" s="212"/>
    </row>
    <row r="7" spans="1:6" ht="18.75" x14ac:dyDescent="0.2">
      <c r="A7" s="25"/>
      <c r="B7" s="25"/>
      <c r="C7" s="25"/>
      <c r="D7" s="25"/>
      <c r="E7" s="25"/>
      <c r="F7" s="25"/>
    </row>
    <row r="8" spans="1:6" ht="68.25" customHeight="1" x14ac:dyDescent="0.2">
      <c r="A8" s="213" t="s">
        <v>323</v>
      </c>
      <c r="B8" s="213" t="s">
        <v>0</v>
      </c>
      <c r="C8" s="213" t="s">
        <v>178</v>
      </c>
      <c r="D8" s="215" t="s">
        <v>27</v>
      </c>
      <c r="E8" s="216"/>
      <c r="F8" s="216"/>
    </row>
    <row r="9" spans="1:6" ht="34.5" customHeight="1" x14ac:dyDescent="0.2">
      <c r="A9" s="214"/>
      <c r="B9" s="214"/>
      <c r="C9" s="214"/>
      <c r="D9" s="70" t="s">
        <v>403</v>
      </c>
      <c r="E9" s="70" t="s">
        <v>741</v>
      </c>
      <c r="F9" s="70" t="s">
        <v>912</v>
      </c>
    </row>
    <row r="10" spans="1:6" ht="15.75" x14ac:dyDescent="0.25">
      <c r="A10" s="17">
        <v>1</v>
      </c>
      <c r="B10" s="17">
        <v>2</v>
      </c>
      <c r="C10" s="17">
        <v>3</v>
      </c>
      <c r="D10" s="18">
        <v>4</v>
      </c>
      <c r="E10" s="18">
        <v>5</v>
      </c>
      <c r="F10" s="18">
        <v>6</v>
      </c>
    </row>
    <row r="11" spans="1:6" ht="94.5" x14ac:dyDescent="0.2">
      <c r="A11" s="19" t="s">
        <v>179</v>
      </c>
      <c r="B11" s="19" t="s">
        <v>62</v>
      </c>
      <c r="C11" s="19" t="s">
        <v>130</v>
      </c>
      <c r="D11" s="24">
        <v>907.7</v>
      </c>
      <c r="E11" s="24">
        <v>907.7</v>
      </c>
      <c r="F11" s="24">
        <v>907.7</v>
      </c>
    </row>
    <row r="12" spans="1:6" ht="94.5" x14ac:dyDescent="0.2">
      <c r="A12" s="19" t="s">
        <v>179</v>
      </c>
      <c r="B12" s="19" t="s">
        <v>62</v>
      </c>
      <c r="C12" s="19" t="s">
        <v>131</v>
      </c>
      <c r="D12" s="24">
        <v>802.7</v>
      </c>
      <c r="E12" s="24">
        <v>802.7</v>
      </c>
      <c r="F12" s="24">
        <v>802.7</v>
      </c>
    </row>
  </sheetData>
  <mergeCells count="5">
    <mergeCell ref="A6:F6"/>
    <mergeCell ref="A8:A9"/>
    <mergeCell ref="B8:B9"/>
    <mergeCell ref="C8:C9"/>
    <mergeCell ref="D8:F8"/>
  </mergeCells>
  <phoneticPr fontId="7" type="noConversion"/>
  <pageMargins left="0.6692913385826772" right="0.1574803149606299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workbookViewId="0">
      <selection activeCell="A53" sqref="A53"/>
    </sheetView>
  </sheetViews>
  <sheetFormatPr defaultRowHeight="12.75" x14ac:dyDescent="0.2"/>
  <cols>
    <col min="1" max="1" width="67.42578125" customWidth="1"/>
    <col min="2" max="2" width="26.140625" customWidth="1"/>
  </cols>
  <sheetData>
    <row r="1" spans="1:4" ht="20.100000000000001" customHeight="1" x14ac:dyDescent="0.2">
      <c r="A1" s="26"/>
      <c r="B1" s="26" t="s">
        <v>289</v>
      </c>
    </row>
    <row r="2" spans="1:4" ht="20.100000000000001" customHeight="1" x14ac:dyDescent="0.2">
      <c r="A2" s="11"/>
      <c r="B2" s="77" t="s">
        <v>45</v>
      </c>
    </row>
    <row r="3" spans="1:4" ht="20.100000000000001" customHeight="1" x14ac:dyDescent="0.2">
      <c r="A3" s="11"/>
      <c r="B3" s="115" t="s">
        <v>913</v>
      </c>
    </row>
    <row r="4" spans="1:4" ht="20.100000000000001" customHeight="1" x14ac:dyDescent="0.2">
      <c r="A4" s="11"/>
      <c r="B4" s="115" t="s">
        <v>914</v>
      </c>
    </row>
    <row r="5" spans="1:4" ht="20.100000000000001" customHeight="1" x14ac:dyDescent="0.2">
      <c r="A5" s="11"/>
      <c r="B5" s="115" t="s">
        <v>915</v>
      </c>
    </row>
    <row r="6" spans="1:4" ht="20.100000000000001" customHeight="1" x14ac:dyDescent="0.25">
      <c r="A6" s="8"/>
      <c r="B6" s="8"/>
    </row>
    <row r="7" spans="1:4" ht="20.100000000000001" customHeight="1" x14ac:dyDescent="0.25">
      <c r="A7" s="8"/>
      <c r="B7" s="8"/>
    </row>
    <row r="8" spans="1:4" ht="20.100000000000001" customHeight="1" x14ac:dyDescent="0.25">
      <c r="A8" s="8"/>
      <c r="B8" s="8"/>
    </row>
    <row r="9" spans="1:4" ht="47.25" customHeight="1" x14ac:dyDescent="0.3">
      <c r="A9" s="209" t="s">
        <v>926</v>
      </c>
      <c r="B9" s="209"/>
    </row>
    <row r="10" spans="1:4" ht="20.100000000000001" customHeight="1" x14ac:dyDescent="0.35">
      <c r="A10" s="13"/>
      <c r="B10" s="13"/>
    </row>
    <row r="11" spans="1:4" ht="20.100000000000001" customHeight="1" x14ac:dyDescent="0.3">
      <c r="A11" s="7"/>
      <c r="B11" s="7"/>
    </row>
    <row r="12" spans="1:4" ht="20.100000000000001" customHeight="1" x14ac:dyDescent="0.3">
      <c r="A12" s="14" t="s">
        <v>702</v>
      </c>
      <c r="B12" s="14"/>
      <c r="C12" s="5"/>
      <c r="D12" s="5"/>
    </row>
    <row r="13" spans="1:4" ht="20.100000000000001" customHeight="1" x14ac:dyDescent="0.3">
      <c r="A13" s="14" t="s">
        <v>927</v>
      </c>
      <c r="B13" s="14"/>
      <c r="C13" s="5"/>
      <c r="D13" s="5"/>
    </row>
    <row r="14" spans="1:4" ht="20.100000000000001" customHeight="1" x14ac:dyDescent="0.3">
      <c r="A14" s="14"/>
      <c r="B14" s="14"/>
      <c r="C14" s="5"/>
      <c r="D14" s="5"/>
    </row>
    <row r="15" spans="1:4" ht="20.100000000000001" customHeight="1" x14ac:dyDescent="0.3">
      <c r="A15" s="14"/>
      <c r="B15" s="14"/>
      <c r="C15" s="5"/>
      <c r="D15" s="5"/>
    </row>
    <row r="16" spans="1:4" ht="20.100000000000001" customHeight="1" x14ac:dyDescent="0.3">
      <c r="A16" s="14"/>
      <c r="B16" s="14"/>
      <c r="C16" s="5"/>
      <c r="D16" s="5"/>
    </row>
    <row r="17" spans="1:4" ht="20.100000000000001" customHeight="1" x14ac:dyDescent="0.3">
      <c r="A17" s="14"/>
      <c r="B17" s="14"/>
      <c r="C17" s="5"/>
      <c r="D17" s="5"/>
    </row>
    <row r="18" spans="1:4" ht="20.100000000000001" customHeight="1" x14ac:dyDescent="0.3">
      <c r="A18" s="14"/>
      <c r="B18" s="14"/>
      <c r="C18" s="5"/>
      <c r="D18" s="5"/>
    </row>
    <row r="19" spans="1:4" ht="20.100000000000001" customHeight="1" x14ac:dyDescent="0.3">
      <c r="A19" s="14"/>
      <c r="B19" s="14"/>
      <c r="C19" s="5"/>
      <c r="D19" s="5"/>
    </row>
    <row r="20" spans="1:4" ht="20.100000000000001" customHeight="1" x14ac:dyDescent="0.3">
      <c r="A20" s="14"/>
      <c r="B20" s="14"/>
      <c r="C20" s="5"/>
      <c r="D20" s="5"/>
    </row>
    <row r="21" spans="1:4" ht="20.100000000000001" customHeight="1" x14ac:dyDescent="0.3">
      <c r="A21" s="14"/>
      <c r="B21" s="14"/>
      <c r="C21" s="5"/>
      <c r="D21" s="5"/>
    </row>
    <row r="22" spans="1:4" ht="20.100000000000001" customHeight="1" x14ac:dyDescent="0.3">
      <c r="A22" s="14"/>
      <c r="B22" s="14"/>
      <c r="C22" s="5"/>
      <c r="D22" s="5"/>
    </row>
    <row r="23" spans="1:4" ht="20.100000000000001" customHeight="1" x14ac:dyDescent="0.3">
      <c r="A23" s="14"/>
      <c r="B23" s="14"/>
      <c r="C23" s="5"/>
      <c r="D23" s="5"/>
    </row>
    <row r="24" spans="1:4" ht="20.100000000000001" customHeight="1" x14ac:dyDescent="0.3">
      <c r="A24" s="14"/>
      <c r="B24" s="14"/>
      <c r="C24" s="5"/>
      <c r="D24" s="5"/>
    </row>
    <row r="25" spans="1:4" ht="20.100000000000001" customHeight="1" x14ac:dyDescent="0.3">
      <c r="A25" s="14"/>
      <c r="B25" s="14"/>
      <c r="C25" s="5"/>
      <c r="D25" s="5"/>
    </row>
    <row r="26" spans="1:4" ht="20.100000000000001" customHeight="1" x14ac:dyDescent="0.3">
      <c r="A26" s="14"/>
      <c r="B26" s="14"/>
      <c r="C26" s="5"/>
      <c r="D26" s="5"/>
    </row>
    <row r="27" spans="1:4" ht="20.100000000000001" customHeight="1" x14ac:dyDescent="0.3">
      <c r="A27" s="14"/>
      <c r="B27" s="14"/>
      <c r="C27" s="5"/>
      <c r="D27" s="5"/>
    </row>
    <row r="28" spans="1:4" ht="20.100000000000001" customHeight="1" x14ac:dyDescent="0.3">
      <c r="A28" s="14"/>
      <c r="B28" s="14"/>
      <c r="C28" s="5"/>
      <c r="D28" s="5"/>
    </row>
    <row r="29" spans="1:4" ht="20.100000000000001" customHeight="1" x14ac:dyDescent="0.3">
      <c r="A29" s="14"/>
      <c r="B29" s="14"/>
      <c r="C29" s="5"/>
      <c r="D29" s="5"/>
    </row>
    <row r="30" spans="1:4" ht="20.100000000000001" customHeight="1" x14ac:dyDescent="0.3">
      <c r="A30" s="14"/>
      <c r="B30" s="14"/>
      <c r="C30" s="5"/>
      <c r="D30" s="5"/>
    </row>
    <row r="31" spans="1:4" ht="20.100000000000001" customHeight="1" x14ac:dyDescent="0.3">
      <c r="A31" s="14"/>
      <c r="B31" s="14"/>
      <c r="C31" s="5"/>
      <c r="D31" s="5"/>
    </row>
    <row r="32" spans="1:4" ht="20.100000000000001" customHeight="1" x14ac:dyDescent="0.3">
      <c r="A32" s="14"/>
      <c r="B32" s="14"/>
      <c r="C32" s="5"/>
      <c r="D32" s="5"/>
    </row>
    <row r="33" spans="1:4" ht="20.100000000000001" customHeight="1" x14ac:dyDescent="0.3">
      <c r="A33" s="14"/>
      <c r="B33" s="14"/>
      <c r="C33" s="5"/>
      <c r="D33" s="5"/>
    </row>
    <row r="34" spans="1:4" ht="20.100000000000001" customHeight="1" x14ac:dyDescent="0.3">
      <c r="A34" s="14"/>
      <c r="B34" s="14"/>
      <c r="C34" s="5"/>
      <c r="D34" s="5"/>
    </row>
    <row r="35" spans="1:4" ht="20.100000000000001" customHeight="1" x14ac:dyDescent="0.3">
      <c r="A35" s="14"/>
      <c r="B35" s="14"/>
      <c r="C35" s="5"/>
      <c r="D35" s="5"/>
    </row>
    <row r="36" spans="1:4" ht="20.100000000000001" customHeight="1" x14ac:dyDescent="0.3">
      <c r="A36" s="14"/>
      <c r="B36" s="14"/>
      <c r="C36" s="5"/>
      <c r="D36" s="5"/>
    </row>
    <row r="37" spans="1:4" ht="20.100000000000001" customHeight="1" x14ac:dyDescent="0.3">
      <c r="A37" s="14"/>
      <c r="B37" s="14"/>
      <c r="C37" s="5"/>
      <c r="D37" s="5"/>
    </row>
    <row r="38" spans="1:4" ht="20.100000000000001" customHeight="1" x14ac:dyDescent="0.3">
      <c r="A38" s="14"/>
      <c r="B38" s="14"/>
      <c r="C38" s="5"/>
      <c r="D38" s="5"/>
    </row>
    <row r="39" spans="1:4" ht="20.100000000000001" customHeight="1" x14ac:dyDescent="0.3">
      <c r="A39" s="7"/>
      <c r="B39" s="26" t="s">
        <v>290</v>
      </c>
    </row>
    <row r="40" spans="1:4" ht="20.100000000000001" customHeight="1" x14ac:dyDescent="0.3">
      <c r="A40" s="7"/>
      <c r="B40" s="77" t="s">
        <v>45</v>
      </c>
    </row>
    <row r="41" spans="1:4" ht="20.100000000000001" customHeight="1" x14ac:dyDescent="0.3">
      <c r="A41" s="7"/>
      <c r="B41" s="115" t="s">
        <v>913</v>
      </c>
    </row>
    <row r="42" spans="1:4" ht="20.100000000000001" customHeight="1" x14ac:dyDescent="0.3">
      <c r="A42" s="7"/>
      <c r="B42" s="115" t="s">
        <v>914</v>
      </c>
    </row>
    <row r="43" spans="1:4" ht="20.100000000000001" customHeight="1" x14ac:dyDescent="0.3">
      <c r="A43" s="7"/>
      <c r="B43" s="115" t="s">
        <v>915</v>
      </c>
    </row>
    <row r="44" spans="1:4" ht="20.100000000000001" customHeight="1" x14ac:dyDescent="0.3">
      <c r="A44" s="7"/>
      <c r="B44" s="7"/>
    </row>
    <row r="45" spans="1:4" ht="20.100000000000001" customHeight="1" x14ac:dyDescent="0.2">
      <c r="A45" s="11"/>
      <c r="B45" s="11"/>
    </row>
    <row r="46" spans="1:4" ht="20.100000000000001" customHeight="1" x14ac:dyDescent="0.2">
      <c r="A46" s="11"/>
      <c r="B46" s="11"/>
    </row>
    <row r="47" spans="1:4" ht="20.100000000000001" customHeight="1" x14ac:dyDescent="0.3">
      <c r="A47" s="217" t="s">
        <v>928</v>
      </c>
      <c r="B47" s="217"/>
    </row>
    <row r="48" spans="1:4" ht="20.100000000000001" customHeight="1" x14ac:dyDescent="0.3">
      <c r="A48" s="217" t="s">
        <v>929</v>
      </c>
      <c r="B48" s="217"/>
    </row>
    <row r="49" spans="1:2" ht="20.100000000000001" customHeight="1" x14ac:dyDescent="0.35">
      <c r="A49" s="13"/>
      <c r="B49" s="13"/>
    </row>
    <row r="50" spans="1:2" ht="20.100000000000001" customHeight="1" x14ac:dyDescent="0.35">
      <c r="A50" s="13"/>
      <c r="B50" s="13"/>
    </row>
    <row r="51" spans="1:2" ht="39.75" customHeight="1" x14ac:dyDescent="0.3">
      <c r="A51" s="218" t="s">
        <v>930</v>
      </c>
      <c r="B51" s="218"/>
    </row>
    <row r="52" spans="1:2" ht="20.100000000000001" customHeight="1" x14ac:dyDescent="0.25">
      <c r="A52" s="27"/>
      <c r="B52" s="27"/>
    </row>
    <row r="53" spans="1:2" ht="20.100000000000001" customHeight="1" x14ac:dyDescent="0.2"/>
    <row r="54" spans="1:2" ht="20.100000000000001" customHeight="1" x14ac:dyDescent="0.2"/>
    <row r="55" spans="1:2" ht="20.100000000000001" customHeight="1" x14ac:dyDescent="0.2"/>
    <row r="56" spans="1:2" ht="20.100000000000001" customHeight="1" x14ac:dyDescent="0.2"/>
    <row r="57" spans="1:2" ht="20.100000000000001" customHeight="1" x14ac:dyDescent="0.2"/>
    <row r="58" spans="1:2" ht="20.100000000000001" customHeight="1" x14ac:dyDescent="0.2"/>
    <row r="59" spans="1:2" ht="20.100000000000001" customHeight="1" x14ac:dyDescent="0.2"/>
    <row r="60" spans="1:2" ht="20.100000000000001" customHeight="1" x14ac:dyDescent="0.2"/>
    <row r="61" spans="1:2" ht="20.100000000000001" customHeight="1" x14ac:dyDescent="0.2"/>
    <row r="62" spans="1:2" ht="20.100000000000001" customHeight="1" x14ac:dyDescent="0.2"/>
    <row r="63" spans="1:2" ht="20.100000000000001" customHeight="1" x14ac:dyDescent="0.2"/>
    <row r="64" spans="1:2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</sheetData>
  <mergeCells count="4">
    <mergeCell ref="A48:B48"/>
    <mergeCell ref="A47:B47"/>
    <mergeCell ref="A9:B9"/>
    <mergeCell ref="A51:B51"/>
  </mergeCells>
  <phoneticPr fontId="7" type="noConversion"/>
  <pageMargins left="0.82" right="0.18" top="0.56000000000000005" bottom="0.23" header="0.17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13" sqref="I13"/>
    </sheetView>
  </sheetViews>
  <sheetFormatPr defaultRowHeight="12.75" x14ac:dyDescent="0.2"/>
  <cols>
    <col min="1" max="1" width="24.28515625" customWidth="1"/>
    <col min="2" max="2" width="30.42578125" customWidth="1"/>
    <col min="3" max="3" width="13.85546875" customWidth="1"/>
    <col min="4" max="4" width="11.7109375" customWidth="1"/>
    <col min="5" max="5" width="12" customWidth="1"/>
  </cols>
  <sheetData>
    <row r="1" spans="1:5" ht="15.75" x14ac:dyDescent="0.25">
      <c r="A1" s="8"/>
      <c r="B1" s="8"/>
      <c r="C1" s="26"/>
      <c r="D1" s="11"/>
      <c r="E1" s="26" t="s">
        <v>291</v>
      </c>
    </row>
    <row r="2" spans="1:5" ht="15.75" x14ac:dyDescent="0.25">
      <c r="A2" s="8"/>
      <c r="B2" s="8"/>
      <c r="C2" s="11"/>
      <c r="D2" s="11"/>
      <c r="E2" s="77" t="s">
        <v>45</v>
      </c>
    </row>
    <row r="3" spans="1:5" ht="15.75" x14ac:dyDescent="0.25">
      <c r="A3" s="8"/>
      <c r="B3" s="8"/>
      <c r="C3" s="11"/>
      <c r="D3" s="11"/>
      <c r="E3" s="115" t="s">
        <v>913</v>
      </c>
    </row>
    <row r="4" spans="1:5" ht="15.75" x14ac:dyDescent="0.25">
      <c r="A4" s="8"/>
      <c r="B4" s="8"/>
      <c r="C4" s="11"/>
      <c r="D4" s="11"/>
      <c r="E4" s="115" t="s">
        <v>914</v>
      </c>
    </row>
    <row r="5" spans="1:5" ht="15.75" x14ac:dyDescent="0.25">
      <c r="A5" s="8"/>
      <c r="B5" s="8"/>
      <c r="C5" s="11"/>
      <c r="D5" s="11"/>
      <c r="E5" s="115" t="s">
        <v>915</v>
      </c>
    </row>
    <row r="6" spans="1:5" ht="15.75" x14ac:dyDescent="0.25">
      <c r="A6" s="8"/>
      <c r="B6" s="8"/>
      <c r="C6" s="8"/>
      <c r="D6" s="8"/>
    </row>
    <row r="7" spans="1:5" ht="15.75" x14ac:dyDescent="0.25">
      <c r="A7" s="8"/>
      <c r="B7" s="8"/>
      <c r="C7" s="8"/>
      <c r="D7" s="8"/>
    </row>
    <row r="8" spans="1:5" ht="76.5" customHeight="1" x14ac:dyDescent="0.3">
      <c r="A8" s="209" t="s">
        <v>931</v>
      </c>
      <c r="B8" s="209"/>
      <c r="C8" s="209"/>
      <c r="D8" s="209"/>
      <c r="E8" s="209"/>
    </row>
    <row r="9" spans="1:5" ht="12.75" customHeight="1" x14ac:dyDescent="0.3">
      <c r="A9" s="31"/>
      <c r="B9" s="31"/>
      <c r="C9" s="31"/>
      <c r="D9" s="31"/>
    </row>
    <row r="10" spans="1:5" ht="15.75" x14ac:dyDescent="0.25">
      <c r="A10" s="8"/>
      <c r="B10" s="8"/>
      <c r="C10" s="3" t="s">
        <v>301</v>
      </c>
      <c r="D10" s="30"/>
    </row>
    <row r="11" spans="1:5" ht="63" x14ac:dyDescent="0.2">
      <c r="A11" s="16" t="s">
        <v>127</v>
      </c>
      <c r="B11" s="16" t="s">
        <v>147</v>
      </c>
      <c r="C11" s="70" t="s">
        <v>403</v>
      </c>
      <c r="D11" s="70" t="s">
        <v>741</v>
      </c>
      <c r="E11" s="70" t="s">
        <v>912</v>
      </c>
    </row>
    <row r="12" spans="1:5" ht="15.75" x14ac:dyDescent="0.2">
      <c r="A12" s="16">
        <v>1</v>
      </c>
      <c r="B12" s="16">
        <v>2</v>
      </c>
      <c r="C12" s="16">
        <v>3</v>
      </c>
      <c r="D12" s="16">
        <v>4</v>
      </c>
      <c r="E12" s="16">
        <v>5</v>
      </c>
    </row>
    <row r="13" spans="1:5" ht="66" customHeight="1" x14ac:dyDescent="0.25">
      <c r="A13" s="9" t="s">
        <v>129</v>
      </c>
      <c r="B13" s="21" t="s">
        <v>128</v>
      </c>
      <c r="C13" s="12">
        <v>0</v>
      </c>
      <c r="D13" s="12">
        <v>0</v>
      </c>
      <c r="E13" s="12">
        <v>0</v>
      </c>
    </row>
  </sheetData>
  <mergeCells count="1">
    <mergeCell ref="A8:E8"/>
  </mergeCells>
  <phoneticPr fontId="7" type="noConversion"/>
  <pageMargins left="0.75" right="0.2" top="0.68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"/>
  <sheetViews>
    <sheetView workbookViewId="0">
      <selection activeCell="A59" sqref="A59"/>
    </sheetView>
  </sheetViews>
  <sheetFormatPr defaultRowHeight="12.75" x14ac:dyDescent="0.2"/>
  <cols>
    <col min="1" max="1" width="89.42578125" customWidth="1"/>
    <col min="2" max="2" width="15.5703125" customWidth="1"/>
    <col min="3" max="3" width="17.140625" customWidth="1"/>
    <col min="4" max="4" width="12.5703125" customWidth="1"/>
  </cols>
  <sheetData>
    <row r="1" spans="1:1" x14ac:dyDescent="0.2">
      <c r="A1" s="26" t="s">
        <v>292</v>
      </c>
    </row>
    <row r="2" spans="1:1" x14ac:dyDescent="0.2">
      <c r="A2" s="77" t="s">
        <v>45</v>
      </c>
    </row>
    <row r="3" spans="1:1" x14ac:dyDescent="0.2">
      <c r="A3" s="114" t="s">
        <v>913</v>
      </c>
    </row>
    <row r="4" spans="1:1" x14ac:dyDescent="0.2">
      <c r="A4" s="114" t="s">
        <v>914</v>
      </c>
    </row>
    <row r="5" spans="1:1" x14ac:dyDescent="0.2">
      <c r="A5" s="114" t="s">
        <v>915</v>
      </c>
    </row>
    <row r="7" spans="1:1" x14ac:dyDescent="0.2">
      <c r="A7" s="11"/>
    </row>
    <row r="8" spans="1:1" ht="112.5" x14ac:dyDescent="0.3">
      <c r="A8" s="15" t="s">
        <v>918</v>
      </c>
    </row>
    <row r="9" spans="1:1" ht="18.75" x14ac:dyDescent="0.3">
      <c r="A9" s="6"/>
    </row>
    <row r="10" spans="1:1" ht="81.75" customHeight="1" x14ac:dyDescent="0.25">
      <c r="A10" s="22" t="s">
        <v>273</v>
      </c>
    </row>
    <row r="11" spans="1:1" ht="15.75" x14ac:dyDescent="0.25">
      <c r="A11" s="22"/>
    </row>
    <row r="12" spans="1:1" ht="15.75" x14ac:dyDescent="0.25">
      <c r="A12" s="22" t="s">
        <v>249</v>
      </c>
    </row>
    <row r="13" spans="1:1" ht="15.75" x14ac:dyDescent="0.25">
      <c r="A13" s="22"/>
    </row>
    <row r="14" spans="1:1" ht="47.25" x14ac:dyDescent="0.25">
      <c r="A14" s="22" t="s">
        <v>272</v>
      </c>
    </row>
    <row r="15" spans="1:1" ht="31.5" x14ac:dyDescent="0.25">
      <c r="A15" s="22" t="s">
        <v>338</v>
      </c>
    </row>
    <row r="16" spans="1:1" ht="47.25" x14ac:dyDescent="0.25">
      <c r="A16" s="22" t="s">
        <v>124</v>
      </c>
    </row>
    <row r="17" spans="1:1" ht="18.75" x14ac:dyDescent="0.3">
      <c r="A17" s="6"/>
    </row>
    <row r="18" spans="1:1" ht="18.75" x14ac:dyDescent="0.3">
      <c r="A18" s="6"/>
    </row>
    <row r="19" spans="1:1" ht="18.75" x14ac:dyDescent="0.3">
      <c r="A19" s="6"/>
    </row>
    <row r="20" spans="1:1" ht="18.75" x14ac:dyDescent="0.3">
      <c r="A20" s="6"/>
    </row>
    <row r="21" spans="1:1" ht="18.75" x14ac:dyDescent="0.3">
      <c r="A21" s="6"/>
    </row>
    <row r="22" spans="1:1" ht="18.75" x14ac:dyDescent="0.3">
      <c r="A22" s="6"/>
    </row>
    <row r="23" spans="1:1" ht="18.75" x14ac:dyDescent="0.3">
      <c r="A23" s="6"/>
    </row>
    <row r="24" spans="1:1" ht="18.75" x14ac:dyDescent="0.3">
      <c r="A24" s="6"/>
    </row>
    <row r="25" spans="1:1" ht="18.75" x14ac:dyDescent="0.3">
      <c r="A25" s="6"/>
    </row>
    <row r="26" spans="1:1" ht="18.75" x14ac:dyDescent="0.3">
      <c r="A26" s="6"/>
    </row>
    <row r="27" spans="1:1" ht="18.75" x14ac:dyDescent="0.3">
      <c r="A27" s="6"/>
    </row>
    <row r="28" spans="1:1" ht="18.75" x14ac:dyDescent="0.3">
      <c r="A28" s="6"/>
    </row>
    <row r="29" spans="1:1" ht="18.75" x14ac:dyDescent="0.3">
      <c r="A29" s="6"/>
    </row>
    <row r="30" spans="1:1" ht="6" customHeight="1" x14ac:dyDescent="0.3">
      <c r="A30" s="6"/>
    </row>
    <row r="31" spans="1:1" x14ac:dyDescent="0.2">
      <c r="A31" s="26" t="s">
        <v>293</v>
      </c>
    </row>
    <row r="32" spans="1:1" x14ac:dyDescent="0.2">
      <c r="A32" s="77" t="s">
        <v>45</v>
      </c>
    </row>
    <row r="33" spans="1:1" x14ac:dyDescent="0.2">
      <c r="A33" s="114" t="s">
        <v>913</v>
      </c>
    </row>
    <row r="34" spans="1:1" x14ac:dyDescent="0.2">
      <c r="A34" s="114" t="s">
        <v>914</v>
      </c>
    </row>
    <row r="35" spans="1:1" x14ac:dyDescent="0.2">
      <c r="A35" s="114" t="s">
        <v>915</v>
      </c>
    </row>
    <row r="36" spans="1:1" x14ac:dyDescent="0.2">
      <c r="A36" s="11"/>
    </row>
    <row r="37" spans="1:1" x14ac:dyDescent="0.2">
      <c r="A37" s="11"/>
    </row>
    <row r="38" spans="1:1" ht="93.75" x14ac:dyDescent="0.3">
      <c r="A38" s="15" t="s">
        <v>921</v>
      </c>
    </row>
    <row r="39" spans="1:1" ht="18.75" x14ac:dyDescent="0.3">
      <c r="A39" s="6"/>
    </row>
    <row r="40" spans="1:1" ht="18.75" x14ac:dyDescent="0.3">
      <c r="A40" s="6"/>
    </row>
    <row r="41" spans="1:1" ht="63" x14ac:dyDescent="0.25">
      <c r="A41" s="22" t="s">
        <v>270</v>
      </c>
    </row>
    <row r="42" spans="1:1" ht="15.75" x14ac:dyDescent="0.25">
      <c r="A42" s="22"/>
    </row>
    <row r="43" spans="1:1" ht="15.75" x14ac:dyDescent="0.25">
      <c r="A43" s="22" t="s">
        <v>917</v>
      </c>
    </row>
    <row r="44" spans="1:1" ht="15.75" x14ac:dyDescent="0.25">
      <c r="A44" s="22"/>
    </row>
    <row r="45" spans="1:1" ht="47.25" x14ac:dyDescent="0.25">
      <c r="A45" s="22" t="s">
        <v>271</v>
      </c>
    </row>
    <row r="46" spans="1:1" ht="31.5" x14ac:dyDescent="0.25">
      <c r="A46" s="22" t="s">
        <v>81</v>
      </c>
    </row>
    <row r="47" spans="1:1" ht="47.25" x14ac:dyDescent="0.25">
      <c r="A47" s="22" t="s">
        <v>919</v>
      </c>
    </row>
    <row r="48" spans="1:1" ht="47.25" x14ac:dyDescent="0.25">
      <c r="A48" s="22" t="s">
        <v>920</v>
      </c>
    </row>
    <row r="49" spans="1:1" ht="18.75" x14ac:dyDescent="0.3">
      <c r="A49" s="7"/>
    </row>
    <row r="50" spans="1:1" ht="18.75" x14ac:dyDescent="0.3">
      <c r="A50" s="7"/>
    </row>
    <row r="51" spans="1:1" ht="18.75" x14ac:dyDescent="0.3">
      <c r="A51" s="7"/>
    </row>
    <row r="52" spans="1:1" ht="18.75" x14ac:dyDescent="0.3">
      <c r="A52" s="7"/>
    </row>
    <row r="53" spans="1:1" ht="18.75" x14ac:dyDescent="0.3">
      <c r="A53" s="7"/>
    </row>
    <row r="54" spans="1:1" ht="18.75" x14ac:dyDescent="0.3">
      <c r="A54" s="7"/>
    </row>
    <row r="55" spans="1:1" ht="18.75" x14ac:dyDescent="0.3">
      <c r="A55" s="7"/>
    </row>
    <row r="56" spans="1:1" ht="18.75" x14ac:dyDescent="0.3">
      <c r="A56" s="7"/>
    </row>
    <row r="57" spans="1:1" ht="18.75" x14ac:dyDescent="0.3">
      <c r="A57" s="7"/>
    </row>
    <row r="58" spans="1:1" ht="18.75" x14ac:dyDescent="0.3">
      <c r="A58" s="7"/>
    </row>
    <row r="59" spans="1:1" ht="18.75" x14ac:dyDescent="0.3">
      <c r="A59" s="7"/>
    </row>
    <row r="60" spans="1:1" ht="18.75" x14ac:dyDescent="0.3">
      <c r="A60" s="7"/>
    </row>
    <row r="61" spans="1:1" x14ac:dyDescent="0.2">
      <c r="A61" s="26" t="s">
        <v>294</v>
      </c>
    </row>
    <row r="62" spans="1:1" x14ac:dyDescent="0.2">
      <c r="A62" s="77" t="s">
        <v>45</v>
      </c>
    </row>
    <row r="63" spans="1:1" x14ac:dyDescent="0.2">
      <c r="A63" s="114" t="s">
        <v>913</v>
      </c>
    </row>
    <row r="64" spans="1:1" x14ac:dyDescent="0.2">
      <c r="A64" s="114" t="s">
        <v>914</v>
      </c>
    </row>
    <row r="65" spans="1:1" x14ac:dyDescent="0.2">
      <c r="A65" s="114" t="s">
        <v>915</v>
      </c>
    </row>
    <row r="66" spans="1:1" x14ac:dyDescent="0.2">
      <c r="A66" s="74"/>
    </row>
    <row r="67" spans="1:1" x14ac:dyDescent="0.2">
      <c r="A67" s="74"/>
    </row>
    <row r="68" spans="1:1" ht="93.75" x14ac:dyDescent="0.3">
      <c r="A68" s="15" t="s">
        <v>922</v>
      </c>
    </row>
    <row r="69" spans="1:1" ht="18.75" x14ac:dyDescent="0.3">
      <c r="A69" s="6"/>
    </row>
    <row r="70" spans="1:1" ht="18.75" x14ac:dyDescent="0.3">
      <c r="A70" s="6"/>
    </row>
    <row r="71" spans="1:1" ht="78.75" x14ac:dyDescent="0.25">
      <c r="A71" s="22" t="s">
        <v>380</v>
      </c>
    </row>
    <row r="72" spans="1:1" ht="15.75" x14ac:dyDescent="0.25">
      <c r="A72" s="22"/>
    </row>
    <row r="73" spans="1:1" ht="15.75" x14ac:dyDescent="0.25">
      <c r="A73" s="22" t="s">
        <v>381</v>
      </c>
    </row>
    <row r="74" spans="1:1" ht="15.75" x14ac:dyDescent="0.25">
      <c r="A74" s="22"/>
    </row>
    <row r="75" spans="1:1" ht="31.5" x14ac:dyDescent="0.25">
      <c r="A75" s="22" t="s">
        <v>382</v>
      </c>
    </row>
    <row r="76" spans="1:1" ht="31.5" x14ac:dyDescent="0.25">
      <c r="A76" s="22" t="s">
        <v>383</v>
      </c>
    </row>
    <row r="77" spans="1:1" ht="15.75" x14ac:dyDescent="0.25">
      <c r="A77" s="22" t="s">
        <v>384</v>
      </c>
    </row>
    <row r="78" spans="1:1" ht="15.75" x14ac:dyDescent="0.25">
      <c r="A78" s="22" t="s">
        <v>385</v>
      </c>
    </row>
    <row r="80" spans="1:1" ht="18.75" x14ac:dyDescent="0.3">
      <c r="A80" s="6"/>
    </row>
    <row r="100" spans="1:1" ht="20.25" customHeight="1" x14ac:dyDescent="0.2"/>
    <row r="101" spans="1:1" x14ac:dyDescent="0.2">
      <c r="A101" s="26" t="s">
        <v>295</v>
      </c>
    </row>
    <row r="102" spans="1:1" x14ac:dyDescent="0.2">
      <c r="A102" s="77" t="s">
        <v>45</v>
      </c>
    </row>
    <row r="103" spans="1:1" x14ac:dyDescent="0.2">
      <c r="A103" s="114" t="s">
        <v>913</v>
      </c>
    </row>
    <row r="104" spans="1:1" x14ac:dyDescent="0.2">
      <c r="A104" s="114" t="s">
        <v>914</v>
      </c>
    </row>
    <row r="105" spans="1:1" x14ac:dyDescent="0.2">
      <c r="A105" s="114" t="s">
        <v>915</v>
      </c>
    </row>
    <row r="106" spans="1:1" x14ac:dyDescent="0.2">
      <c r="A106" s="74"/>
    </row>
    <row r="107" spans="1:1" x14ac:dyDescent="0.2">
      <c r="A107" s="74"/>
    </row>
    <row r="108" spans="1:1" ht="75" x14ac:dyDescent="0.3">
      <c r="A108" s="15" t="s">
        <v>923</v>
      </c>
    </row>
    <row r="109" spans="1:1" ht="18.75" x14ac:dyDescent="0.3">
      <c r="A109" s="6"/>
    </row>
    <row r="110" spans="1:1" ht="18.75" x14ac:dyDescent="0.3">
      <c r="A110" s="6"/>
    </row>
    <row r="111" spans="1:1" ht="47.25" x14ac:dyDescent="0.25">
      <c r="A111" s="22" t="s">
        <v>387</v>
      </c>
    </row>
    <row r="112" spans="1:1" ht="15.75" x14ac:dyDescent="0.25">
      <c r="A112" s="22"/>
    </row>
    <row r="113" spans="1:1" ht="15.75" x14ac:dyDescent="0.25">
      <c r="A113" s="22" t="s">
        <v>381</v>
      </c>
    </row>
    <row r="114" spans="1:1" ht="15.75" x14ac:dyDescent="0.25">
      <c r="A114" s="22"/>
    </row>
    <row r="115" spans="1:1" ht="31.5" x14ac:dyDescent="0.25">
      <c r="A115" s="22" t="s">
        <v>382</v>
      </c>
    </row>
    <row r="116" spans="1:1" ht="31.5" x14ac:dyDescent="0.25">
      <c r="A116" s="22" t="s">
        <v>383</v>
      </c>
    </row>
    <row r="117" spans="1:1" ht="15.75" x14ac:dyDescent="0.25">
      <c r="A117" s="22" t="s">
        <v>384</v>
      </c>
    </row>
    <row r="118" spans="1:1" ht="15.75" x14ac:dyDescent="0.25">
      <c r="A118" s="22" t="s">
        <v>385</v>
      </c>
    </row>
    <row r="119" spans="1:1" ht="15.95" customHeight="1" x14ac:dyDescent="0.2"/>
    <row r="120" spans="1:1" ht="15.95" customHeight="1" x14ac:dyDescent="0.2"/>
    <row r="121" spans="1:1" ht="15.95" customHeight="1" x14ac:dyDescent="0.2"/>
    <row r="122" spans="1:1" ht="15.95" customHeight="1" x14ac:dyDescent="0.2"/>
    <row r="123" spans="1:1" ht="15.95" customHeight="1" x14ac:dyDescent="0.2"/>
    <row r="124" spans="1:1" ht="15.95" customHeight="1" x14ac:dyDescent="0.2"/>
    <row r="125" spans="1:1" ht="15.95" customHeight="1" x14ac:dyDescent="0.2"/>
    <row r="126" spans="1:1" ht="15.95" customHeight="1" x14ac:dyDescent="0.2"/>
    <row r="127" spans="1:1" ht="15.95" customHeight="1" x14ac:dyDescent="0.2"/>
    <row r="128" spans="1:1" ht="15.95" customHeight="1" x14ac:dyDescent="0.2"/>
    <row r="129" spans="1:1" ht="15.95" customHeight="1" x14ac:dyDescent="0.2"/>
    <row r="130" spans="1:1" ht="15.95" customHeight="1" x14ac:dyDescent="0.2"/>
    <row r="131" spans="1:1" ht="15.95" customHeight="1" x14ac:dyDescent="0.2"/>
    <row r="132" spans="1:1" ht="15.95" customHeight="1" x14ac:dyDescent="0.2"/>
    <row r="133" spans="1:1" ht="15.95" customHeight="1" x14ac:dyDescent="0.2"/>
    <row r="134" spans="1:1" ht="15.95" customHeight="1" x14ac:dyDescent="0.2"/>
    <row r="135" spans="1:1" ht="15.95" customHeight="1" x14ac:dyDescent="0.2"/>
    <row r="136" spans="1:1" ht="15.95" customHeight="1" x14ac:dyDescent="0.2"/>
    <row r="137" spans="1:1" ht="15.95" customHeight="1" x14ac:dyDescent="0.2"/>
    <row r="138" spans="1:1" ht="15.95" customHeight="1" x14ac:dyDescent="0.2"/>
    <row r="139" spans="1:1" ht="15.95" customHeight="1" x14ac:dyDescent="0.2"/>
    <row r="140" spans="1:1" ht="15.95" customHeight="1" x14ac:dyDescent="0.2">
      <c r="A140" s="26" t="s">
        <v>389</v>
      </c>
    </row>
    <row r="141" spans="1:1" ht="15.95" customHeight="1" x14ac:dyDescent="0.2">
      <c r="A141" s="77" t="s">
        <v>45</v>
      </c>
    </row>
    <row r="142" spans="1:1" ht="15.95" customHeight="1" x14ac:dyDescent="0.2">
      <c r="A142" s="114" t="s">
        <v>913</v>
      </c>
    </row>
    <row r="143" spans="1:1" ht="15.95" customHeight="1" x14ac:dyDescent="0.2">
      <c r="A143" s="114" t="s">
        <v>914</v>
      </c>
    </row>
    <row r="144" spans="1:1" ht="15.95" customHeight="1" x14ac:dyDescent="0.2">
      <c r="A144" s="114" t="s">
        <v>915</v>
      </c>
    </row>
    <row r="145" spans="1:1" ht="15.95" customHeight="1" x14ac:dyDescent="0.2">
      <c r="A145" s="74"/>
    </row>
    <row r="146" spans="1:1" ht="15.95" customHeight="1" x14ac:dyDescent="0.2">
      <c r="A146" s="74"/>
    </row>
    <row r="147" spans="1:1" ht="106.5" customHeight="1" x14ac:dyDescent="0.3">
      <c r="A147" s="15" t="s">
        <v>924</v>
      </c>
    </row>
    <row r="148" spans="1:1" ht="18.75" x14ac:dyDescent="0.3">
      <c r="A148" s="6"/>
    </row>
    <row r="149" spans="1:1" ht="18.75" x14ac:dyDescent="0.3">
      <c r="A149" s="6"/>
    </row>
    <row r="150" spans="1:1" ht="47.25" x14ac:dyDescent="0.25">
      <c r="A150" s="22" t="s">
        <v>388</v>
      </c>
    </row>
    <row r="151" spans="1:1" ht="15.75" x14ac:dyDescent="0.25">
      <c r="A151" s="22"/>
    </row>
    <row r="152" spans="1:1" ht="15.75" x14ac:dyDescent="0.25">
      <c r="A152" s="22" t="s">
        <v>381</v>
      </c>
    </row>
    <row r="153" spans="1:1" ht="15.75" x14ac:dyDescent="0.25">
      <c r="A153" s="22"/>
    </row>
    <row r="154" spans="1:1" ht="31.5" x14ac:dyDescent="0.25">
      <c r="A154" s="22" t="s">
        <v>382</v>
      </c>
    </row>
    <row r="155" spans="1:1" ht="31.5" x14ac:dyDescent="0.25">
      <c r="A155" s="22" t="s">
        <v>383</v>
      </c>
    </row>
    <row r="156" spans="1:1" ht="15.75" x14ac:dyDescent="0.25">
      <c r="A156" s="22" t="s">
        <v>384</v>
      </c>
    </row>
    <row r="157" spans="1:1" ht="15.75" x14ac:dyDescent="0.25">
      <c r="A157" s="22" t="s">
        <v>385</v>
      </c>
    </row>
    <row r="161" spans="1:1" ht="18.75" x14ac:dyDescent="0.3">
      <c r="A161" s="7"/>
    </row>
    <row r="162" spans="1:1" ht="18.75" x14ac:dyDescent="0.3">
      <c r="A162" s="7"/>
    </row>
    <row r="163" spans="1:1" ht="18.75" x14ac:dyDescent="0.3">
      <c r="A163" s="7"/>
    </row>
    <row r="164" spans="1:1" ht="18.75" x14ac:dyDescent="0.3">
      <c r="A164" s="7"/>
    </row>
    <row r="165" spans="1:1" ht="18.75" x14ac:dyDescent="0.3">
      <c r="A165" s="7"/>
    </row>
    <row r="166" spans="1:1" ht="18.75" x14ac:dyDescent="0.3">
      <c r="A166" s="7"/>
    </row>
    <row r="167" spans="1:1" ht="18.75" x14ac:dyDescent="0.3">
      <c r="A167" s="7"/>
    </row>
    <row r="168" spans="1:1" ht="18.75" x14ac:dyDescent="0.3">
      <c r="A168" s="7"/>
    </row>
    <row r="169" spans="1:1" ht="18.75" x14ac:dyDescent="0.3">
      <c r="A169" s="7"/>
    </row>
    <row r="170" spans="1:1" ht="18.75" x14ac:dyDescent="0.3">
      <c r="A170" s="7"/>
    </row>
    <row r="171" spans="1:1" ht="18.75" x14ac:dyDescent="0.3">
      <c r="A171" s="7"/>
    </row>
    <row r="175" spans="1:1" x14ac:dyDescent="0.2">
      <c r="A175" s="26" t="s">
        <v>386</v>
      </c>
    </row>
    <row r="176" spans="1:1" x14ac:dyDescent="0.2">
      <c r="A176" s="77" t="s">
        <v>45</v>
      </c>
    </row>
    <row r="177" spans="1:1" x14ac:dyDescent="0.2">
      <c r="A177" s="114" t="s">
        <v>913</v>
      </c>
    </row>
    <row r="178" spans="1:1" x14ac:dyDescent="0.2">
      <c r="A178" s="114" t="s">
        <v>914</v>
      </c>
    </row>
    <row r="179" spans="1:1" x14ac:dyDescent="0.2">
      <c r="A179" s="114" t="s">
        <v>915</v>
      </c>
    </row>
    <row r="182" spans="1:1" ht="168.75" x14ac:dyDescent="0.3">
      <c r="A182" s="15" t="s">
        <v>925</v>
      </c>
    </row>
    <row r="183" spans="1:1" ht="18.75" x14ac:dyDescent="0.3">
      <c r="A183" s="6"/>
    </row>
    <row r="184" spans="1:1" ht="18.75" x14ac:dyDescent="0.3">
      <c r="A184" s="6"/>
    </row>
    <row r="185" spans="1:1" ht="94.5" x14ac:dyDescent="0.25">
      <c r="A185" s="22" t="s">
        <v>399</v>
      </c>
    </row>
    <row r="186" spans="1:1" ht="15.75" x14ac:dyDescent="0.25">
      <c r="A186" s="22"/>
    </row>
    <row r="187" spans="1:1" ht="15.75" x14ac:dyDescent="0.25">
      <c r="A187" s="22" t="s">
        <v>381</v>
      </c>
    </row>
    <row r="188" spans="1:1" ht="15.75" x14ac:dyDescent="0.25">
      <c r="A188" s="22"/>
    </row>
    <row r="189" spans="1:1" ht="31.5" x14ac:dyDescent="0.25">
      <c r="A189" s="22" t="s">
        <v>382</v>
      </c>
    </row>
    <row r="190" spans="1:1" ht="31.5" x14ac:dyDescent="0.25">
      <c r="A190" s="22" t="s">
        <v>383</v>
      </c>
    </row>
    <row r="191" spans="1:1" ht="15.75" x14ac:dyDescent="0.25">
      <c r="A191" s="22" t="s">
        <v>384</v>
      </c>
    </row>
    <row r="192" spans="1:1" ht="15.75" x14ac:dyDescent="0.25">
      <c r="A192" s="22" t="s">
        <v>385</v>
      </c>
    </row>
  </sheetData>
  <phoneticPr fontId="0" type="noConversion"/>
  <pageMargins left="1.07" right="0.24" top="0.74" bottom="1.05" header="0.5" footer="0.1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7"/>
  <sheetViews>
    <sheetView tabSelected="1" workbookViewId="0">
      <selection activeCell="B206" sqref="B206"/>
    </sheetView>
  </sheetViews>
  <sheetFormatPr defaultRowHeight="12.75" x14ac:dyDescent="0.2"/>
  <cols>
    <col min="1" max="1" width="30.140625" customWidth="1"/>
    <col min="2" max="2" width="16.28515625" customWidth="1"/>
    <col min="3" max="3" width="17.140625" customWidth="1"/>
    <col min="4" max="4" width="16.85546875" customWidth="1"/>
  </cols>
  <sheetData>
    <row r="1" spans="1:4" x14ac:dyDescent="0.2">
      <c r="A1" s="4"/>
      <c r="B1" s="118"/>
      <c r="D1" s="118" t="s">
        <v>488</v>
      </c>
    </row>
    <row r="2" spans="1:4" x14ac:dyDescent="0.2">
      <c r="A2" s="4"/>
      <c r="B2" s="118"/>
      <c r="D2" s="118" t="s">
        <v>45</v>
      </c>
    </row>
    <row r="3" spans="1:4" x14ac:dyDescent="0.2">
      <c r="A3" s="4"/>
      <c r="B3" s="118"/>
      <c r="D3" s="118" t="s">
        <v>913</v>
      </c>
    </row>
    <row r="4" spans="1:4" x14ac:dyDescent="0.2">
      <c r="A4" s="4"/>
      <c r="B4" s="118"/>
      <c r="D4" s="118" t="s">
        <v>914</v>
      </c>
    </row>
    <row r="5" spans="1:4" x14ac:dyDescent="0.2">
      <c r="A5" s="4"/>
      <c r="B5" s="118"/>
      <c r="D5" s="118" t="s">
        <v>958</v>
      </c>
    </row>
    <row r="6" spans="1:4" x14ac:dyDescent="0.2">
      <c r="A6" s="4"/>
      <c r="B6" s="4"/>
    </row>
    <row r="7" spans="1:4" ht="24" customHeight="1" x14ac:dyDescent="0.25">
      <c r="A7" s="4"/>
      <c r="B7" s="118"/>
      <c r="D7" s="72" t="s">
        <v>38</v>
      </c>
    </row>
    <row r="8" spans="1:4" ht="98.25" customHeight="1" x14ac:dyDescent="0.2">
      <c r="A8" s="219" t="s">
        <v>959</v>
      </c>
      <c r="B8" s="219"/>
      <c r="C8" s="219"/>
      <c r="D8" s="219"/>
    </row>
    <row r="9" spans="1:4" ht="24" customHeight="1" x14ac:dyDescent="0.3">
      <c r="A9" s="7"/>
      <c r="B9" s="118"/>
      <c r="D9" s="72" t="s">
        <v>301</v>
      </c>
    </row>
    <row r="10" spans="1:4" ht="39" customHeight="1" x14ac:dyDescent="0.2">
      <c r="A10" s="71" t="s">
        <v>122</v>
      </c>
      <c r="B10" s="70" t="s">
        <v>403</v>
      </c>
      <c r="C10" s="70" t="s">
        <v>741</v>
      </c>
      <c r="D10" s="70" t="s">
        <v>912</v>
      </c>
    </row>
    <row r="11" spans="1:4" ht="24" customHeight="1" x14ac:dyDescent="0.25">
      <c r="A11" s="60" t="s">
        <v>85</v>
      </c>
      <c r="B11" s="65">
        <v>3068.7</v>
      </c>
      <c r="C11" s="62">
        <v>2394.3000000000002</v>
      </c>
      <c r="D11" s="62">
        <v>2394.3000000000002</v>
      </c>
    </row>
    <row r="12" spans="1:4" ht="24" customHeight="1" x14ac:dyDescent="0.25">
      <c r="A12" s="9" t="s">
        <v>84</v>
      </c>
      <c r="B12" s="65">
        <v>11198.8</v>
      </c>
      <c r="C12" s="62">
        <v>8778.2000000000007</v>
      </c>
      <c r="D12" s="62">
        <v>8778.2000000000007</v>
      </c>
    </row>
    <row r="13" spans="1:4" ht="24" customHeight="1" x14ac:dyDescent="0.25">
      <c r="A13" s="9" t="s">
        <v>86</v>
      </c>
      <c r="B13" s="65">
        <v>2471.1999999999998</v>
      </c>
      <c r="C13" s="62">
        <v>1909.1</v>
      </c>
      <c r="D13" s="62">
        <v>1909.1</v>
      </c>
    </row>
    <row r="14" spans="1:4" ht="24" customHeight="1" x14ac:dyDescent="0.25">
      <c r="A14" s="9" t="s">
        <v>87</v>
      </c>
      <c r="B14" s="65">
        <v>1235</v>
      </c>
      <c r="C14" s="62">
        <v>1202</v>
      </c>
      <c r="D14" s="62">
        <v>1202</v>
      </c>
    </row>
    <row r="15" spans="1:4" ht="24" customHeight="1" x14ac:dyDescent="0.25">
      <c r="A15" s="9" t="s">
        <v>88</v>
      </c>
      <c r="B15" s="65">
        <v>1665.3</v>
      </c>
      <c r="C15" s="62">
        <v>1669.1</v>
      </c>
      <c r="D15" s="62">
        <v>1669.1</v>
      </c>
    </row>
    <row r="16" spans="1:4" ht="24" customHeight="1" x14ac:dyDescent="0.25">
      <c r="A16" s="9" t="s">
        <v>18</v>
      </c>
      <c r="B16" s="65">
        <v>1379.8</v>
      </c>
      <c r="C16" s="62">
        <v>1043.8</v>
      </c>
      <c r="D16" s="62">
        <v>1043.8</v>
      </c>
    </row>
    <row r="17" spans="1:4" ht="24" customHeight="1" x14ac:dyDescent="0.25">
      <c r="A17" s="9" t="s">
        <v>19</v>
      </c>
      <c r="B17" s="65">
        <v>3057</v>
      </c>
      <c r="C17" s="62">
        <v>2355.6999999999998</v>
      </c>
      <c r="D17" s="62">
        <v>2355.6999999999998</v>
      </c>
    </row>
    <row r="18" spans="1:4" ht="24" customHeight="1" x14ac:dyDescent="0.25">
      <c r="A18" s="9" t="s">
        <v>20</v>
      </c>
      <c r="B18" s="65">
        <v>183.2</v>
      </c>
      <c r="C18" s="62">
        <v>158.69999999999999</v>
      </c>
      <c r="D18" s="62">
        <v>158.69999999999999</v>
      </c>
    </row>
    <row r="19" spans="1:4" ht="24" customHeight="1" x14ac:dyDescent="0.25">
      <c r="A19" s="9" t="s">
        <v>21</v>
      </c>
      <c r="B19" s="65">
        <v>5737.8</v>
      </c>
      <c r="C19" s="62">
        <v>4597.6000000000004</v>
      </c>
      <c r="D19" s="62">
        <v>4597.6000000000004</v>
      </c>
    </row>
    <row r="20" spans="1:4" ht="24" customHeight="1" x14ac:dyDescent="0.25">
      <c r="A20" s="9" t="s">
        <v>22</v>
      </c>
      <c r="B20" s="65">
        <v>3270.2</v>
      </c>
      <c r="C20" s="62">
        <v>2596.5</v>
      </c>
      <c r="D20" s="62">
        <v>2596.5</v>
      </c>
    </row>
    <row r="21" spans="1:4" ht="24" customHeight="1" x14ac:dyDescent="0.25">
      <c r="A21" s="9" t="s">
        <v>237</v>
      </c>
      <c r="B21" s="65">
        <v>1534.5</v>
      </c>
      <c r="C21" s="62">
        <v>1179.2</v>
      </c>
      <c r="D21" s="62">
        <v>1179.2</v>
      </c>
    </row>
    <row r="22" spans="1:4" ht="24" customHeight="1" x14ac:dyDescent="0.25">
      <c r="A22" s="9" t="s">
        <v>238</v>
      </c>
      <c r="B22" s="65">
        <v>2534.5</v>
      </c>
      <c r="C22" s="62">
        <v>1984.6</v>
      </c>
      <c r="D22" s="62">
        <v>1984.6</v>
      </c>
    </row>
    <row r="23" spans="1:4" ht="24" customHeight="1" x14ac:dyDescent="0.25">
      <c r="A23" s="10" t="s">
        <v>239</v>
      </c>
      <c r="B23" s="63">
        <f>SUM(B11:B22)</f>
        <v>37336</v>
      </c>
      <c r="C23" s="63">
        <f>SUM(C11:C22)</f>
        <v>29868.799999999999</v>
      </c>
      <c r="D23" s="63">
        <f>SUM(D11:D22)</f>
        <v>29868.799999999999</v>
      </c>
    </row>
    <row r="24" spans="1:4" ht="24" customHeight="1" x14ac:dyDescent="0.3">
      <c r="A24" s="58"/>
      <c r="B24" s="64"/>
    </row>
    <row r="25" spans="1:4" ht="24" customHeight="1" x14ac:dyDescent="0.3">
      <c r="A25" s="58"/>
      <c r="B25" s="64"/>
    </row>
    <row r="26" spans="1:4" ht="24" customHeight="1" x14ac:dyDescent="0.3">
      <c r="A26" s="58"/>
      <c r="B26" s="64"/>
    </row>
    <row r="27" spans="1:4" ht="24" customHeight="1" x14ac:dyDescent="0.3">
      <c r="A27" s="58"/>
      <c r="B27" s="64"/>
    </row>
    <row r="28" spans="1:4" ht="24" customHeight="1" x14ac:dyDescent="0.3">
      <c r="A28" s="58"/>
      <c r="B28" s="64"/>
    </row>
    <row r="29" spans="1:4" ht="24" customHeight="1" x14ac:dyDescent="0.3">
      <c r="A29" s="58"/>
      <c r="B29" s="64"/>
    </row>
    <row r="30" spans="1:4" ht="24" customHeight="1" x14ac:dyDescent="0.3">
      <c r="A30" s="58"/>
      <c r="B30" s="64"/>
    </row>
    <row r="31" spans="1:4" ht="24" customHeight="1" x14ac:dyDescent="0.3">
      <c r="A31" s="7"/>
      <c r="B31" s="118"/>
      <c r="D31" s="72" t="s">
        <v>60</v>
      </c>
    </row>
    <row r="32" spans="1:4" ht="24" customHeight="1" x14ac:dyDescent="0.3">
      <c r="A32" s="7"/>
      <c r="B32" s="118"/>
      <c r="D32" s="72" t="s">
        <v>743</v>
      </c>
    </row>
    <row r="33" spans="1:4" ht="24" customHeight="1" x14ac:dyDescent="0.3">
      <c r="A33" s="7"/>
      <c r="B33" s="118"/>
    </row>
    <row r="34" spans="1:4" ht="96.75" customHeight="1" x14ac:dyDescent="0.2">
      <c r="A34" s="219" t="s">
        <v>960</v>
      </c>
      <c r="B34" s="219"/>
      <c r="C34" s="219"/>
      <c r="D34" s="219"/>
    </row>
    <row r="35" spans="1:4" ht="26.25" customHeight="1" x14ac:dyDescent="0.3">
      <c r="A35" s="7"/>
      <c r="B35" s="118"/>
      <c r="D35" s="72" t="s">
        <v>301</v>
      </c>
    </row>
    <row r="36" spans="1:4" ht="35.25" customHeight="1" x14ac:dyDescent="0.2">
      <c r="A36" s="68" t="s">
        <v>122</v>
      </c>
      <c r="B36" s="70" t="s">
        <v>403</v>
      </c>
      <c r="C36" s="70" t="s">
        <v>741</v>
      </c>
      <c r="D36" s="70" t="s">
        <v>912</v>
      </c>
    </row>
    <row r="37" spans="1:4" ht="24" customHeight="1" x14ac:dyDescent="0.25">
      <c r="A37" s="9" t="s">
        <v>85</v>
      </c>
      <c r="B37" s="59">
        <v>3162.4</v>
      </c>
      <c r="C37" s="59">
        <v>3261.3</v>
      </c>
      <c r="D37" s="59">
        <v>3360.1</v>
      </c>
    </row>
    <row r="38" spans="1:4" ht="24" customHeight="1" x14ac:dyDescent="0.25">
      <c r="A38" s="9" t="s">
        <v>84</v>
      </c>
      <c r="B38" s="59">
        <v>2149.9</v>
      </c>
      <c r="C38" s="59">
        <v>2217</v>
      </c>
      <c r="D38" s="59">
        <v>2284.1999999999998</v>
      </c>
    </row>
    <row r="39" spans="1:4" ht="24" customHeight="1" x14ac:dyDescent="0.25">
      <c r="A39" s="60" t="s">
        <v>86</v>
      </c>
      <c r="B39" s="59">
        <v>780.2</v>
      </c>
      <c r="C39" s="59">
        <v>804.6</v>
      </c>
      <c r="D39" s="59">
        <v>828.9</v>
      </c>
    </row>
    <row r="40" spans="1:4" ht="24" customHeight="1" x14ac:dyDescent="0.25">
      <c r="A40" s="60" t="s">
        <v>87</v>
      </c>
      <c r="B40" s="59">
        <v>1234.5</v>
      </c>
      <c r="C40" s="59">
        <v>1273.0999999999999</v>
      </c>
      <c r="D40" s="59">
        <v>1311.7</v>
      </c>
    </row>
    <row r="41" spans="1:4" ht="24" customHeight="1" x14ac:dyDescent="0.25">
      <c r="A41" s="60" t="s">
        <v>88</v>
      </c>
      <c r="B41" s="59">
        <v>1926.1</v>
      </c>
      <c r="C41" s="59">
        <v>1986.3</v>
      </c>
      <c r="D41" s="59">
        <v>2046.5</v>
      </c>
    </row>
    <row r="42" spans="1:4" ht="24" customHeight="1" x14ac:dyDescent="0.25">
      <c r="A42" s="60" t="s">
        <v>18</v>
      </c>
      <c r="B42" s="59">
        <v>505.3</v>
      </c>
      <c r="C42" s="59">
        <v>521.1</v>
      </c>
      <c r="D42" s="59">
        <v>536.9</v>
      </c>
    </row>
    <row r="43" spans="1:4" ht="24" customHeight="1" x14ac:dyDescent="0.25">
      <c r="A43" s="60" t="s">
        <v>19</v>
      </c>
      <c r="B43" s="59">
        <v>1050.3</v>
      </c>
      <c r="C43" s="59">
        <v>1083.0999999999999</v>
      </c>
      <c r="D43" s="59">
        <v>1116</v>
      </c>
    </row>
    <row r="44" spans="1:4" ht="24" customHeight="1" x14ac:dyDescent="0.25">
      <c r="A44" s="60" t="s">
        <v>20</v>
      </c>
      <c r="B44" s="59">
        <v>1697</v>
      </c>
      <c r="C44" s="59">
        <v>1750</v>
      </c>
      <c r="D44" s="59">
        <v>1803</v>
      </c>
    </row>
    <row r="45" spans="1:4" ht="24" customHeight="1" x14ac:dyDescent="0.25">
      <c r="A45" s="60" t="s">
        <v>21</v>
      </c>
      <c r="B45" s="59">
        <v>2175.8000000000002</v>
      </c>
      <c r="C45" s="59">
        <v>2243.8000000000002</v>
      </c>
      <c r="D45" s="59">
        <v>2311.8000000000002</v>
      </c>
    </row>
    <row r="46" spans="1:4" ht="24" customHeight="1" x14ac:dyDescent="0.25">
      <c r="A46" s="60" t="s">
        <v>22</v>
      </c>
      <c r="B46" s="59">
        <v>1076.8</v>
      </c>
      <c r="C46" s="59">
        <v>1110.5</v>
      </c>
      <c r="D46" s="59">
        <v>1144.0999999999999</v>
      </c>
    </row>
    <row r="47" spans="1:4" ht="24" customHeight="1" x14ac:dyDescent="0.25">
      <c r="A47" s="60" t="s">
        <v>237</v>
      </c>
      <c r="B47" s="59">
        <v>681.6</v>
      </c>
      <c r="C47" s="59">
        <v>702.9</v>
      </c>
      <c r="D47" s="59">
        <v>724.2</v>
      </c>
    </row>
    <row r="48" spans="1:4" ht="24" customHeight="1" x14ac:dyDescent="0.25">
      <c r="A48" s="60" t="s">
        <v>238</v>
      </c>
      <c r="B48" s="59">
        <v>1452.8</v>
      </c>
      <c r="C48" s="59">
        <v>1498.2</v>
      </c>
      <c r="D48" s="59">
        <v>1543.6</v>
      </c>
    </row>
    <row r="49" spans="1:4" ht="24" customHeight="1" x14ac:dyDescent="0.25">
      <c r="A49" s="61" t="s">
        <v>239</v>
      </c>
      <c r="B49" s="63">
        <f>SUM(B37:B48)</f>
        <v>17892.699999999997</v>
      </c>
      <c r="C49" s="63">
        <f>SUM(C37:C48)</f>
        <v>18451.900000000001</v>
      </c>
      <c r="D49" s="63">
        <f>SUM(D37:D48)</f>
        <v>19010.999999999996</v>
      </c>
    </row>
    <row r="50" spans="1:4" ht="24" customHeight="1" x14ac:dyDescent="0.3">
      <c r="A50" s="7"/>
      <c r="B50" s="7"/>
    </row>
    <row r="51" spans="1:4" ht="24" customHeight="1" x14ac:dyDescent="0.3">
      <c r="A51" s="7"/>
      <c r="B51" s="7"/>
    </row>
    <row r="52" spans="1:4" ht="24" customHeight="1" x14ac:dyDescent="0.3">
      <c r="A52" s="7"/>
      <c r="B52" s="7"/>
    </row>
    <row r="53" spans="1:4" ht="24" customHeight="1" x14ac:dyDescent="0.3">
      <c r="A53" s="7"/>
      <c r="B53" s="7"/>
    </row>
    <row r="54" spans="1:4" ht="24" customHeight="1" x14ac:dyDescent="0.3">
      <c r="A54" s="7"/>
      <c r="B54" s="7"/>
    </row>
    <row r="55" spans="1:4" ht="24" customHeight="1" x14ac:dyDescent="0.3">
      <c r="A55" s="7"/>
      <c r="B55" s="7"/>
    </row>
    <row r="56" spans="1:4" ht="24" customHeight="1" x14ac:dyDescent="0.3">
      <c r="A56" s="7"/>
      <c r="B56" s="7"/>
    </row>
    <row r="57" spans="1:4" ht="24" customHeight="1" x14ac:dyDescent="0.3">
      <c r="A57" s="7"/>
      <c r="B57" s="7"/>
    </row>
    <row r="58" spans="1:4" ht="24" customHeight="1" x14ac:dyDescent="0.3">
      <c r="A58" s="7"/>
      <c r="B58" s="118"/>
      <c r="D58" s="72" t="s">
        <v>265</v>
      </c>
    </row>
    <row r="59" spans="1:4" ht="24" customHeight="1" x14ac:dyDescent="0.3">
      <c r="A59" s="7"/>
      <c r="B59" s="118"/>
      <c r="D59" s="72" t="s">
        <v>743</v>
      </c>
    </row>
    <row r="60" spans="1:4" ht="24" customHeight="1" x14ac:dyDescent="0.3">
      <c r="A60" s="7"/>
      <c r="B60" s="118"/>
    </row>
    <row r="61" spans="1:4" ht="102.75" customHeight="1" x14ac:dyDescent="0.2">
      <c r="A61" s="219" t="s">
        <v>961</v>
      </c>
      <c r="B61" s="219"/>
      <c r="C61" s="219"/>
      <c r="D61" s="219"/>
    </row>
    <row r="62" spans="1:4" ht="24" customHeight="1" x14ac:dyDescent="0.3">
      <c r="A62" s="7"/>
      <c r="B62" s="118"/>
      <c r="D62" s="72" t="s">
        <v>301</v>
      </c>
    </row>
    <row r="63" spans="1:4" ht="32.25" customHeight="1" x14ac:dyDescent="0.2">
      <c r="A63" s="68" t="s">
        <v>122</v>
      </c>
      <c r="B63" s="70" t="s">
        <v>403</v>
      </c>
      <c r="C63" s="70" t="s">
        <v>741</v>
      </c>
      <c r="D63" s="70" t="s">
        <v>912</v>
      </c>
    </row>
    <row r="64" spans="1:4" ht="24" customHeight="1" x14ac:dyDescent="0.25">
      <c r="A64" s="60" t="s">
        <v>85</v>
      </c>
      <c r="B64" s="59">
        <v>796.7</v>
      </c>
      <c r="C64" s="59">
        <v>822.4</v>
      </c>
      <c r="D64" s="59">
        <v>848.1</v>
      </c>
    </row>
    <row r="65" spans="1:4" ht="24" customHeight="1" x14ac:dyDescent="0.25">
      <c r="A65" s="60" t="s">
        <v>86</v>
      </c>
      <c r="B65" s="59">
        <v>260.10000000000002</v>
      </c>
      <c r="C65" s="59">
        <v>268.5</v>
      </c>
      <c r="D65" s="59">
        <v>276.89999999999998</v>
      </c>
    </row>
    <row r="66" spans="1:4" ht="24" customHeight="1" x14ac:dyDescent="0.25">
      <c r="A66" s="60" t="s">
        <v>87</v>
      </c>
      <c r="B66" s="59">
        <v>186</v>
      </c>
      <c r="C66" s="59">
        <v>192</v>
      </c>
      <c r="D66" s="59">
        <v>198</v>
      </c>
    </row>
    <row r="67" spans="1:4" ht="24" customHeight="1" x14ac:dyDescent="0.25">
      <c r="A67" s="60" t="s">
        <v>88</v>
      </c>
      <c r="B67" s="59">
        <v>435.5</v>
      </c>
      <c r="C67" s="59">
        <v>449.6</v>
      </c>
      <c r="D67" s="59">
        <v>463.6</v>
      </c>
    </row>
    <row r="68" spans="1:4" ht="24" customHeight="1" x14ac:dyDescent="0.25">
      <c r="A68" s="60" t="s">
        <v>18</v>
      </c>
      <c r="B68" s="59">
        <v>93</v>
      </c>
      <c r="C68" s="59">
        <v>96</v>
      </c>
      <c r="D68" s="59">
        <v>99</v>
      </c>
    </row>
    <row r="69" spans="1:4" ht="24" customHeight="1" x14ac:dyDescent="0.25">
      <c r="A69" s="60" t="s">
        <v>19</v>
      </c>
      <c r="B69" s="59">
        <v>864.9</v>
      </c>
      <c r="C69" s="59">
        <v>892.8</v>
      </c>
      <c r="D69" s="59">
        <v>920.7</v>
      </c>
    </row>
    <row r="70" spans="1:4" ht="24" customHeight="1" x14ac:dyDescent="0.25">
      <c r="A70" s="60" t="s">
        <v>20</v>
      </c>
      <c r="B70" s="59">
        <v>313.10000000000002</v>
      </c>
      <c r="C70" s="59">
        <v>323.2</v>
      </c>
      <c r="D70" s="59">
        <v>333.3</v>
      </c>
    </row>
    <row r="71" spans="1:4" ht="24" customHeight="1" x14ac:dyDescent="0.25">
      <c r="A71" s="60" t="s">
        <v>21</v>
      </c>
      <c r="B71" s="59">
        <v>806</v>
      </c>
      <c r="C71" s="59">
        <v>832</v>
      </c>
      <c r="D71" s="59">
        <v>858</v>
      </c>
    </row>
    <row r="72" spans="1:4" ht="24" customHeight="1" x14ac:dyDescent="0.25">
      <c r="A72" s="60" t="s">
        <v>22</v>
      </c>
      <c r="B72" s="59">
        <v>372</v>
      </c>
      <c r="C72" s="59">
        <v>384</v>
      </c>
      <c r="D72" s="59">
        <v>396</v>
      </c>
    </row>
    <row r="73" spans="1:4" ht="24" customHeight="1" x14ac:dyDescent="0.25">
      <c r="A73" s="60" t="s">
        <v>237</v>
      </c>
      <c r="B73" s="59">
        <v>337.9</v>
      </c>
      <c r="C73" s="59">
        <v>348.8</v>
      </c>
      <c r="D73" s="59">
        <v>359.7</v>
      </c>
    </row>
    <row r="74" spans="1:4" ht="24" customHeight="1" x14ac:dyDescent="0.25">
      <c r="A74" s="60" t="s">
        <v>238</v>
      </c>
      <c r="B74" s="59">
        <v>700.6</v>
      </c>
      <c r="C74" s="59">
        <v>723.2</v>
      </c>
      <c r="D74" s="59">
        <v>745.8</v>
      </c>
    </row>
    <row r="75" spans="1:4" ht="24" customHeight="1" x14ac:dyDescent="0.25">
      <c r="A75" s="61" t="s">
        <v>239</v>
      </c>
      <c r="B75" s="63">
        <f>SUM(B64:B74)</f>
        <v>5165.8</v>
      </c>
      <c r="C75" s="63">
        <f>SUM(C64:C74)</f>
        <v>5332.5</v>
      </c>
      <c r="D75" s="63">
        <f>SUM(D64:D74)</f>
        <v>5499.1</v>
      </c>
    </row>
    <row r="76" spans="1:4" ht="24" customHeight="1" x14ac:dyDescent="0.3">
      <c r="A76" s="7"/>
      <c r="B76" s="7"/>
    </row>
    <row r="77" spans="1:4" ht="24" customHeight="1" x14ac:dyDescent="0.3">
      <c r="A77" s="7"/>
      <c r="B77" s="7"/>
    </row>
    <row r="78" spans="1:4" ht="24" customHeight="1" x14ac:dyDescent="0.3">
      <c r="A78" s="7"/>
      <c r="B78" s="7"/>
    </row>
    <row r="79" spans="1:4" ht="24" customHeight="1" x14ac:dyDescent="0.3">
      <c r="A79" s="7"/>
      <c r="B79" s="7"/>
    </row>
    <row r="80" spans="1:4" ht="24" customHeight="1" x14ac:dyDescent="0.3">
      <c r="A80" s="7"/>
      <c r="B80" s="7"/>
    </row>
    <row r="81" spans="1:4" ht="24" customHeight="1" x14ac:dyDescent="0.2"/>
    <row r="82" spans="1:4" ht="24" customHeight="1" x14ac:dyDescent="0.2"/>
    <row r="83" spans="1:4" ht="24" customHeight="1" x14ac:dyDescent="0.2"/>
    <row r="84" spans="1:4" ht="24" customHeight="1" x14ac:dyDescent="0.2"/>
    <row r="85" spans="1:4" ht="24" customHeight="1" x14ac:dyDescent="0.25">
      <c r="D85" s="72" t="s">
        <v>64</v>
      </c>
    </row>
    <row r="86" spans="1:4" ht="24" customHeight="1" x14ac:dyDescent="0.25">
      <c r="D86" s="72" t="s">
        <v>743</v>
      </c>
    </row>
    <row r="87" spans="1:4" ht="24" customHeight="1" x14ac:dyDescent="0.3">
      <c r="A87" s="7"/>
      <c r="B87" s="118"/>
      <c r="D87" s="72"/>
    </row>
    <row r="88" spans="1:4" ht="104.25" customHeight="1" x14ac:dyDescent="0.2">
      <c r="A88" s="219" t="s">
        <v>962</v>
      </c>
      <c r="B88" s="219"/>
      <c r="C88" s="219"/>
      <c r="D88" s="219"/>
    </row>
    <row r="89" spans="1:4" ht="24" customHeight="1" x14ac:dyDescent="0.3">
      <c r="A89" s="7"/>
      <c r="B89" s="118"/>
      <c r="D89" s="72" t="s">
        <v>301</v>
      </c>
    </row>
    <row r="90" spans="1:4" ht="37.5" customHeight="1" x14ac:dyDescent="0.2">
      <c r="A90" s="68" t="s">
        <v>122</v>
      </c>
      <c r="B90" s="70" t="s">
        <v>403</v>
      </c>
      <c r="C90" s="70" t="s">
        <v>741</v>
      </c>
      <c r="D90" s="70" t="s">
        <v>912</v>
      </c>
    </row>
    <row r="91" spans="1:4" ht="24" customHeight="1" x14ac:dyDescent="0.25">
      <c r="A91" s="60" t="s">
        <v>85</v>
      </c>
      <c r="B91" s="59">
        <v>130.9</v>
      </c>
      <c r="C91" s="59">
        <v>130.9</v>
      </c>
      <c r="D91" s="59">
        <v>130.9</v>
      </c>
    </row>
    <row r="92" spans="1:4" ht="24" customHeight="1" x14ac:dyDescent="0.25">
      <c r="A92" s="9" t="s">
        <v>84</v>
      </c>
      <c r="B92" s="59">
        <v>0</v>
      </c>
      <c r="C92" s="59">
        <v>0</v>
      </c>
      <c r="D92" s="59">
        <v>0</v>
      </c>
    </row>
    <row r="93" spans="1:4" ht="24" customHeight="1" x14ac:dyDescent="0.25">
      <c r="A93" s="60" t="s">
        <v>86</v>
      </c>
      <c r="B93" s="59">
        <v>90.8</v>
      </c>
      <c r="C93" s="59">
        <v>90.8</v>
      </c>
      <c r="D93" s="59">
        <v>90.8</v>
      </c>
    </row>
    <row r="94" spans="1:4" ht="24" customHeight="1" x14ac:dyDescent="0.25">
      <c r="A94" s="60" t="s">
        <v>87</v>
      </c>
      <c r="B94" s="59">
        <v>0</v>
      </c>
      <c r="C94" s="59">
        <v>0</v>
      </c>
      <c r="D94" s="59">
        <v>0</v>
      </c>
    </row>
    <row r="95" spans="1:4" ht="24" customHeight="1" x14ac:dyDescent="0.25">
      <c r="A95" s="60" t="s">
        <v>88</v>
      </c>
      <c r="B95" s="59">
        <v>113.6</v>
      </c>
      <c r="C95" s="59">
        <v>113.6</v>
      </c>
      <c r="D95" s="59">
        <v>113.6</v>
      </c>
    </row>
    <row r="96" spans="1:4" ht="24" customHeight="1" x14ac:dyDescent="0.25">
      <c r="A96" s="60" t="s">
        <v>18</v>
      </c>
      <c r="B96" s="59">
        <v>80.900000000000006</v>
      </c>
      <c r="C96" s="59">
        <v>80.900000000000006</v>
      </c>
      <c r="D96" s="59">
        <v>80.900000000000006</v>
      </c>
    </row>
    <row r="97" spans="1:4" ht="24" customHeight="1" x14ac:dyDescent="0.25">
      <c r="A97" s="60" t="s">
        <v>19</v>
      </c>
      <c r="B97" s="59">
        <v>103.2</v>
      </c>
      <c r="C97" s="59">
        <v>103.2</v>
      </c>
      <c r="D97" s="59">
        <v>103.2</v>
      </c>
    </row>
    <row r="98" spans="1:4" ht="24" customHeight="1" x14ac:dyDescent="0.25">
      <c r="A98" s="60" t="s">
        <v>20</v>
      </c>
      <c r="B98" s="59">
        <v>111.3</v>
      </c>
      <c r="C98" s="59">
        <v>111.3</v>
      </c>
      <c r="D98" s="59">
        <v>111.3</v>
      </c>
    </row>
    <row r="99" spans="1:4" ht="24" customHeight="1" x14ac:dyDescent="0.25">
      <c r="A99" s="60" t="s">
        <v>21</v>
      </c>
      <c r="B99" s="59">
        <v>197.2</v>
      </c>
      <c r="C99" s="59">
        <v>197.2</v>
      </c>
      <c r="D99" s="59">
        <v>197.2</v>
      </c>
    </row>
    <row r="100" spans="1:4" ht="24" customHeight="1" x14ac:dyDescent="0.25">
      <c r="A100" s="60" t="s">
        <v>22</v>
      </c>
      <c r="B100" s="59">
        <v>116.4</v>
      </c>
      <c r="C100" s="59">
        <v>116.4</v>
      </c>
      <c r="D100" s="59">
        <v>116.4</v>
      </c>
    </row>
    <row r="101" spans="1:4" ht="24" customHeight="1" x14ac:dyDescent="0.25">
      <c r="A101" s="60" t="s">
        <v>237</v>
      </c>
      <c r="B101" s="59">
        <v>55.7</v>
      </c>
      <c r="C101" s="59">
        <v>55.7</v>
      </c>
      <c r="D101" s="59">
        <v>55.7</v>
      </c>
    </row>
    <row r="102" spans="1:4" ht="24" customHeight="1" x14ac:dyDescent="0.25">
      <c r="A102" s="60" t="s">
        <v>238</v>
      </c>
      <c r="B102" s="59">
        <v>0</v>
      </c>
      <c r="C102" s="59">
        <v>0</v>
      </c>
      <c r="D102" s="59">
        <v>0</v>
      </c>
    </row>
    <row r="103" spans="1:4" ht="24" customHeight="1" x14ac:dyDescent="0.25">
      <c r="A103" s="61" t="s">
        <v>239</v>
      </c>
      <c r="B103" s="63">
        <f>SUM(B91:B102)</f>
        <v>999.99999999999989</v>
      </c>
      <c r="C103" s="63">
        <f>SUM(C91:C102)</f>
        <v>999.99999999999989</v>
      </c>
      <c r="D103" s="63">
        <f>SUM(D91:D102)</f>
        <v>999.99999999999989</v>
      </c>
    </row>
    <row r="104" spans="1:4" ht="24" customHeight="1" x14ac:dyDescent="0.2"/>
    <row r="105" spans="1:4" ht="24" customHeight="1" x14ac:dyDescent="0.2"/>
    <row r="106" spans="1:4" ht="24" customHeight="1" x14ac:dyDescent="0.2"/>
    <row r="107" spans="1:4" ht="24" customHeight="1" x14ac:dyDescent="0.2"/>
    <row r="108" spans="1:4" ht="24" customHeight="1" x14ac:dyDescent="0.2"/>
    <row r="109" spans="1:4" ht="24" customHeight="1" x14ac:dyDescent="0.2"/>
    <row r="110" spans="1:4" ht="24" customHeight="1" x14ac:dyDescent="0.2"/>
    <row r="111" spans="1:4" ht="24" customHeight="1" x14ac:dyDescent="0.2"/>
    <row r="112" spans="1:4" ht="24" customHeight="1" x14ac:dyDescent="0.25">
      <c r="D112" s="72" t="s">
        <v>390</v>
      </c>
    </row>
    <row r="113" spans="1:4" ht="24" customHeight="1" x14ac:dyDescent="0.25">
      <c r="D113" s="72" t="s">
        <v>743</v>
      </c>
    </row>
    <row r="114" spans="1:4" ht="24" customHeight="1" x14ac:dyDescent="0.3">
      <c r="A114" s="7"/>
      <c r="B114" s="118"/>
      <c r="D114" s="72"/>
    </row>
    <row r="115" spans="1:4" ht="80.25" customHeight="1" x14ac:dyDescent="0.2">
      <c r="A115" s="219" t="s">
        <v>963</v>
      </c>
      <c r="B115" s="219"/>
      <c r="C115" s="219"/>
      <c r="D115" s="219"/>
    </row>
    <row r="116" spans="1:4" ht="24" customHeight="1" x14ac:dyDescent="0.3">
      <c r="A116" s="7"/>
      <c r="B116" s="118"/>
      <c r="D116" s="72" t="s">
        <v>301</v>
      </c>
    </row>
    <row r="117" spans="1:4" ht="38.25" customHeight="1" x14ac:dyDescent="0.2">
      <c r="A117" s="68" t="s">
        <v>122</v>
      </c>
      <c r="B117" s="70" t="s">
        <v>403</v>
      </c>
      <c r="C117" s="70" t="s">
        <v>741</v>
      </c>
      <c r="D117" s="70" t="s">
        <v>912</v>
      </c>
    </row>
    <row r="118" spans="1:4" ht="24" customHeight="1" x14ac:dyDescent="0.25">
      <c r="A118" s="60" t="s">
        <v>85</v>
      </c>
      <c r="B118" s="59">
        <v>57.3</v>
      </c>
      <c r="C118" s="59">
        <v>57.3</v>
      </c>
      <c r="D118" s="59">
        <v>57.3</v>
      </c>
    </row>
    <row r="119" spans="1:4" ht="24" customHeight="1" x14ac:dyDescent="0.25">
      <c r="A119" s="9" t="s">
        <v>84</v>
      </c>
      <c r="B119" s="59">
        <v>181.4</v>
      </c>
      <c r="C119" s="59">
        <v>181.4</v>
      </c>
      <c r="D119" s="59">
        <v>181.4</v>
      </c>
    </row>
    <row r="120" spans="1:4" ht="24" customHeight="1" x14ac:dyDescent="0.25">
      <c r="A120" s="60" t="s">
        <v>86</v>
      </c>
      <c r="B120" s="59">
        <v>39.799999999999997</v>
      </c>
      <c r="C120" s="59">
        <v>39.799999999999997</v>
      </c>
      <c r="D120" s="59">
        <v>39.799999999999997</v>
      </c>
    </row>
    <row r="121" spans="1:4" ht="24" customHeight="1" x14ac:dyDescent="0.25">
      <c r="A121" s="60" t="s">
        <v>87</v>
      </c>
      <c r="B121" s="59">
        <v>36.4</v>
      </c>
      <c r="C121" s="59">
        <v>36.4</v>
      </c>
      <c r="D121" s="59">
        <v>36.4</v>
      </c>
    </row>
    <row r="122" spans="1:4" ht="24" customHeight="1" x14ac:dyDescent="0.25">
      <c r="A122" s="60" t="s">
        <v>88</v>
      </c>
      <c r="B122" s="59">
        <v>49.8</v>
      </c>
      <c r="C122" s="59">
        <v>49.8</v>
      </c>
      <c r="D122" s="59">
        <v>49.8</v>
      </c>
    </row>
    <row r="123" spans="1:4" ht="24" customHeight="1" x14ac:dyDescent="0.25">
      <c r="A123" s="60" t="s">
        <v>18</v>
      </c>
      <c r="B123" s="59">
        <v>35.5</v>
      </c>
      <c r="C123" s="59">
        <v>35.5</v>
      </c>
      <c r="D123" s="59">
        <v>35.5</v>
      </c>
    </row>
    <row r="124" spans="1:4" ht="24" customHeight="1" x14ac:dyDescent="0.25">
      <c r="A124" s="60" t="s">
        <v>19</v>
      </c>
      <c r="B124" s="59">
        <v>45.2</v>
      </c>
      <c r="C124" s="59">
        <v>45.2</v>
      </c>
      <c r="D124" s="59">
        <v>45.2</v>
      </c>
    </row>
    <row r="125" spans="1:4" ht="24" customHeight="1" x14ac:dyDescent="0.25">
      <c r="A125" s="60" t="s">
        <v>20</v>
      </c>
      <c r="B125" s="59">
        <v>48.8</v>
      </c>
      <c r="C125" s="59">
        <v>48.8</v>
      </c>
      <c r="D125" s="59">
        <v>48.8</v>
      </c>
    </row>
    <row r="126" spans="1:4" ht="24" customHeight="1" x14ac:dyDescent="0.25">
      <c r="A126" s="60" t="s">
        <v>21</v>
      </c>
      <c r="B126" s="59">
        <v>86.4</v>
      </c>
      <c r="C126" s="59">
        <v>86.4</v>
      </c>
      <c r="D126" s="59">
        <v>86.4</v>
      </c>
    </row>
    <row r="127" spans="1:4" ht="24" customHeight="1" x14ac:dyDescent="0.25">
      <c r="A127" s="60" t="s">
        <v>22</v>
      </c>
      <c r="B127" s="59">
        <v>51</v>
      </c>
      <c r="C127" s="59">
        <v>51</v>
      </c>
      <c r="D127" s="59">
        <v>51</v>
      </c>
    </row>
    <row r="128" spans="1:4" ht="24" customHeight="1" x14ac:dyDescent="0.25">
      <c r="A128" s="60" t="s">
        <v>237</v>
      </c>
      <c r="B128" s="59">
        <v>24.4</v>
      </c>
      <c r="C128" s="59">
        <v>24.4</v>
      </c>
      <c r="D128" s="59">
        <v>24.4</v>
      </c>
    </row>
    <row r="129" spans="1:4" ht="24" customHeight="1" x14ac:dyDescent="0.25">
      <c r="A129" s="60" t="s">
        <v>238</v>
      </c>
      <c r="B129" s="59">
        <v>44</v>
      </c>
      <c r="C129" s="59">
        <v>44</v>
      </c>
      <c r="D129" s="59">
        <v>44</v>
      </c>
    </row>
    <row r="130" spans="1:4" ht="24" customHeight="1" x14ac:dyDescent="0.25">
      <c r="A130" s="61" t="s">
        <v>239</v>
      </c>
      <c r="B130" s="63">
        <f>SUM(B118:B129)</f>
        <v>700</v>
      </c>
      <c r="C130" s="63">
        <f>SUM(C118:C129)</f>
        <v>700</v>
      </c>
      <c r="D130" s="63">
        <f>SUM(D118:D129)</f>
        <v>700</v>
      </c>
    </row>
    <row r="131" spans="1:4" ht="24" customHeight="1" x14ac:dyDescent="0.2"/>
    <row r="132" spans="1:4" ht="24" customHeight="1" x14ac:dyDescent="0.2"/>
    <row r="133" spans="1:4" ht="24" customHeight="1" x14ac:dyDescent="0.2"/>
    <row r="134" spans="1:4" ht="24" customHeight="1" x14ac:dyDescent="0.2"/>
    <row r="135" spans="1:4" ht="24" customHeight="1" x14ac:dyDescent="0.2"/>
    <row r="136" spans="1:4" ht="24" customHeight="1" x14ac:dyDescent="0.2"/>
    <row r="137" spans="1:4" ht="24" customHeight="1" x14ac:dyDescent="0.2"/>
    <row r="138" spans="1:4" ht="24" customHeight="1" x14ac:dyDescent="0.2"/>
    <row r="139" spans="1:4" ht="24" customHeight="1" x14ac:dyDescent="0.2"/>
    <row r="140" spans="1:4" ht="24" customHeight="1" x14ac:dyDescent="0.25">
      <c r="D140" s="72" t="s">
        <v>391</v>
      </c>
    </row>
    <row r="141" spans="1:4" ht="24" customHeight="1" x14ac:dyDescent="0.25">
      <c r="D141" s="72" t="s">
        <v>743</v>
      </c>
    </row>
    <row r="142" spans="1:4" ht="24" customHeight="1" x14ac:dyDescent="0.3">
      <c r="A142" s="7"/>
      <c r="B142" s="118"/>
      <c r="D142" s="72"/>
    </row>
    <row r="143" spans="1:4" ht="93.75" customHeight="1" x14ac:dyDescent="0.2">
      <c r="A143" s="219" t="s">
        <v>964</v>
      </c>
      <c r="B143" s="219"/>
      <c r="C143" s="219"/>
      <c r="D143" s="219"/>
    </row>
    <row r="144" spans="1:4" ht="24" customHeight="1" x14ac:dyDescent="0.3">
      <c r="A144" s="7"/>
      <c r="B144" s="118"/>
      <c r="D144" s="72" t="s">
        <v>301</v>
      </c>
    </row>
    <row r="145" spans="1:4" ht="39.75" customHeight="1" x14ac:dyDescent="0.2">
      <c r="A145" s="68" t="s">
        <v>122</v>
      </c>
      <c r="B145" s="70" t="s">
        <v>403</v>
      </c>
      <c r="C145" s="70" t="s">
        <v>741</v>
      </c>
      <c r="D145" s="70" t="s">
        <v>912</v>
      </c>
    </row>
    <row r="146" spans="1:4" ht="24" customHeight="1" x14ac:dyDescent="0.25">
      <c r="A146" s="60" t="s">
        <v>85</v>
      </c>
      <c r="B146" s="59">
        <v>122.9</v>
      </c>
      <c r="C146" s="59">
        <v>122.9</v>
      </c>
      <c r="D146" s="59">
        <v>122.9</v>
      </c>
    </row>
    <row r="147" spans="1:4" ht="24" customHeight="1" x14ac:dyDescent="0.25">
      <c r="A147" s="9" t="s">
        <v>84</v>
      </c>
      <c r="B147" s="59">
        <v>388.8</v>
      </c>
      <c r="C147" s="59">
        <v>388.8</v>
      </c>
      <c r="D147" s="59">
        <v>388.8</v>
      </c>
    </row>
    <row r="148" spans="1:4" ht="24" customHeight="1" x14ac:dyDescent="0.25">
      <c r="A148" s="60" t="s">
        <v>86</v>
      </c>
      <c r="B148" s="59">
        <v>85.2</v>
      </c>
      <c r="C148" s="59">
        <v>85.2</v>
      </c>
      <c r="D148" s="59">
        <v>85.2</v>
      </c>
    </row>
    <row r="149" spans="1:4" ht="24" customHeight="1" x14ac:dyDescent="0.25">
      <c r="A149" s="60" t="s">
        <v>87</v>
      </c>
      <c r="B149" s="59">
        <v>78.099999999999994</v>
      </c>
      <c r="C149" s="59">
        <v>78.099999999999994</v>
      </c>
      <c r="D149" s="59">
        <v>78.099999999999994</v>
      </c>
    </row>
    <row r="150" spans="1:4" ht="24" customHeight="1" x14ac:dyDescent="0.25">
      <c r="A150" s="60" t="s">
        <v>88</v>
      </c>
      <c r="B150" s="59">
        <v>106.6</v>
      </c>
      <c r="C150" s="59">
        <v>106.6</v>
      </c>
      <c r="D150" s="59">
        <v>106.6</v>
      </c>
    </row>
    <row r="151" spans="1:4" ht="24" customHeight="1" x14ac:dyDescent="0.25">
      <c r="A151" s="60" t="s">
        <v>18</v>
      </c>
      <c r="B151" s="59">
        <v>76</v>
      </c>
      <c r="C151" s="59">
        <v>76</v>
      </c>
      <c r="D151" s="59">
        <v>76</v>
      </c>
    </row>
    <row r="152" spans="1:4" ht="24" customHeight="1" x14ac:dyDescent="0.25">
      <c r="A152" s="60" t="s">
        <v>19</v>
      </c>
      <c r="B152" s="59">
        <v>96.9</v>
      </c>
      <c r="C152" s="59">
        <v>96.9</v>
      </c>
      <c r="D152" s="59">
        <v>96.9</v>
      </c>
    </row>
    <row r="153" spans="1:4" ht="24" customHeight="1" x14ac:dyDescent="0.25">
      <c r="A153" s="60" t="s">
        <v>20</v>
      </c>
      <c r="B153" s="59">
        <v>104.5</v>
      </c>
      <c r="C153" s="59">
        <v>104.5</v>
      </c>
      <c r="D153" s="59">
        <v>104.5</v>
      </c>
    </row>
    <row r="154" spans="1:4" ht="24" customHeight="1" x14ac:dyDescent="0.25">
      <c r="A154" s="60" t="s">
        <v>21</v>
      </c>
      <c r="B154" s="59">
        <v>185.1</v>
      </c>
      <c r="C154" s="59">
        <v>185.1</v>
      </c>
      <c r="D154" s="59">
        <v>185.1</v>
      </c>
    </row>
    <row r="155" spans="1:4" ht="24" customHeight="1" x14ac:dyDescent="0.25">
      <c r="A155" s="60" t="s">
        <v>22</v>
      </c>
      <c r="B155" s="59">
        <v>109.3</v>
      </c>
      <c r="C155" s="59">
        <v>109.3</v>
      </c>
      <c r="D155" s="59">
        <v>109.3</v>
      </c>
    </row>
    <row r="156" spans="1:4" ht="24" customHeight="1" x14ac:dyDescent="0.25">
      <c r="A156" s="60" t="s">
        <v>237</v>
      </c>
      <c r="B156" s="59">
        <v>52.3</v>
      </c>
      <c r="C156" s="59">
        <v>52.3</v>
      </c>
      <c r="D156" s="59">
        <v>52.3</v>
      </c>
    </row>
    <row r="157" spans="1:4" ht="24" customHeight="1" x14ac:dyDescent="0.25">
      <c r="A157" s="60" t="s">
        <v>238</v>
      </c>
      <c r="B157" s="59">
        <v>94.3</v>
      </c>
      <c r="C157" s="59">
        <v>94.3</v>
      </c>
      <c r="D157" s="59">
        <v>94.3</v>
      </c>
    </row>
    <row r="158" spans="1:4" ht="24" customHeight="1" x14ac:dyDescent="0.25">
      <c r="A158" s="61" t="s">
        <v>239</v>
      </c>
      <c r="B158" s="63">
        <f>SUM(B146:B157)</f>
        <v>1499.9999999999998</v>
      </c>
      <c r="C158" s="63">
        <f>SUM(C146:C157)</f>
        <v>1499.9999999999998</v>
      </c>
      <c r="D158" s="63">
        <f>SUM(D146:D157)</f>
        <v>1499.9999999999998</v>
      </c>
    </row>
    <row r="159" spans="1:4" ht="24" customHeight="1" x14ac:dyDescent="0.2"/>
    <row r="160" spans="1:4" ht="24" customHeight="1" x14ac:dyDescent="0.2"/>
    <row r="161" spans="1:4" ht="24" customHeight="1" x14ac:dyDescent="0.2"/>
    <row r="162" spans="1:4" ht="24" customHeight="1" x14ac:dyDescent="0.2"/>
    <row r="163" spans="1:4" ht="24" customHeight="1" x14ac:dyDescent="0.2"/>
    <row r="164" spans="1:4" ht="24" customHeight="1" x14ac:dyDescent="0.2"/>
    <row r="165" spans="1:4" ht="24" customHeight="1" x14ac:dyDescent="0.2"/>
    <row r="166" spans="1:4" ht="24" customHeight="1" x14ac:dyDescent="0.2"/>
    <row r="167" spans="1:4" ht="24" customHeight="1" x14ac:dyDescent="0.25">
      <c r="D167" s="72" t="s">
        <v>392</v>
      </c>
    </row>
    <row r="168" spans="1:4" ht="24" customHeight="1" x14ac:dyDescent="0.25">
      <c r="D168" s="72" t="s">
        <v>743</v>
      </c>
    </row>
    <row r="169" spans="1:4" ht="24" customHeight="1" x14ac:dyDescent="0.2"/>
    <row r="170" spans="1:4" ht="213" customHeight="1" x14ac:dyDescent="0.2">
      <c r="A170" s="219" t="s">
        <v>965</v>
      </c>
      <c r="B170" s="219"/>
      <c r="C170" s="219"/>
      <c r="D170" s="219"/>
    </row>
    <row r="171" spans="1:4" ht="24" customHeight="1" x14ac:dyDescent="0.3">
      <c r="A171" s="7"/>
      <c r="B171" s="118"/>
      <c r="D171" s="72" t="s">
        <v>301</v>
      </c>
    </row>
    <row r="172" spans="1:4" ht="33.75" customHeight="1" x14ac:dyDescent="0.2">
      <c r="A172" s="68" t="s">
        <v>122</v>
      </c>
      <c r="B172" s="70" t="s">
        <v>403</v>
      </c>
      <c r="C172" s="70" t="s">
        <v>741</v>
      </c>
      <c r="D172" s="70" t="s">
        <v>912</v>
      </c>
    </row>
    <row r="173" spans="1:4" ht="24" customHeight="1" x14ac:dyDescent="0.25">
      <c r="A173" s="60" t="s">
        <v>85</v>
      </c>
      <c r="B173" s="59">
        <v>24.6</v>
      </c>
      <c r="C173" s="59">
        <v>24.6</v>
      </c>
      <c r="D173" s="59">
        <v>24.6</v>
      </c>
    </row>
    <row r="174" spans="1:4" ht="24" customHeight="1" x14ac:dyDescent="0.25">
      <c r="A174" s="9" t="s">
        <v>84</v>
      </c>
      <c r="B174" s="59">
        <v>77.8</v>
      </c>
      <c r="C174" s="59">
        <v>77.8</v>
      </c>
      <c r="D174" s="59">
        <v>77.8</v>
      </c>
    </row>
    <row r="175" spans="1:4" ht="24" customHeight="1" x14ac:dyDescent="0.25">
      <c r="A175" s="60" t="s">
        <v>86</v>
      </c>
      <c r="B175" s="59">
        <v>17</v>
      </c>
      <c r="C175" s="59">
        <v>17</v>
      </c>
      <c r="D175" s="59">
        <v>17</v>
      </c>
    </row>
    <row r="176" spans="1:4" ht="24" customHeight="1" x14ac:dyDescent="0.25">
      <c r="A176" s="60" t="s">
        <v>87</v>
      </c>
      <c r="B176" s="59">
        <v>15.6</v>
      </c>
      <c r="C176" s="59">
        <v>15.6</v>
      </c>
      <c r="D176" s="59">
        <v>15.6</v>
      </c>
    </row>
    <row r="177" spans="1:4" ht="24" customHeight="1" x14ac:dyDescent="0.25">
      <c r="A177" s="60" t="s">
        <v>88</v>
      </c>
      <c r="B177" s="59">
        <v>21.3</v>
      </c>
      <c r="C177" s="59">
        <v>21.3</v>
      </c>
      <c r="D177" s="59">
        <v>21.3</v>
      </c>
    </row>
    <row r="178" spans="1:4" ht="24" customHeight="1" x14ac:dyDescent="0.25">
      <c r="A178" s="60" t="s">
        <v>18</v>
      </c>
      <c r="B178" s="59">
        <v>15.2</v>
      </c>
      <c r="C178" s="59">
        <v>15.2</v>
      </c>
      <c r="D178" s="59">
        <v>15.2</v>
      </c>
    </row>
    <row r="179" spans="1:4" ht="24" customHeight="1" x14ac:dyDescent="0.25">
      <c r="A179" s="60" t="s">
        <v>19</v>
      </c>
      <c r="B179" s="59">
        <v>19.399999999999999</v>
      </c>
      <c r="C179" s="59">
        <v>19.399999999999999</v>
      </c>
      <c r="D179" s="59">
        <v>19.399999999999999</v>
      </c>
    </row>
    <row r="180" spans="1:4" ht="24" customHeight="1" x14ac:dyDescent="0.25">
      <c r="A180" s="60" t="s">
        <v>20</v>
      </c>
      <c r="B180" s="59">
        <v>20.9</v>
      </c>
      <c r="C180" s="59">
        <v>20.9</v>
      </c>
      <c r="D180" s="59">
        <v>20.9</v>
      </c>
    </row>
    <row r="181" spans="1:4" ht="24" customHeight="1" x14ac:dyDescent="0.25">
      <c r="A181" s="60" t="s">
        <v>21</v>
      </c>
      <c r="B181" s="59">
        <v>37</v>
      </c>
      <c r="C181" s="59">
        <v>37</v>
      </c>
      <c r="D181" s="59">
        <v>37</v>
      </c>
    </row>
    <row r="182" spans="1:4" ht="24" customHeight="1" x14ac:dyDescent="0.25">
      <c r="A182" s="60" t="s">
        <v>22</v>
      </c>
      <c r="B182" s="59">
        <v>21.9</v>
      </c>
      <c r="C182" s="59">
        <v>21.9</v>
      </c>
      <c r="D182" s="59">
        <v>21.9</v>
      </c>
    </row>
    <row r="183" spans="1:4" ht="24" customHeight="1" x14ac:dyDescent="0.25">
      <c r="A183" s="60" t="s">
        <v>237</v>
      </c>
      <c r="B183" s="59">
        <v>10.4</v>
      </c>
      <c r="C183" s="59">
        <v>10.4</v>
      </c>
      <c r="D183" s="59">
        <v>10.4</v>
      </c>
    </row>
    <row r="184" spans="1:4" ht="24" customHeight="1" x14ac:dyDescent="0.25">
      <c r="A184" s="60" t="s">
        <v>238</v>
      </c>
      <c r="B184" s="59">
        <v>18.899999999999999</v>
      </c>
      <c r="C184" s="59">
        <v>18.899999999999999</v>
      </c>
      <c r="D184" s="59">
        <v>18.899999999999999</v>
      </c>
    </row>
    <row r="185" spans="1:4" ht="24" customHeight="1" x14ac:dyDescent="0.25">
      <c r="A185" s="61" t="s">
        <v>239</v>
      </c>
      <c r="B185" s="63">
        <f>SUM(B173:B184)</f>
        <v>299.99999999999994</v>
      </c>
      <c r="C185" s="63">
        <f>SUM(C173:C184)</f>
        <v>299.99999999999994</v>
      </c>
      <c r="D185" s="63">
        <f>SUM(D173:D184)</f>
        <v>299.99999999999994</v>
      </c>
    </row>
    <row r="186" spans="1:4" ht="24" customHeight="1" x14ac:dyDescent="0.2"/>
    <row r="187" spans="1:4" ht="24" customHeight="1" x14ac:dyDescent="0.2"/>
    <row r="188" spans="1:4" ht="24" customHeight="1" x14ac:dyDescent="0.2"/>
    <row r="189" spans="1:4" ht="24" customHeight="1" x14ac:dyDescent="0.2"/>
    <row r="190" spans="1:4" ht="24" customHeight="1" x14ac:dyDescent="0.25">
      <c r="D190" s="72" t="s">
        <v>398</v>
      </c>
    </row>
    <row r="191" spans="1:4" ht="24" customHeight="1" x14ac:dyDescent="0.25">
      <c r="D191" s="72" t="s">
        <v>743</v>
      </c>
    </row>
    <row r="192" spans="1:4" ht="24" customHeight="1" x14ac:dyDescent="0.2"/>
    <row r="193" spans="1:4" ht="133.5" customHeight="1" x14ac:dyDescent="0.2">
      <c r="A193" s="219" t="s">
        <v>966</v>
      </c>
      <c r="B193" s="219"/>
      <c r="C193" s="219"/>
      <c r="D193" s="219"/>
    </row>
    <row r="194" spans="1:4" ht="24" customHeight="1" x14ac:dyDescent="0.3">
      <c r="A194" s="7"/>
      <c r="B194" s="118"/>
      <c r="D194" s="72" t="s">
        <v>301</v>
      </c>
    </row>
    <row r="195" spans="1:4" ht="42.75" customHeight="1" x14ac:dyDescent="0.2">
      <c r="A195" s="68" t="s">
        <v>122</v>
      </c>
      <c r="B195" s="70" t="s">
        <v>403</v>
      </c>
      <c r="C195" s="70" t="s">
        <v>741</v>
      </c>
      <c r="D195" s="70" t="s">
        <v>912</v>
      </c>
    </row>
    <row r="196" spans="1:4" ht="24" customHeight="1" x14ac:dyDescent="0.25">
      <c r="A196" s="60" t="s">
        <v>85</v>
      </c>
      <c r="B196" s="59">
        <v>4975.8</v>
      </c>
      <c r="C196" s="59"/>
      <c r="D196" s="59"/>
    </row>
    <row r="197" spans="1:4" ht="24" customHeight="1" x14ac:dyDescent="0.25">
      <c r="A197" s="9" t="s">
        <v>84</v>
      </c>
      <c r="B197" s="59">
        <v>0</v>
      </c>
      <c r="C197" s="59"/>
      <c r="D197" s="59"/>
    </row>
    <row r="198" spans="1:4" ht="24" customHeight="1" x14ac:dyDescent="0.25">
      <c r="A198" s="60" t="s">
        <v>86</v>
      </c>
      <c r="B198" s="59">
        <v>4109.1000000000004</v>
      </c>
      <c r="C198" s="59"/>
      <c r="D198" s="59"/>
    </row>
    <row r="199" spans="1:4" ht="24" customHeight="1" x14ac:dyDescent="0.25">
      <c r="A199" s="60" t="s">
        <v>87</v>
      </c>
      <c r="B199" s="59">
        <v>2743.2</v>
      </c>
      <c r="C199" s="59"/>
      <c r="D199" s="59"/>
    </row>
    <row r="200" spans="1:4" ht="24" customHeight="1" x14ac:dyDescent="0.25">
      <c r="A200" s="60" t="s">
        <v>88</v>
      </c>
      <c r="B200" s="59">
        <v>2353.1999999999998</v>
      </c>
      <c r="C200" s="59"/>
      <c r="D200" s="59"/>
    </row>
    <row r="201" spans="1:4" ht="24" customHeight="1" x14ac:dyDescent="0.25">
      <c r="A201" s="60" t="s">
        <v>18</v>
      </c>
      <c r="B201" s="59">
        <v>5912.3</v>
      </c>
      <c r="C201" s="59"/>
      <c r="D201" s="59"/>
    </row>
    <row r="202" spans="1:4" ht="24" customHeight="1" x14ac:dyDescent="0.25">
      <c r="A202" s="60" t="s">
        <v>19</v>
      </c>
      <c r="B202" s="59">
        <v>2561</v>
      </c>
      <c r="C202" s="59"/>
      <c r="D202" s="59"/>
    </row>
    <row r="203" spans="1:4" ht="24" customHeight="1" x14ac:dyDescent="0.25">
      <c r="A203" s="60" t="s">
        <v>20</v>
      </c>
      <c r="B203" s="59">
        <v>1700.6</v>
      </c>
      <c r="C203" s="59"/>
      <c r="D203" s="59"/>
    </row>
    <row r="204" spans="1:4" ht="24" customHeight="1" x14ac:dyDescent="0.25">
      <c r="A204" s="60" t="s">
        <v>21</v>
      </c>
      <c r="B204" s="59">
        <v>8268.4</v>
      </c>
      <c r="C204" s="59"/>
      <c r="D204" s="59"/>
    </row>
    <row r="205" spans="1:4" ht="24" customHeight="1" x14ac:dyDescent="0.25">
      <c r="A205" s="60" t="s">
        <v>22</v>
      </c>
      <c r="B205" s="59">
        <v>4474</v>
      </c>
      <c r="C205" s="59"/>
      <c r="D205" s="59"/>
    </row>
    <row r="206" spans="1:4" ht="24" customHeight="1" x14ac:dyDescent="0.25">
      <c r="A206" s="60" t="s">
        <v>237</v>
      </c>
      <c r="B206" s="59">
        <v>3302.2</v>
      </c>
      <c r="C206" s="59"/>
      <c r="D206" s="59"/>
    </row>
    <row r="207" spans="1:4" ht="24" customHeight="1" x14ac:dyDescent="0.25">
      <c r="A207" s="60" t="s">
        <v>238</v>
      </c>
      <c r="B207" s="59">
        <v>4600.2</v>
      </c>
      <c r="C207" s="59"/>
      <c r="D207" s="59"/>
    </row>
    <row r="208" spans="1:4" ht="24" customHeight="1" x14ac:dyDescent="0.25">
      <c r="A208" s="61" t="s">
        <v>239</v>
      </c>
      <c r="B208" s="63">
        <f>SUM(B196:B207)</f>
        <v>44999.999999999993</v>
      </c>
      <c r="C208" s="63">
        <f>SUM(C196:C207)</f>
        <v>0</v>
      </c>
      <c r="D208" s="63">
        <f>SUM(D196:D207)</f>
        <v>0</v>
      </c>
    </row>
    <row r="209" ht="24" customHeight="1" x14ac:dyDescent="0.2"/>
    <row r="210" ht="24" customHeight="1" x14ac:dyDescent="0.2"/>
    <row r="211" ht="24" customHeight="1" x14ac:dyDescent="0.2"/>
    <row r="212" ht="24" customHeight="1" x14ac:dyDescent="0.2"/>
    <row r="213" ht="24" customHeight="1" x14ac:dyDescent="0.2"/>
    <row r="214" ht="24" customHeight="1" x14ac:dyDescent="0.2"/>
    <row r="215" ht="24" customHeight="1" x14ac:dyDescent="0.2"/>
    <row r="216" ht="24" customHeight="1" x14ac:dyDescent="0.2"/>
    <row r="217" ht="24" customHeight="1" x14ac:dyDescent="0.2"/>
    <row r="218" ht="24" customHeight="1" x14ac:dyDescent="0.2"/>
    <row r="219" ht="24" customHeight="1" x14ac:dyDescent="0.2"/>
    <row r="220" ht="24" customHeight="1" x14ac:dyDescent="0.2"/>
    <row r="221" ht="24" customHeight="1" x14ac:dyDescent="0.2"/>
    <row r="222" ht="24" customHeight="1" x14ac:dyDescent="0.2"/>
    <row r="223" ht="24" customHeight="1" x14ac:dyDescent="0.2"/>
    <row r="224" ht="24" customHeight="1" x14ac:dyDescent="0.2"/>
    <row r="225" ht="24" customHeight="1" x14ac:dyDescent="0.2"/>
    <row r="226" ht="24" customHeight="1" x14ac:dyDescent="0.2"/>
    <row r="227" ht="24" customHeight="1" x14ac:dyDescent="0.2"/>
    <row r="228" ht="24" customHeight="1" x14ac:dyDescent="0.2"/>
    <row r="229" ht="24" customHeight="1" x14ac:dyDescent="0.2"/>
    <row r="230" ht="24" customHeight="1" x14ac:dyDescent="0.2"/>
    <row r="231" ht="24" customHeight="1" x14ac:dyDescent="0.2"/>
    <row r="232" ht="24" customHeight="1" x14ac:dyDescent="0.2"/>
    <row r="233" ht="24" customHeight="1" x14ac:dyDescent="0.2"/>
    <row r="234" ht="24" customHeight="1" x14ac:dyDescent="0.2"/>
    <row r="235" ht="24" customHeight="1" x14ac:dyDescent="0.2"/>
    <row r="236" ht="24" customHeight="1" x14ac:dyDescent="0.2"/>
    <row r="237" ht="24" customHeight="1" x14ac:dyDescent="0.2"/>
    <row r="238" ht="24" customHeight="1" x14ac:dyDescent="0.2"/>
    <row r="239" ht="24" customHeight="1" x14ac:dyDescent="0.2"/>
    <row r="240" ht="24" customHeight="1" x14ac:dyDescent="0.2"/>
    <row r="241" ht="24" customHeight="1" x14ac:dyDescent="0.2"/>
    <row r="242" ht="24" customHeight="1" x14ac:dyDescent="0.2"/>
    <row r="243" ht="24" customHeight="1" x14ac:dyDescent="0.2"/>
    <row r="244" ht="24" customHeight="1" x14ac:dyDescent="0.2"/>
    <row r="245" ht="24" customHeight="1" x14ac:dyDescent="0.2"/>
    <row r="246" ht="24" customHeight="1" x14ac:dyDescent="0.2"/>
    <row r="247" ht="24" customHeight="1" x14ac:dyDescent="0.2"/>
    <row r="248" ht="24" customHeight="1" x14ac:dyDescent="0.2"/>
    <row r="249" ht="24" customHeight="1" x14ac:dyDescent="0.2"/>
    <row r="250" ht="24" customHeight="1" x14ac:dyDescent="0.2"/>
    <row r="251" ht="24" customHeight="1" x14ac:dyDescent="0.2"/>
    <row r="252" ht="24" customHeight="1" x14ac:dyDescent="0.2"/>
    <row r="253" ht="24" customHeight="1" x14ac:dyDescent="0.2"/>
    <row r="254" ht="24" customHeight="1" x14ac:dyDescent="0.2"/>
    <row r="255" ht="24" customHeight="1" x14ac:dyDescent="0.2"/>
    <row r="256" ht="24" customHeight="1" x14ac:dyDescent="0.2"/>
    <row r="257" ht="24" customHeight="1" x14ac:dyDescent="0.2"/>
    <row r="258" ht="24" customHeight="1" x14ac:dyDescent="0.2"/>
    <row r="259" ht="24" customHeight="1" x14ac:dyDescent="0.2"/>
    <row r="260" ht="24" customHeight="1" x14ac:dyDescent="0.2"/>
    <row r="261" ht="24" customHeight="1" x14ac:dyDescent="0.2"/>
    <row r="262" ht="24" customHeight="1" x14ac:dyDescent="0.2"/>
    <row r="263" ht="24" customHeight="1" x14ac:dyDescent="0.2"/>
    <row r="264" ht="24" customHeight="1" x14ac:dyDescent="0.2"/>
    <row r="265" ht="24" customHeight="1" x14ac:dyDescent="0.2"/>
    <row r="266" ht="24" customHeight="1" x14ac:dyDescent="0.2"/>
    <row r="267" ht="24" customHeight="1" x14ac:dyDescent="0.2"/>
    <row r="268" ht="24" customHeight="1" x14ac:dyDescent="0.2"/>
    <row r="269" ht="24" customHeight="1" x14ac:dyDescent="0.2"/>
    <row r="270" ht="24" customHeight="1" x14ac:dyDescent="0.2"/>
    <row r="271" ht="24" customHeight="1" x14ac:dyDescent="0.2"/>
    <row r="272" ht="24" customHeight="1" x14ac:dyDescent="0.2"/>
    <row r="273" ht="24" customHeight="1" x14ac:dyDescent="0.2"/>
    <row r="274" ht="24" customHeight="1" x14ac:dyDescent="0.2"/>
    <row r="275" ht="24" customHeight="1" x14ac:dyDescent="0.2"/>
    <row r="276" ht="24" customHeight="1" x14ac:dyDescent="0.2"/>
    <row r="277" ht="24" customHeight="1" x14ac:dyDescent="0.2"/>
    <row r="278" ht="24" customHeight="1" x14ac:dyDescent="0.2"/>
    <row r="279" ht="24" customHeight="1" x14ac:dyDescent="0.2"/>
    <row r="280" ht="24" customHeight="1" x14ac:dyDescent="0.2"/>
    <row r="281" ht="24" customHeight="1" x14ac:dyDescent="0.2"/>
    <row r="282" ht="24" customHeight="1" x14ac:dyDescent="0.2"/>
    <row r="283" ht="24" customHeight="1" x14ac:dyDescent="0.2"/>
    <row r="284" ht="24" customHeight="1" x14ac:dyDescent="0.2"/>
    <row r="285" ht="24" customHeight="1" x14ac:dyDescent="0.2"/>
    <row r="286" ht="24" customHeight="1" x14ac:dyDescent="0.2"/>
    <row r="287" ht="24" customHeight="1" x14ac:dyDescent="0.2"/>
    <row r="288" ht="24" customHeight="1" x14ac:dyDescent="0.2"/>
    <row r="289" ht="24" customHeight="1" x14ac:dyDescent="0.2"/>
    <row r="290" ht="24" customHeight="1" x14ac:dyDescent="0.2"/>
    <row r="291" ht="24" customHeight="1" x14ac:dyDescent="0.2"/>
    <row r="292" ht="24" customHeight="1" x14ac:dyDescent="0.2"/>
    <row r="293" ht="24" customHeight="1" x14ac:dyDescent="0.2"/>
    <row r="294" ht="24" customHeight="1" x14ac:dyDescent="0.2"/>
    <row r="295" ht="24" customHeight="1" x14ac:dyDescent="0.2"/>
    <row r="296" ht="24" customHeight="1" x14ac:dyDescent="0.2"/>
    <row r="297" ht="24" customHeight="1" x14ac:dyDescent="0.2"/>
    <row r="298" ht="24" customHeight="1" x14ac:dyDescent="0.2"/>
    <row r="299" ht="24" customHeight="1" x14ac:dyDescent="0.2"/>
    <row r="300" ht="24" customHeight="1" x14ac:dyDescent="0.2"/>
    <row r="301" ht="24" customHeight="1" x14ac:dyDescent="0.2"/>
    <row r="302" ht="24" customHeight="1" x14ac:dyDescent="0.2"/>
    <row r="303" ht="24" customHeight="1" x14ac:dyDescent="0.2"/>
    <row r="304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  <row r="348" ht="24" customHeight="1" x14ac:dyDescent="0.2"/>
    <row r="349" ht="24" customHeight="1" x14ac:dyDescent="0.2"/>
    <row r="350" ht="24" customHeight="1" x14ac:dyDescent="0.2"/>
    <row r="351" ht="24" customHeight="1" x14ac:dyDescent="0.2"/>
    <row r="352" ht="24" customHeight="1" x14ac:dyDescent="0.2"/>
    <row r="353" ht="24" customHeight="1" x14ac:dyDescent="0.2"/>
    <row r="354" ht="24" customHeight="1" x14ac:dyDescent="0.2"/>
    <row r="355" ht="24" customHeight="1" x14ac:dyDescent="0.2"/>
    <row r="356" ht="24" customHeight="1" x14ac:dyDescent="0.2"/>
    <row r="357" ht="24" customHeight="1" x14ac:dyDescent="0.2"/>
    <row r="358" ht="24" customHeight="1" x14ac:dyDescent="0.2"/>
    <row r="359" ht="24" customHeight="1" x14ac:dyDescent="0.2"/>
    <row r="360" ht="24" customHeight="1" x14ac:dyDescent="0.2"/>
    <row r="361" ht="24" customHeight="1" x14ac:dyDescent="0.2"/>
    <row r="362" ht="24" customHeight="1" x14ac:dyDescent="0.2"/>
    <row r="363" ht="24" customHeight="1" x14ac:dyDescent="0.2"/>
    <row r="364" ht="24" customHeight="1" x14ac:dyDescent="0.2"/>
    <row r="365" ht="24" customHeight="1" x14ac:dyDescent="0.2"/>
    <row r="366" ht="24" customHeight="1" x14ac:dyDescent="0.2"/>
    <row r="367" ht="24" customHeight="1" x14ac:dyDescent="0.2"/>
    <row r="368" ht="24" customHeight="1" x14ac:dyDescent="0.2"/>
    <row r="369" ht="24" customHeight="1" x14ac:dyDescent="0.2"/>
    <row r="370" ht="24" customHeight="1" x14ac:dyDescent="0.2"/>
    <row r="371" ht="24" customHeight="1" x14ac:dyDescent="0.2"/>
    <row r="372" ht="24" customHeight="1" x14ac:dyDescent="0.2"/>
    <row r="373" ht="24" customHeight="1" x14ac:dyDescent="0.2"/>
    <row r="374" ht="24" customHeight="1" x14ac:dyDescent="0.2"/>
    <row r="375" ht="24" customHeight="1" x14ac:dyDescent="0.2"/>
    <row r="376" ht="24" customHeight="1" x14ac:dyDescent="0.2"/>
    <row r="377" ht="24" customHeight="1" x14ac:dyDescent="0.2"/>
    <row r="378" ht="24" customHeight="1" x14ac:dyDescent="0.2"/>
    <row r="379" ht="24" customHeight="1" x14ac:dyDescent="0.2"/>
    <row r="380" ht="24" customHeight="1" x14ac:dyDescent="0.2"/>
    <row r="381" ht="24" customHeight="1" x14ac:dyDescent="0.2"/>
    <row r="382" ht="24" customHeight="1" x14ac:dyDescent="0.2"/>
    <row r="383" ht="24" customHeight="1" x14ac:dyDescent="0.2"/>
    <row r="384" ht="24" customHeight="1" x14ac:dyDescent="0.2"/>
    <row r="385" ht="24" customHeight="1" x14ac:dyDescent="0.2"/>
    <row r="386" ht="24" customHeight="1" x14ac:dyDescent="0.2"/>
    <row r="387" ht="24" customHeight="1" x14ac:dyDescent="0.2"/>
    <row r="388" ht="24" customHeight="1" x14ac:dyDescent="0.2"/>
    <row r="389" ht="24" customHeight="1" x14ac:dyDescent="0.2"/>
    <row r="390" ht="24" customHeight="1" x14ac:dyDescent="0.2"/>
    <row r="391" ht="24" customHeight="1" x14ac:dyDescent="0.2"/>
    <row r="392" ht="24" customHeight="1" x14ac:dyDescent="0.2"/>
    <row r="393" ht="24" customHeight="1" x14ac:dyDescent="0.2"/>
    <row r="394" ht="24" customHeight="1" x14ac:dyDescent="0.2"/>
    <row r="395" ht="24" customHeight="1" x14ac:dyDescent="0.2"/>
    <row r="396" ht="24" customHeight="1" x14ac:dyDescent="0.2"/>
    <row r="397" ht="24" customHeight="1" x14ac:dyDescent="0.2"/>
    <row r="398" ht="24" customHeight="1" x14ac:dyDescent="0.2"/>
    <row r="399" ht="24" customHeight="1" x14ac:dyDescent="0.2"/>
    <row r="400" ht="24" customHeight="1" x14ac:dyDescent="0.2"/>
    <row r="401" ht="24" customHeight="1" x14ac:dyDescent="0.2"/>
    <row r="402" ht="24" customHeight="1" x14ac:dyDescent="0.2"/>
    <row r="403" ht="24" customHeight="1" x14ac:dyDescent="0.2"/>
    <row r="404" ht="24" customHeight="1" x14ac:dyDescent="0.2"/>
    <row r="405" ht="24" customHeight="1" x14ac:dyDescent="0.2"/>
    <row r="406" ht="24" customHeight="1" x14ac:dyDescent="0.2"/>
    <row r="407" ht="24" customHeight="1" x14ac:dyDescent="0.2"/>
    <row r="408" ht="24" customHeight="1" x14ac:dyDescent="0.2"/>
    <row r="409" ht="24" customHeight="1" x14ac:dyDescent="0.2"/>
    <row r="410" ht="24" customHeight="1" x14ac:dyDescent="0.2"/>
    <row r="411" ht="24" customHeight="1" x14ac:dyDescent="0.2"/>
    <row r="412" ht="24" customHeight="1" x14ac:dyDescent="0.2"/>
    <row r="413" ht="24" customHeight="1" x14ac:dyDescent="0.2"/>
    <row r="414" ht="24" customHeight="1" x14ac:dyDescent="0.2"/>
    <row r="415" ht="24" customHeight="1" x14ac:dyDescent="0.2"/>
    <row r="416" ht="24" customHeight="1" x14ac:dyDescent="0.2"/>
    <row r="417" ht="24" customHeight="1" x14ac:dyDescent="0.2"/>
    <row r="418" ht="24" customHeight="1" x14ac:dyDescent="0.2"/>
    <row r="419" ht="24" customHeight="1" x14ac:dyDescent="0.2"/>
    <row r="420" ht="24" customHeight="1" x14ac:dyDescent="0.2"/>
    <row r="421" ht="24" customHeight="1" x14ac:dyDescent="0.2"/>
    <row r="422" ht="24" customHeight="1" x14ac:dyDescent="0.2"/>
    <row r="423" ht="24" customHeight="1" x14ac:dyDescent="0.2"/>
    <row r="424" ht="24" customHeight="1" x14ac:dyDescent="0.2"/>
    <row r="425" ht="24" customHeight="1" x14ac:dyDescent="0.2"/>
    <row r="426" ht="24" customHeight="1" x14ac:dyDescent="0.2"/>
    <row r="427" ht="24" customHeight="1" x14ac:dyDescent="0.2"/>
    <row r="428" ht="24" customHeight="1" x14ac:dyDescent="0.2"/>
    <row r="429" ht="24" customHeight="1" x14ac:dyDescent="0.2"/>
    <row r="430" ht="24" customHeight="1" x14ac:dyDescent="0.2"/>
    <row r="431" ht="24" customHeight="1" x14ac:dyDescent="0.2"/>
    <row r="432" ht="24" customHeight="1" x14ac:dyDescent="0.2"/>
    <row r="433" ht="24" customHeight="1" x14ac:dyDescent="0.2"/>
    <row r="434" ht="24" customHeight="1" x14ac:dyDescent="0.2"/>
    <row r="435" ht="24" customHeight="1" x14ac:dyDescent="0.2"/>
    <row r="436" ht="24" customHeight="1" x14ac:dyDescent="0.2"/>
    <row r="437" ht="24" customHeight="1" x14ac:dyDescent="0.2"/>
    <row r="438" ht="24" customHeight="1" x14ac:dyDescent="0.2"/>
    <row r="439" ht="24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24" customHeight="1" x14ac:dyDescent="0.2"/>
    <row r="457" ht="24" customHeight="1" x14ac:dyDescent="0.2"/>
    <row r="458" ht="24" customHeight="1" x14ac:dyDescent="0.2"/>
    <row r="459" ht="24" customHeight="1" x14ac:dyDescent="0.2"/>
    <row r="460" ht="24" customHeight="1" x14ac:dyDescent="0.2"/>
    <row r="461" ht="24" customHeight="1" x14ac:dyDescent="0.2"/>
    <row r="462" ht="24" customHeight="1" x14ac:dyDescent="0.2"/>
    <row r="463" ht="24" customHeight="1" x14ac:dyDescent="0.2"/>
    <row r="464" ht="24" customHeight="1" x14ac:dyDescent="0.2"/>
    <row r="465" ht="24" customHeight="1" x14ac:dyDescent="0.2"/>
    <row r="466" ht="24" customHeight="1" x14ac:dyDescent="0.2"/>
    <row r="467" ht="24" customHeight="1" x14ac:dyDescent="0.2"/>
    <row r="468" ht="24" customHeight="1" x14ac:dyDescent="0.2"/>
    <row r="469" ht="24" customHeight="1" x14ac:dyDescent="0.2"/>
    <row r="470" ht="24" customHeight="1" x14ac:dyDescent="0.2"/>
    <row r="471" ht="24" customHeight="1" x14ac:dyDescent="0.2"/>
    <row r="472" ht="24" customHeight="1" x14ac:dyDescent="0.2"/>
    <row r="473" ht="24" customHeight="1" x14ac:dyDescent="0.2"/>
    <row r="474" ht="24" customHeight="1" x14ac:dyDescent="0.2"/>
    <row r="475" ht="24" customHeight="1" x14ac:dyDescent="0.2"/>
    <row r="476" ht="24" customHeight="1" x14ac:dyDescent="0.2"/>
    <row r="477" ht="24" customHeight="1" x14ac:dyDescent="0.2"/>
    <row r="478" ht="24" customHeight="1" x14ac:dyDescent="0.2"/>
    <row r="479" ht="24" customHeight="1" x14ac:dyDescent="0.2"/>
    <row r="480" ht="24" customHeight="1" x14ac:dyDescent="0.2"/>
    <row r="481" ht="24" customHeight="1" x14ac:dyDescent="0.2"/>
    <row r="482" ht="24" customHeight="1" x14ac:dyDescent="0.2"/>
    <row r="483" ht="24" customHeight="1" x14ac:dyDescent="0.2"/>
    <row r="484" ht="24" customHeight="1" x14ac:dyDescent="0.2"/>
    <row r="485" ht="24" customHeight="1" x14ac:dyDescent="0.2"/>
    <row r="486" ht="24" customHeight="1" x14ac:dyDescent="0.2"/>
    <row r="487" ht="24" customHeight="1" x14ac:dyDescent="0.2"/>
    <row r="488" ht="24" customHeight="1" x14ac:dyDescent="0.2"/>
    <row r="489" ht="24" customHeight="1" x14ac:dyDescent="0.2"/>
    <row r="490" ht="24" customHeight="1" x14ac:dyDescent="0.2"/>
    <row r="491" ht="24" customHeight="1" x14ac:dyDescent="0.2"/>
    <row r="492" ht="24" customHeight="1" x14ac:dyDescent="0.2"/>
    <row r="493" ht="24" customHeight="1" x14ac:dyDescent="0.2"/>
    <row r="494" ht="24" customHeight="1" x14ac:dyDescent="0.2"/>
    <row r="495" ht="24" customHeight="1" x14ac:dyDescent="0.2"/>
    <row r="496" ht="24" customHeight="1" x14ac:dyDescent="0.2"/>
    <row r="497" ht="24" customHeight="1" x14ac:dyDescent="0.2"/>
    <row r="498" ht="24" customHeight="1" x14ac:dyDescent="0.2"/>
    <row r="499" ht="24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24" customHeight="1" x14ac:dyDescent="0.2"/>
    <row r="516" ht="24" customHeight="1" x14ac:dyDescent="0.2"/>
    <row r="517" ht="24" customHeight="1" x14ac:dyDescent="0.2"/>
    <row r="518" ht="24" customHeight="1" x14ac:dyDescent="0.2"/>
    <row r="519" ht="24" customHeight="1" x14ac:dyDescent="0.2"/>
    <row r="520" ht="24" customHeight="1" x14ac:dyDescent="0.2"/>
    <row r="521" ht="24" customHeight="1" x14ac:dyDescent="0.2"/>
    <row r="522" ht="24" customHeight="1" x14ac:dyDescent="0.2"/>
    <row r="523" ht="24" customHeight="1" x14ac:dyDescent="0.2"/>
    <row r="524" ht="24" customHeight="1" x14ac:dyDescent="0.2"/>
    <row r="525" ht="24" customHeight="1" x14ac:dyDescent="0.2"/>
    <row r="526" ht="24" customHeight="1" x14ac:dyDescent="0.2"/>
    <row r="527" ht="24" customHeight="1" x14ac:dyDescent="0.2"/>
  </sheetData>
  <mergeCells count="8">
    <mergeCell ref="A143:D143"/>
    <mergeCell ref="A170:D170"/>
    <mergeCell ref="A193:D193"/>
    <mergeCell ref="A8:D8"/>
    <mergeCell ref="A34:D34"/>
    <mergeCell ref="A61:D61"/>
    <mergeCell ref="A88:D88"/>
    <mergeCell ref="A115:D115"/>
  </mergeCells>
  <phoneticPr fontId="7" type="noConversion"/>
  <pageMargins left="0.8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прил 1</vt:lpstr>
      <vt:lpstr>прил 2</vt:lpstr>
      <vt:lpstr>прил 3</vt:lpstr>
      <vt:lpstr>прил 4</vt:lpstr>
      <vt:lpstr>прил 5</vt:lpstr>
      <vt:lpstr>прил 6,7</vt:lpstr>
      <vt:lpstr>прил 8</vt:lpstr>
      <vt:lpstr>прил 9-14</vt:lpstr>
      <vt:lpstr>прил 15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2023-11-14T10:51:22Z</cp:lastPrinted>
  <dcterms:created xsi:type="dcterms:W3CDTF">2004-11-15T11:25:47Z</dcterms:created>
  <dcterms:modified xsi:type="dcterms:W3CDTF">2023-11-15T06:30:38Z</dcterms:modified>
</cp:coreProperties>
</file>