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х\Desktop\1 РАБОТА\1 РАСПОРЯЖЕНИЕ, ПОСТАНОВЛЕНИЯ, ПРИКАЗЫ\ПОСТАНОВЛЕНИЯ\МП Развитие образования Аргаяшского МР\МП 2021\4 кв\"/>
    </mc:Choice>
  </mc:AlternateContent>
  <bookViews>
    <workbookView xWindow="0" yWindow="0" windowWidth="19200" windowHeight="10290" activeTab="4"/>
  </bookViews>
  <sheets>
    <sheet name="Таблица 1" sheetId="12" r:id="rId1"/>
    <sheet name="Таблица 2" sheetId="13" r:id="rId2"/>
    <sheet name="Таблица 3" sheetId="16" r:id="rId3"/>
    <sheet name="Таблица 4" sheetId="2" r:id="rId4"/>
    <sheet name="Таблица 5" sheetId="3" r:id="rId5"/>
  </sheets>
  <definedNames>
    <definedName name="_xlnm._FilterDatabase" localSheetId="1" hidden="1">'Таблица 2'!$A$6:$H$81</definedName>
    <definedName name="_xlnm._FilterDatabase" localSheetId="3" hidden="1">'Таблица 4'!$B$6:$K$189</definedName>
    <definedName name="_xlnm._FilterDatabase" localSheetId="4" hidden="1">'Таблица 5'!$A$7:$H$307</definedName>
    <definedName name="_xlnm.Print_Titles" localSheetId="0">'Таблица 1'!$11:$13</definedName>
    <definedName name="_xlnm.Print_Titles" localSheetId="1">'Таблица 2'!$4:$6</definedName>
    <definedName name="_xlnm.Print_Titles" localSheetId="3">'Таблица 4'!$4:$6</definedName>
    <definedName name="_xlnm.Print_Titles" localSheetId="4">'Таблица 5'!$5:$7</definedName>
    <definedName name="_xlnm.Print_Area" localSheetId="0">'Таблица 1'!$A$1:$H$122</definedName>
    <definedName name="_xlnm.Print_Area" localSheetId="3">'Таблица 4'!$A$1:$K$189</definedName>
    <definedName name="_xlnm.Print_Area" localSheetId="4">'Таблица 5'!$A$1:$G$307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2" l="1"/>
  <c r="D214" i="3"/>
  <c r="E214" i="3"/>
  <c r="F214" i="3"/>
  <c r="G214" i="3"/>
  <c r="D215" i="3"/>
  <c r="E215" i="3"/>
  <c r="F215" i="3"/>
  <c r="G215" i="3"/>
  <c r="D216" i="3"/>
  <c r="E216" i="3"/>
  <c r="F216" i="3"/>
  <c r="G216" i="3"/>
  <c r="E217" i="3"/>
  <c r="F217" i="3"/>
  <c r="G217" i="3"/>
  <c r="D217" i="3"/>
  <c r="G243" i="3"/>
  <c r="F243" i="3"/>
  <c r="E243" i="3"/>
  <c r="D243" i="3"/>
  <c r="D58" i="3"/>
  <c r="I134" i="2" l="1"/>
  <c r="J134" i="2"/>
  <c r="K134" i="2"/>
  <c r="H134" i="2"/>
  <c r="K151" i="2"/>
  <c r="K150" i="2" s="1"/>
  <c r="J151" i="2"/>
  <c r="J150" i="2" s="1"/>
  <c r="I151" i="2"/>
  <c r="I150" i="2" s="1"/>
  <c r="H151" i="2"/>
  <c r="H150" i="2" s="1"/>
  <c r="H86" i="2"/>
  <c r="H32" i="2"/>
  <c r="G208" i="3" l="1"/>
  <c r="F208" i="3"/>
  <c r="E208" i="3"/>
  <c r="D208" i="3"/>
  <c r="J105" i="2"/>
  <c r="K105" i="2"/>
  <c r="I105" i="2"/>
  <c r="K129" i="2"/>
  <c r="J129" i="2"/>
  <c r="I129" i="2"/>
  <c r="H129" i="2"/>
  <c r="G303" i="3" l="1"/>
  <c r="F303" i="3"/>
  <c r="E303" i="3"/>
  <c r="D303" i="3"/>
  <c r="K188" i="2"/>
  <c r="K187" i="2" s="1"/>
  <c r="J188" i="2"/>
  <c r="J187" i="2" s="1"/>
  <c r="I188" i="2"/>
  <c r="I187" i="2" s="1"/>
  <c r="H188" i="2"/>
  <c r="H187" i="2" s="1"/>
  <c r="H49" i="2" l="1"/>
  <c r="D55" i="3"/>
  <c r="E55" i="3"/>
  <c r="F55" i="3"/>
  <c r="G55" i="3"/>
  <c r="D56" i="3"/>
  <c r="E56" i="3"/>
  <c r="F56" i="3"/>
  <c r="G56" i="3"/>
  <c r="D57" i="3"/>
  <c r="E57" i="3"/>
  <c r="F57" i="3"/>
  <c r="G57" i="3"/>
  <c r="E54" i="3"/>
  <c r="F54" i="3"/>
  <c r="G54" i="3"/>
  <c r="D54" i="3"/>
  <c r="J42" i="2"/>
  <c r="I64" i="2" l="1"/>
  <c r="J64" i="2"/>
  <c r="K64" i="2"/>
  <c r="J176" i="2" l="1"/>
  <c r="J175" i="2" s="1"/>
  <c r="I176" i="2"/>
  <c r="I175" i="2" s="1"/>
  <c r="F118" i="3" l="1"/>
  <c r="E38" i="3"/>
  <c r="F38" i="3"/>
  <c r="G38" i="3"/>
  <c r="I155" i="2"/>
  <c r="J155" i="2"/>
  <c r="K155" i="2"/>
  <c r="H155" i="2"/>
  <c r="I172" i="2"/>
  <c r="I171" i="2" s="1"/>
  <c r="J172" i="2"/>
  <c r="J171" i="2" s="1"/>
  <c r="K172" i="2"/>
  <c r="H172" i="2"/>
  <c r="H171" i="2" s="1"/>
  <c r="H163" i="2"/>
  <c r="J127" i="2"/>
  <c r="J126" i="2" s="1"/>
  <c r="I127" i="2"/>
  <c r="I126" i="2" s="1"/>
  <c r="J124" i="2"/>
  <c r="J123" i="2" s="1"/>
  <c r="I124" i="2"/>
  <c r="I123" i="2" s="1"/>
  <c r="J121" i="2"/>
  <c r="J120" i="2" s="1"/>
  <c r="I121" i="2"/>
  <c r="I120" i="2" s="1"/>
  <c r="J118" i="2"/>
  <c r="J117" i="2" s="1"/>
  <c r="I118" i="2"/>
  <c r="I117" i="2" s="1"/>
  <c r="J114" i="2"/>
  <c r="J113" i="2" s="1"/>
  <c r="I114" i="2"/>
  <c r="I113" i="2" s="1"/>
  <c r="J110" i="2"/>
  <c r="J109" i="2" s="1"/>
  <c r="I110" i="2"/>
  <c r="I109" i="2" s="1"/>
  <c r="J107" i="2"/>
  <c r="I107" i="2"/>
  <c r="H105" i="2"/>
  <c r="K110" i="2"/>
  <c r="H110" i="2"/>
  <c r="J106" i="2" l="1"/>
  <c r="J104" i="2"/>
  <c r="I106" i="2"/>
  <c r="I104" i="2"/>
  <c r="K171" i="2"/>
  <c r="K36" i="2" l="1"/>
  <c r="I36" i="2"/>
  <c r="J36" i="2"/>
  <c r="H36" i="2"/>
  <c r="I47" i="2"/>
  <c r="J47" i="2"/>
  <c r="I92" i="2"/>
  <c r="J92" i="2"/>
  <c r="K92" i="2"/>
  <c r="H92" i="2"/>
  <c r="H91" i="2" s="1"/>
  <c r="J62" i="2"/>
  <c r="J61" i="2" s="1"/>
  <c r="I62" i="2"/>
  <c r="I61" i="2" s="1"/>
  <c r="H62" i="2"/>
  <c r="H61" i="2" s="1"/>
  <c r="I59" i="2"/>
  <c r="I58" i="2" s="1"/>
  <c r="J59" i="2"/>
  <c r="J58" i="2" s="1"/>
  <c r="H71" i="2"/>
  <c r="H70" i="2" s="1"/>
  <c r="H74" i="2"/>
  <c r="H73" i="2" s="1"/>
  <c r="H77" i="2"/>
  <c r="H80" i="2"/>
  <c r="H79" i="2" s="1"/>
  <c r="H83" i="2"/>
  <c r="H82" i="2" s="1"/>
  <c r="H85" i="2"/>
  <c r="H89" i="2"/>
  <c r="H88" i="2" s="1"/>
  <c r="H96" i="2"/>
  <c r="H98" i="2"/>
  <c r="H97" i="2" s="1"/>
  <c r="H101" i="2"/>
  <c r="H100" i="2" s="1"/>
  <c r="H107" i="2"/>
  <c r="H106" i="2" s="1"/>
  <c r="H109" i="2"/>
  <c r="H114" i="2"/>
  <c r="H113" i="2" s="1"/>
  <c r="H118" i="2"/>
  <c r="H117" i="2" s="1"/>
  <c r="H121" i="2"/>
  <c r="H120" i="2" s="1"/>
  <c r="H124" i="2"/>
  <c r="H123" i="2" s="1"/>
  <c r="H127" i="2"/>
  <c r="H126" i="2" s="1"/>
  <c r="H135" i="2"/>
  <c r="H138" i="2"/>
  <c r="H141" i="2"/>
  <c r="H145" i="2"/>
  <c r="H148" i="2"/>
  <c r="H147" i="2" s="1"/>
  <c r="H67" i="2"/>
  <c r="H157" i="2"/>
  <c r="H160" i="2"/>
  <c r="H162" i="2"/>
  <c r="H166" i="2"/>
  <c r="H165" i="2" s="1"/>
  <c r="H168" i="2"/>
  <c r="H176" i="2"/>
  <c r="H175" i="2" s="1"/>
  <c r="H179" i="2"/>
  <c r="H178" i="2" s="1"/>
  <c r="H182" i="2"/>
  <c r="H181" i="2" s="1"/>
  <c r="H185" i="2"/>
  <c r="H184" i="2" s="1"/>
  <c r="I23" i="2"/>
  <c r="J23" i="2"/>
  <c r="K23" i="2"/>
  <c r="H133" i="2" l="1"/>
  <c r="H76" i="2"/>
  <c r="H156" i="2"/>
  <c r="H154" i="2"/>
  <c r="H153" i="2" s="1"/>
  <c r="H144" i="2"/>
  <c r="H132" i="2"/>
  <c r="H95" i="2"/>
  <c r="H94" i="2" s="1"/>
  <c r="H104" i="2"/>
  <c r="H103" i="2" s="1"/>
  <c r="H159" i="2"/>
  <c r="H28" i="2" l="1"/>
  <c r="I29" i="2"/>
  <c r="I28" i="2" s="1"/>
  <c r="J29" i="2"/>
  <c r="J28" i="2" s="1"/>
  <c r="K29" i="2"/>
  <c r="K28" i="2" s="1"/>
  <c r="H26" i="2" l="1"/>
  <c r="H59" i="2" l="1"/>
  <c r="H23" i="2"/>
  <c r="G169" i="3"/>
  <c r="F148" i="3"/>
  <c r="G148" i="3"/>
  <c r="E148" i="3"/>
  <c r="D148" i="3"/>
  <c r="J91" i="2"/>
  <c r="K91" i="2" l="1"/>
  <c r="I91" i="2"/>
  <c r="G143" i="3" l="1"/>
  <c r="F143" i="3"/>
  <c r="E143" i="3"/>
  <c r="D143" i="3"/>
  <c r="K89" i="2"/>
  <c r="K88" i="2" s="1"/>
  <c r="J89" i="2"/>
  <c r="J88" i="2" s="1"/>
  <c r="I89" i="2"/>
  <c r="I88" i="2" s="1"/>
  <c r="G138" i="3" l="1"/>
  <c r="F138" i="3"/>
  <c r="E138" i="3"/>
  <c r="D138" i="3"/>
  <c r="G298" i="3"/>
  <c r="G293" i="3"/>
  <c r="G288" i="3"/>
  <c r="G283" i="3"/>
  <c r="G278" i="3"/>
  <c r="G273" i="3"/>
  <c r="G268" i="3"/>
  <c r="G263" i="3"/>
  <c r="G258" i="3"/>
  <c r="G253" i="3"/>
  <c r="G252" i="3"/>
  <c r="G251" i="3"/>
  <c r="G250" i="3"/>
  <c r="G249" i="3"/>
  <c r="G108" i="3"/>
  <c r="G238" i="3"/>
  <c r="G233" i="3"/>
  <c r="G223" i="3"/>
  <c r="G218" i="3"/>
  <c r="G203" i="3"/>
  <c r="G198" i="3"/>
  <c r="G188" i="3"/>
  <c r="G193" i="3"/>
  <c r="G183" i="3"/>
  <c r="G178" i="3"/>
  <c r="G173" i="3"/>
  <c r="G172" i="3"/>
  <c r="G171" i="3"/>
  <c r="G170" i="3"/>
  <c r="G163" i="3"/>
  <c r="G158" i="3"/>
  <c r="G157" i="3"/>
  <c r="G156" i="3"/>
  <c r="G155" i="3"/>
  <c r="G154" i="3"/>
  <c r="G133" i="3"/>
  <c r="G128" i="3"/>
  <c r="G123" i="3"/>
  <c r="G118" i="3"/>
  <c r="G113" i="3"/>
  <c r="G103" i="3"/>
  <c r="G98" i="3"/>
  <c r="G93" i="3"/>
  <c r="G228" i="3"/>
  <c r="G88" i="3"/>
  <c r="G83" i="3"/>
  <c r="G78" i="3"/>
  <c r="G73" i="3"/>
  <c r="G68" i="3"/>
  <c r="G63" i="3"/>
  <c r="G58" i="3"/>
  <c r="G48" i="3"/>
  <c r="G43" i="3"/>
  <c r="G33" i="3"/>
  <c r="G28" i="3"/>
  <c r="G23" i="3"/>
  <c r="G18" i="3"/>
  <c r="G17" i="3"/>
  <c r="G12" i="3" s="1"/>
  <c r="G16" i="3"/>
  <c r="G15" i="3"/>
  <c r="G10" i="3" s="1"/>
  <c r="G14" i="3"/>
  <c r="K59" i="2"/>
  <c r="K58" i="2" s="1"/>
  <c r="K86" i="2"/>
  <c r="K85" i="2" s="1"/>
  <c r="J86" i="2"/>
  <c r="J85" i="2" s="1"/>
  <c r="I86" i="2"/>
  <c r="I85" i="2" s="1"/>
  <c r="K185" i="2"/>
  <c r="K184" i="2" s="1"/>
  <c r="K182" i="2"/>
  <c r="K181" i="2" s="1"/>
  <c r="K179" i="2"/>
  <c r="K178" i="2" s="1"/>
  <c r="K176" i="2"/>
  <c r="K168" i="2"/>
  <c r="K165" i="2"/>
  <c r="K162" i="2"/>
  <c r="K160" i="2"/>
  <c r="K159" i="2" s="1"/>
  <c r="K157" i="2"/>
  <c r="K156" i="2" s="1"/>
  <c r="K67" i="2"/>
  <c r="K148" i="2"/>
  <c r="K147" i="2" s="1"/>
  <c r="K145" i="2"/>
  <c r="K138" i="2"/>
  <c r="K135" i="2"/>
  <c r="K127" i="2"/>
  <c r="K126" i="2" s="1"/>
  <c r="K124" i="2"/>
  <c r="K123" i="2" s="1"/>
  <c r="K118" i="2"/>
  <c r="K117" i="2" s="1"/>
  <c r="K121" i="2"/>
  <c r="K120" i="2" s="1"/>
  <c r="K114" i="2"/>
  <c r="K113" i="2" s="1"/>
  <c r="K109" i="2"/>
  <c r="K107" i="2"/>
  <c r="K101" i="2"/>
  <c r="K100" i="2" s="1"/>
  <c r="K98" i="2"/>
  <c r="K97" i="2" s="1"/>
  <c r="K96" i="2"/>
  <c r="K83" i="2"/>
  <c r="K82" i="2" s="1"/>
  <c r="K80" i="2"/>
  <c r="K79" i="2" s="1"/>
  <c r="K77" i="2"/>
  <c r="K76" i="2" s="1"/>
  <c r="K74" i="2"/>
  <c r="K73" i="2" s="1"/>
  <c r="K71" i="2"/>
  <c r="K70" i="2" s="1"/>
  <c r="K61" i="2"/>
  <c r="K141" i="2"/>
  <c r="K56" i="2"/>
  <c r="K55" i="2" s="1"/>
  <c r="K52" i="2"/>
  <c r="K49" i="2"/>
  <c r="K46" i="2"/>
  <c r="K44" i="2"/>
  <c r="K43" i="2" s="1"/>
  <c r="K41" i="2"/>
  <c r="K40" i="2" s="1"/>
  <c r="K38" i="2"/>
  <c r="K32" i="2"/>
  <c r="K31" i="2" s="1"/>
  <c r="K26" i="2"/>
  <c r="K25" i="2" s="1"/>
  <c r="K22" i="2"/>
  <c r="K20" i="2"/>
  <c r="K19" i="2" s="1"/>
  <c r="K17" i="2"/>
  <c r="K16" i="2" s="1"/>
  <c r="K14" i="2"/>
  <c r="K13" i="2" s="1"/>
  <c r="K12" i="2"/>
  <c r="G11" i="3" l="1"/>
  <c r="G9" i="3"/>
  <c r="K9" i="2"/>
  <c r="K133" i="2"/>
  <c r="G53" i="3"/>
  <c r="G213" i="3"/>
  <c r="K106" i="2"/>
  <c r="K104" i="2"/>
  <c r="K103" i="2" s="1"/>
  <c r="K35" i="2"/>
  <c r="G13" i="3"/>
  <c r="G153" i="3"/>
  <c r="K175" i="2"/>
  <c r="K144" i="2"/>
  <c r="K132" i="2"/>
  <c r="G248" i="3"/>
  <c r="G168" i="3"/>
  <c r="K95" i="2"/>
  <c r="K94" i="2" s="1"/>
  <c r="K11" i="2"/>
  <c r="K37" i="2"/>
  <c r="K34" i="2" s="1"/>
  <c r="K153" i="2"/>
  <c r="G8" i="3" l="1"/>
  <c r="K10" i="2"/>
  <c r="K8" i="2"/>
  <c r="K7" i="2" s="1"/>
  <c r="H47" i="2" l="1"/>
  <c r="F238" i="3"/>
  <c r="E238" i="3"/>
  <c r="D238" i="3"/>
  <c r="F233" i="3"/>
  <c r="E233" i="3"/>
  <c r="D233" i="3"/>
  <c r="F128" i="3"/>
  <c r="E128" i="3"/>
  <c r="D128" i="3"/>
  <c r="F133" i="3"/>
  <c r="E133" i="3"/>
  <c r="D133" i="3"/>
  <c r="J148" i="2" l="1"/>
  <c r="J147" i="2" s="1"/>
  <c r="I148" i="2"/>
  <c r="I147" i="2" s="1"/>
  <c r="J145" i="2"/>
  <c r="J133" i="2" s="1"/>
  <c r="I145" i="2"/>
  <c r="I133" i="2" s="1"/>
  <c r="J83" i="2"/>
  <c r="J82" i="2" s="1"/>
  <c r="I83" i="2"/>
  <c r="I82" i="2" s="1"/>
  <c r="J80" i="2"/>
  <c r="J79" i="2" s="1"/>
  <c r="I80" i="2"/>
  <c r="I79" i="2" s="1"/>
  <c r="I144" i="2" l="1"/>
  <c r="J144" i="2"/>
  <c r="E252" i="3"/>
  <c r="F252" i="3"/>
  <c r="D252" i="3"/>
  <c r="E251" i="3"/>
  <c r="F251" i="3"/>
  <c r="D251" i="3"/>
  <c r="E250" i="3"/>
  <c r="F250" i="3"/>
  <c r="D250" i="3"/>
  <c r="E249" i="3"/>
  <c r="F249" i="3"/>
  <c r="D249" i="3" l="1"/>
  <c r="F298" i="3" l="1"/>
  <c r="E298" i="3"/>
  <c r="D298" i="3"/>
  <c r="F293" i="3"/>
  <c r="E293" i="3"/>
  <c r="D293" i="3"/>
  <c r="F288" i="3"/>
  <c r="E288" i="3"/>
  <c r="D288" i="3"/>
  <c r="F283" i="3"/>
  <c r="E283" i="3"/>
  <c r="D283" i="3"/>
  <c r="F278" i="3"/>
  <c r="E278" i="3"/>
  <c r="D278" i="3"/>
  <c r="F273" i="3"/>
  <c r="E273" i="3"/>
  <c r="D273" i="3"/>
  <c r="F268" i="3"/>
  <c r="E268" i="3"/>
  <c r="D268" i="3"/>
  <c r="F263" i="3"/>
  <c r="E263" i="3"/>
  <c r="D263" i="3"/>
  <c r="F258" i="3"/>
  <c r="E258" i="3"/>
  <c r="D258" i="3"/>
  <c r="F253" i="3"/>
  <c r="E253" i="3"/>
  <c r="D253" i="3"/>
  <c r="F108" i="3"/>
  <c r="E108" i="3"/>
  <c r="D108" i="3"/>
  <c r="F223" i="3"/>
  <c r="E223" i="3"/>
  <c r="D223" i="3"/>
  <c r="F218" i="3"/>
  <c r="E218" i="3"/>
  <c r="D218" i="3"/>
  <c r="F203" i="3"/>
  <c r="E203" i="3"/>
  <c r="D203" i="3"/>
  <c r="F198" i="3"/>
  <c r="E198" i="3"/>
  <c r="D198" i="3"/>
  <c r="F188" i="3"/>
  <c r="E188" i="3"/>
  <c r="D188" i="3"/>
  <c r="F193" i="3"/>
  <c r="E193" i="3"/>
  <c r="D193" i="3"/>
  <c r="F183" i="3"/>
  <c r="E183" i="3"/>
  <c r="D183" i="3"/>
  <c r="F178" i="3"/>
  <c r="E178" i="3"/>
  <c r="D178" i="3"/>
  <c r="F173" i="3"/>
  <c r="E173" i="3"/>
  <c r="D173" i="3"/>
  <c r="F163" i="3"/>
  <c r="E163" i="3"/>
  <c r="D163" i="3"/>
  <c r="F158" i="3"/>
  <c r="E158" i="3"/>
  <c r="D158" i="3"/>
  <c r="F123" i="3"/>
  <c r="E123" i="3"/>
  <c r="D123" i="3"/>
  <c r="E118" i="3"/>
  <c r="D118" i="3"/>
  <c r="F113" i="3"/>
  <c r="E113" i="3"/>
  <c r="D113" i="3"/>
  <c r="F103" i="3"/>
  <c r="E103" i="3"/>
  <c r="D103" i="3"/>
  <c r="F98" i="3"/>
  <c r="E98" i="3"/>
  <c r="D98" i="3"/>
  <c r="F93" i="3"/>
  <c r="E93" i="3"/>
  <c r="D93" i="3"/>
  <c r="F228" i="3"/>
  <c r="E228" i="3"/>
  <c r="D228" i="3"/>
  <c r="F88" i="3"/>
  <c r="E88" i="3"/>
  <c r="D88" i="3"/>
  <c r="F83" i="3"/>
  <c r="E83" i="3"/>
  <c r="D83" i="3"/>
  <c r="F78" i="3"/>
  <c r="E78" i="3"/>
  <c r="D78" i="3"/>
  <c r="F73" i="3"/>
  <c r="E73" i="3"/>
  <c r="D73" i="3"/>
  <c r="F68" i="3"/>
  <c r="E68" i="3"/>
  <c r="D68" i="3"/>
  <c r="F63" i="3"/>
  <c r="E63" i="3"/>
  <c r="D63" i="3"/>
  <c r="F58" i="3"/>
  <c r="E58" i="3"/>
  <c r="F48" i="3"/>
  <c r="E48" i="3"/>
  <c r="D48" i="3"/>
  <c r="F43" i="3"/>
  <c r="E43" i="3"/>
  <c r="D43" i="3"/>
  <c r="D38" i="3"/>
  <c r="F33" i="3"/>
  <c r="E33" i="3"/>
  <c r="D33" i="3"/>
  <c r="F28" i="3"/>
  <c r="E28" i="3"/>
  <c r="D28" i="3"/>
  <c r="F23" i="3"/>
  <c r="E23" i="3"/>
  <c r="D23" i="3"/>
  <c r="E18" i="3"/>
  <c r="F18" i="3"/>
  <c r="D18" i="3"/>
  <c r="D170" i="3"/>
  <c r="E170" i="3"/>
  <c r="F170" i="3"/>
  <c r="D171" i="3"/>
  <c r="E171" i="3"/>
  <c r="F171" i="3"/>
  <c r="D172" i="3"/>
  <c r="E172" i="3"/>
  <c r="F172" i="3"/>
  <c r="D155" i="3"/>
  <c r="E155" i="3"/>
  <c r="F155" i="3"/>
  <c r="D156" i="3"/>
  <c r="E156" i="3"/>
  <c r="F156" i="3"/>
  <c r="D157" i="3"/>
  <c r="E157" i="3"/>
  <c r="F157" i="3"/>
  <c r="D15" i="3"/>
  <c r="D10" i="3" s="1"/>
  <c r="E15" i="3"/>
  <c r="F15" i="3"/>
  <c r="D16" i="3"/>
  <c r="D11" i="3" s="1"/>
  <c r="E16" i="3"/>
  <c r="E11" i="3" s="1"/>
  <c r="F16" i="3"/>
  <c r="F11" i="3" s="1"/>
  <c r="D17" i="3"/>
  <c r="E17" i="3"/>
  <c r="F17" i="3"/>
  <c r="F12" i="3" s="1"/>
  <c r="E169" i="3"/>
  <c r="F169" i="3"/>
  <c r="D169" i="3"/>
  <c r="E154" i="3"/>
  <c r="F154" i="3"/>
  <c r="D154" i="3"/>
  <c r="E14" i="3"/>
  <c r="E9" i="3" s="1"/>
  <c r="F14" i="3"/>
  <c r="F9" i="3" s="1"/>
  <c r="D14" i="3"/>
  <c r="E12" i="3" l="1"/>
  <c r="D213" i="3"/>
  <c r="F10" i="3"/>
  <c r="D9" i="3"/>
  <c r="E10" i="3"/>
  <c r="E53" i="3"/>
  <c r="E213" i="3"/>
  <c r="F213" i="3"/>
  <c r="F53" i="3"/>
  <c r="D53" i="3"/>
  <c r="D12" i="3"/>
  <c r="F13" i="3"/>
  <c r="E13" i="3"/>
  <c r="D153" i="3"/>
  <c r="D168" i="3"/>
  <c r="E248" i="3"/>
  <c r="F168" i="3"/>
  <c r="F248" i="3"/>
  <c r="F153" i="3"/>
  <c r="D248" i="3"/>
  <c r="E153" i="3"/>
  <c r="E168" i="3"/>
  <c r="D13" i="3"/>
  <c r="D8" i="3" s="1"/>
  <c r="F8" i="3" l="1"/>
  <c r="E8" i="3"/>
  <c r="J157" i="2"/>
  <c r="I157" i="2"/>
  <c r="I160" i="2"/>
  <c r="I159" i="2" s="1"/>
  <c r="J160" i="2"/>
  <c r="J168" i="2"/>
  <c r="I168" i="2"/>
  <c r="J165" i="2"/>
  <c r="I165" i="2"/>
  <c r="J162" i="2"/>
  <c r="I162" i="2"/>
  <c r="J185" i="2"/>
  <c r="J184" i="2" s="1"/>
  <c r="I185" i="2"/>
  <c r="I184" i="2" s="1"/>
  <c r="J182" i="2"/>
  <c r="J181" i="2" s="1"/>
  <c r="I182" i="2"/>
  <c r="J179" i="2"/>
  <c r="J178" i="2" s="1"/>
  <c r="I179" i="2"/>
  <c r="I178" i="2" s="1"/>
  <c r="J154" i="2" l="1"/>
  <c r="I181" i="2"/>
  <c r="J159" i="2"/>
  <c r="J156" i="2" l="1"/>
  <c r="I156" i="2"/>
  <c r="J141" i="2"/>
  <c r="I141" i="2"/>
  <c r="J98" i="2"/>
  <c r="J97" i="2" s="1"/>
  <c r="I98" i="2"/>
  <c r="I97" i="2" s="1"/>
  <c r="J74" i="2"/>
  <c r="J73" i="2" s="1"/>
  <c r="I74" i="2"/>
  <c r="I73" i="2" s="1"/>
  <c r="J71" i="2"/>
  <c r="J70" i="2" s="1"/>
  <c r="I71" i="2"/>
  <c r="I70" i="2" s="1"/>
  <c r="J49" i="2"/>
  <c r="I12" i="2"/>
  <c r="J12" i="2"/>
  <c r="H12" i="2"/>
  <c r="H9" i="2" s="1"/>
  <c r="J22" i="2"/>
  <c r="I22" i="2"/>
  <c r="H22" i="2"/>
  <c r="J20" i="2" l="1"/>
  <c r="I101" i="2" l="1"/>
  <c r="I100" i="2" s="1"/>
  <c r="J101" i="2"/>
  <c r="J100" i="2" s="1"/>
  <c r="I56" i="2"/>
  <c r="J56" i="2"/>
  <c r="I49" i="2"/>
  <c r="I52" i="2"/>
  <c r="J52" i="2"/>
  <c r="I77" i="2"/>
  <c r="I76" i="2" s="1"/>
  <c r="J77" i="2"/>
  <c r="J76" i="2" s="1"/>
  <c r="I46" i="2"/>
  <c r="J46" i="2"/>
  <c r="I41" i="2"/>
  <c r="I40" i="2" s="1"/>
  <c r="J41" i="2"/>
  <c r="J40" i="2" s="1"/>
  <c r="I44" i="2"/>
  <c r="I43" i="2" s="1"/>
  <c r="J44" i="2"/>
  <c r="J43" i="2" s="1"/>
  <c r="I38" i="2"/>
  <c r="I35" i="2" s="1"/>
  <c r="J38" i="2"/>
  <c r="H56" i="2"/>
  <c r="H55" i="2" s="1"/>
  <c r="H41" i="2"/>
  <c r="H44" i="2"/>
  <c r="H38" i="2"/>
  <c r="H35" i="2" s="1"/>
  <c r="I32" i="2"/>
  <c r="I31" i="2" s="1"/>
  <c r="J32" i="2"/>
  <c r="J31" i="2" s="1"/>
  <c r="I20" i="2"/>
  <c r="I19" i="2" s="1"/>
  <c r="J19" i="2"/>
  <c r="I17" i="2"/>
  <c r="I16" i="2" s="1"/>
  <c r="J17" i="2"/>
  <c r="J16" i="2" s="1"/>
  <c r="I14" i="2"/>
  <c r="I13" i="2" s="1"/>
  <c r="J14" i="2"/>
  <c r="J13" i="2" s="1"/>
  <c r="I26" i="2"/>
  <c r="J26" i="2"/>
  <c r="H20" i="2"/>
  <c r="H17" i="2"/>
  <c r="H14" i="2"/>
  <c r="I67" i="2"/>
  <c r="J67" i="2"/>
  <c r="J35" i="2" l="1"/>
  <c r="I55" i="2"/>
  <c r="J55" i="2"/>
  <c r="I37" i="2"/>
  <c r="I34" i="2" s="1"/>
  <c r="J37" i="2"/>
  <c r="J34" i="2" s="1"/>
  <c r="I25" i="2"/>
  <c r="I11" i="2"/>
  <c r="J25" i="2"/>
  <c r="J11" i="2"/>
  <c r="H11" i="2"/>
  <c r="I138" i="2"/>
  <c r="J138" i="2"/>
  <c r="I135" i="2"/>
  <c r="J135" i="2"/>
  <c r="I95" i="2"/>
  <c r="J95" i="2"/>
  <c r="I96" i="2"/>
  <c r="I9" i="2" s="1"/>
  <c r="J96" i="2"/>
  <c r="J9" i="2" s="1"/>
  <c r="H58" i="2"/>
  <c r="H52" i="2"/>
  <c r="I8" i="2" l="1"/>
  <c r="H8" i="2"/>
  <c r="J8" i="2"/>
  <c r="H46" i="2"/>
  <c r="H40" i="2"/>
  <c r="H43" i="2"/>
  <c r="H37" i="2"/>
  <c r="H31" i="2"/>
  <c r="H25" i="2"/>
  <c r="H19" i="2"/>
  <c r="H16" i="2"/>
  <c r="H13" i="2"/>
  <c r="H34" i="2" l="1"/>
  <c r="I132" i="2"/>
  <c r="J132" i="2"/>
  <c r="J10" i="2" l="1"/>
  <c r="H10" i="2"/>
  <c r="J153" i="2" l="1"/>
  <c r="J103" i="2"/>
  <c r="J94" i="2"/>
  <c r="I153" i="2"/>
  <c r="I103" i="2"/>
  <c r="I94" i="2"/>
  <c r="I10" i="2"/>
  <c r="J7" i="2" l="1"/>
  <c r="I7" i="2"/>
  <c r="H7" i="2"/>
</calcChain>
</file>

<file path=xl/sharedStrings.xml><?xml version="1.0" encoding="utf-8"?>
<sst xmlns="http://schemas.openxmlformats.org/spreadsheetml/2006/main" count="1831" uniqueCount="512">
  <si>
    <t>Ответственный исполнитель</t>
  </si>
  <si>
    <t>Подпрограмма 1 «Развитие дошкольного образования Аргаяшского  муниципального района»</t>
  </si>
  <si>
    <t xml:space="preserve">Управление образования </t>
  </si>
  <si>
    <t xml:space="preserve">Подпрограмма 2 «Развитие общего образования Аргаяшского муниципального района»                        </t>
  </si>
  <si>
    <t>Управление образования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</si>
  <si>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</si>
  <si>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</si>
  <si>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Код бюджетной классификации</t>
  </si>
  <si>
    <t>Расходы (тыс. рублей) по годам</t>
  </si>
  <si>
    <t>ГРБС</t>
  </si>
  <si>
    <t>ЦСР</t>
  </si>
  <si>
    <t>ВР</t>
  </si>
  <si>
    <t>всего</t>
  </si>
  <si>
    <t>Х</t>
  </si>
  <si>
    <t>Образовательные организации</t>
  </si>
  <si>
    <t xml:space="preserve"> Подпрограмма 1 «Развитие дошкольного образования Аргаяшского  муниципального района»                       </t>
  </si>
  <si>
    <t xml:space="preserve">Дошкольные образовательные организации </t>
  </si>
  <si>
    <t>Дошкольные образовательные организации</t>
  </si>
  <si>
    <t>Общеобразовательные организации</t>
  </si>
  <si>
    <t>МКОУ «Школа-интернат» д. Березовка</t>
  </si>
  <si>
    <t xml:space="preserve">Подпрограмма 3 «Развитие дополнительного образования Аргаяшского муниципального района»    </t>
  </si>
  <si>
    <t>Организации дополнительного образования</t>
  </si>
  <si>
    <t xml:space="preserve">Подпрограмма 4 «Отдых, оздоровление, занятость детей и молодежи Аргаяшского муниципального района»                        </t>
  </si>
  <si>
    <t>МУ ДООЛ «Голубая волна»</t>
  </si>
  <si>
    <t xml:space="preserve">Подпрограмма 5 «Прочие мероприятия в области образования»                        </t>
  </si>
  <si>
    <t>Рз ПР</t>
  </si>
  <si>
    <t>0701</t>
  </si>
  <si>
    <t>0702</t>
  </si>
  <si>
    <t>0703</t>
  </si>
  <si>
    <t>0707</t>
  </si>
  <si>
    <t>Источники ресурсного обеспечения</t>
  </si>
  <si>
    <t xml:space="preserve">бюджет Аргаяшского  муниципального района </t>
  </si>
  <si>
    <t>федеральный бюджет*</t>
  </si>
  <si>
    <t xml:space="preserve">областной бюджет* </t>
  </si>
  <si>
    <t>внебюджетные источники*</t>
  </si>
  <si>
    <t>(тыс. рублей)</t>
  </si>
  <si>
    <t>0709</t>
  </si>
  <si>
    <t>612</t>
  </si>
  <si>
    <t>5312042030</t>
  </si>
  <si>
    <t>5322042130</t>
  </si>
  <si>
    <t>5332042330</t>
  </si>
  <si>
    <t>5342043606</t>
  </si>
  <si>
    <t>Мероприятие 5.1. Финансовое обеспечение выполнения функций муниципальными органами</t>
  </si>
  <si>
    <t>611</t>
  </si>
  <si>
    <t>5372043607</t>
  </si>
  <si>
    <t>5321042130</t>
  </si>
  <si>
    <t>1004</t>
  </si>
  <si>
    <t>5311000000</t>
  </si>
  <si>
    <t>окончания реализации</t>
  </si>
  <si>
    <t>начала реализации</t>
  </si>
  <si>
    <t>53110S4060</t>
  </si>
  <si>
    <t>53207L0275</t>
  </si>
  <si>
    <t>53207S3040</t>
  </si>
  <si>
    <t>53210S3030</t>
  </si>
  <si>
    <t>53410S3010</t>
  </si>
  <si>
    <t>53720S1010</t>
  </si>
  <si>
    <t>537E250970</t>
  </si>
  <si>
    <t>Таблица 3</t>
  </si>
  <si>
    <t>очередной год</t>
  </si>
  <si>
    <t>первый год планового периода</t>
  </si>
  <si>
    <t>второй год планового периода</t>
  </si>
  <si>
    <t>Оценка расходов (тыс. рублей) по годам</t>
  </si>
  <si>
    <t>Таблица 4</t>
  </si>
  <si>
    <t>Таблица 5</t>
  </si>
  <si>
    <t>Срок</t>
  </si>
  <si>
    <t>Ожидаемый непосредственный результат (краткое описание)</t>
  </si>
  <si>
    <t>Таблица 1</t>
  </si>
  <si>
    <t>Показатель (индикатор) (наименование)</t>
  </si>
  <si>
    <t>Единица</t>
  </si>
  <si>
    <t>измерения</t>
  </si>
  <si>
    <t>Значения показателей</t>
  </si>
  <si>
    <t>отчетный год</t>
  </si>
  <si>
    <t>текущий год</t>
  </si>
  <si>
    <t>%</t>
  </si>
  <si>
    <t>чел.</t>
  </si>
  <si>
    <t>Подпрограмма 2 «Развитие общего образования Аргаяшского муниципального района»</t>
  </si>
  <si>
    <t>ед.</t>
  </si>
  <si>
    <t>Подпрограмма 3 «Развитие дополнительного образования Аргаяшского муниципального района»</t>
  </si>
  <si>
    <t xml:space="preserve">Количество проведенных муниципальных мероприятий </t>
  </si>
  <si>
    <t>Подпрограмма 4 «Отдых, оздоровление, занятость детей и молодежи Аргаяшского муниципального района»</t>
  </si>
  <si>
    <t xml:space="preserve"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 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</si>
  <si>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 </t>
  </si>
  <si>
    <t xml:space="preserve"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 </t>
  </si>
  <si>
    <t>Подпрограмма 5 «Прочие мероприятия в области образования»</t>
  </si>
  <si>
    <t xml:space="preserve">Доля капитально отремонтированных зданий муниципальных общеобразовательных организаций в общем количестве зданий муниципальных общеобразовательных организаций, требующих проведения капитального ремонта </t>
  </si>
  <si>
    <t xml:space="preserve">Количество муниципальных образовательных организаций, в которых отремонтированы спортивные залы </t>
  </si>
  <si>
    <t>Номер и наименование ведомственной целевой программы, основного мероприятия</t>
  </si>
  <si>
    <t>Последствия не реализации ведомственной целевой программы, основного мероприятия</t>
  </si>
  <si>
    <t>Таблица 2</t>
  </si>
  <si>
    <t>Перечень ведомственных целевых программ и основных мероприятий муниципальной программы</t>
  </si>
  <si>
    <t>№  п/п</t>
  </si>
  <si>
    <t>Связь с показателями муниципальной программы (подпрограмммы)</t>
  </si>
  <si>
    <t xml:space="preserve">к муниципальной программе «Развитие </t>
  </si>
  <si>
    <t xml:space="preserve">образования Аргаяшского муниципального </t>
  </si>
  <si>
    <t>ПРИЛОЖЕНИЕ</t>
  </si>
  <si>
    <t>53420S3010</t>
  </si>
  <si>
    <t xml:space="preserve"> Муниципальная программа «Развитие образования Аргаяшского муниципального района» </t>
  </si>
  <si>
    <t>МДОУ Детский сад № 7 комбинированного вида с. Аргаяш</t>
  </si>
  <si>
    <t>53120L0275</t>
  </si>
  <si>
    <t>360</t>
  </si>
  <si>
    <t>53210S3330</t>
  </si>
  <si>
    <t>532Е151690</t>
  </si>
  <si>
    <t>МОУ Аргаяшская СОШ № 1</t>
  </si>
  <si>
    <t>532Е452100</t>
  </si>
  <si>
    <t xml:space="preserve">Мероприятие 3.2. Предоставление субсидий на иные цели муниципальным бюджетным (автономным) учреждениям -  на развитие дополнительного образования </t>
  </si>
  <si>
    <t>Мероприятие 4.2. Предоставление субсидий на организацию отдыха детей в каникулярное время</t>
  </si>
  <si>
    <t>Мероприятие 4.3. 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</si>
  <si>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 xml:space="preserve">Мероприятие 4.4. 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</si>
  <si>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Мероприятие 4.5. Предоставление субсидий на мероприятия по социальной поддержке детей из малообеспеченных семей</t>
  </si>
  <si>
    <t>Мероприятие 4.6.Предоставление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</si>
  <si>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Мероприятие 4.7. Предоставление субсидий на иные цели муниципальным бюджетным (автономным) учреждениям -  общеобразовательным организациям на организацию  занятости детей в каникулярное время</t>
  </si>
  <si>
    <t>1003</t>
  </si>
  <si>
    <t xml:space="preserve">Мероприятие 7.1.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</si>
  <si>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Мероприятие 7.2.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</si>
  <si>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7.3.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</si>
  <si>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Мероприятие 7.4.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</si>
  <si>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Мероприятие 7.5.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</si>
  <si>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7.7.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</si>
  <si>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Мероприятие 7.9.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</si>
  <si>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"МУ ДО ""ЦДТ"" c. Аргаяш"</t>
  </si>
  <si>
    <t>53720S3320</t>
  </si>
  <si>
    <t>Мероприятие 7.10.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</si>
  <si>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53720S4080</t>
  </si>
  <si>
    <t xml:space="preserve">района» </t>
  </si>
  <si>
    <t xml:space="preserve">Муниципальная программа «Развитие образования Аргаяшского муниципального района» </t>
  </si>
  <si>
    <t xml:space="preserve">Количество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</t>
  </si>
  <si>
    <t xml:space="preserve">Доля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</t>
  </si>
  <si>
    <t xml:space="preserve">Снижение доли расходов на выполнение организационно-управленческих процессов в общеобразовательной организации </t>
  </si>
  <si>
    <t>Доля обучающихся, обеспеченных питанием, в общем количестве обучающихся</t>
  </si>
  <si>
    <t xml:space="preserve">Доля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</t>
  </si>
  <si>
    <t>Количество проведенных мероприятий в области образования для педагогических работников</t>
  </si>
  <si>
    <t xml:space="preserve">Доля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</t>
  </si>
  <si>
    <t>Количество проведенных мероприятий для детей и молодежи</t>
  </si>
  <si>
    <t xml:space="preserve">Доля образовательных организаций, в которых проведены мероприятия по обеспечению  повышения уровня противопожарной безопасности </t>
  </si>
  <si>
    <t xml:space="preserve">Доля образовательных организаций, в которых проведены мероприятия по обеспечению  антитеррористической безопасности </t>
  </si>
  <si>
    <t>Доля образовательных организаций, в которых проведены мероприятия по обеспечению  санитарно-эпидемиологических правил и нормативов</t>
  </si>
  <si>
    <t>Доля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</t>
  </si>
  <si>
    <t xml:space="preserve">Доля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</t>
  </si>
  <si>
    <t xml:space="preserve">Количество приобретенных транспортных средств для перевозки обучающихся </t>
  </si>
  <si>
    <t xml:space="preserve">Доля сотрудников и педагогов общеобразовательной организации, в которой внедряется целевая модель цифровой образовательной среды, прошедших повышение квалификации по внедрению целевой модели цифровой образовательной среды </t>
  </si>
  <si>
    <t xml:space="preserve"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 </t>
  </si>
  <si>
    <t xml:space="preserve">Количество оконных блоков, замененных в рамках проведения ремонтных работ по замене оконных блоков в муниципальных общеобразовательных организациях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</si>
  <si>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 </t>
  </si>
  <si>
    <t xml:space="preserve">Доля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</t>
  </si>
  <si>
    <t xml:space="preserve">Доля выполненных ремонтов в зданиях муниципальных организациях дополнительного образования в общем количестве зданий муниципальных организациях дополнительного образования, запланированных к проведению ремонта в текущем году </t>
  </si>
  <si>
    <t xml:space="preserve">Доля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</t>
  </si>
  <si>
    <t xml:space="preserve">Ресурсное обеспечение реализации муниципальной программы «Развитие образования Аргаяшского муниципального района»
</t>
  </si>
  <si>
    <t xml:space="preserve">Обеспечение содержания деятельности Управления образования Аргаяшского муниципального района </t>
  </si>
  <si>
    <t xml:space="preserve">Мероприятие 5.2.  Обеспечение содержания деятельности Управления образования Аргаяшского муниципального района 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</si>
  <si>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</si>
  <si>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</si>
  <si>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</si>
  <si>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</si>
  <si>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Сведения об основных мерах правового регулирования в сфере реализации муниципальной программы</t>
  </si>
  <si>
    <t>№ п/п</t>
  </si>
  <si>
    <t xml:space="preserve">Охват детей 1 - 7 лет дошкольным образованием </t>
  </si>
  <si>
    <t>Удельный вес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</t>
  </si>
  <si>
    <t>Цель: Создание в Аргаяшском муниципальном районе Челябинской области равных возможностей для получения качественного дошкольного образования</t>
  </si>
  <si>
    <t>Задача 1.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</si>
  <si>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 xml:space="preserve">Количество оснащенных  медицинских блоков в дошкольных образовательных организациях </t>
  </si>
  <si>
    <t xml:space="preserve">Доля детей-инвалидов и родителей относящейся к 1 и 2 группе инвалидности,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</t>
  </si>
  <si>
    <t>Задача 2.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</si>
  <si>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>Задача 1.  Реализация комплекса мероприятий по обеспечению внедрения ФГОС общего образования и других инновационных проектов.</t>
  </si>
  <si>
    <t>Создание в Аргаяшском муниципальном районе новых мест в общеобразовательных организациях в соответствии с прогнозируемой потребностью и современными требованиями к условиям обучения.</t>
  </si>
  <si>
    <t xml:space="preserve">Обеспечение комплексной безопасности обучающихся, воспитанников, работников образовательных организаций вовремя их   трудовой и учебной деятельности путем повышения безопасности жизнедеятельности: противопожарной, электрической, санитарно-эпидемиологической, антитеррористической и технической безопасности зданий, сооружений в муниципальных  образовательных организациях всех типов и видов, подведомственных Управлению образования Аргаяшского муниципального района </t>
  </si>
  <si>
    <t>Мероприятие 1.2. 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</si>
  <si>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Мероприятие 1.3.   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</si>
  <si>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Мероприятие 1.4.  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</si>
  <si>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5310604050</t>
  </si>
  <si>
    <t>5311004010</t>
  </si>
  <si>
    <t>Мероприятие 1.5. 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</si>
  <si>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Мероприятие 1.6. 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</si>
  <si>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2.1.Предоставление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</si>
  <si>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 xml:space="preserve">Мероприятие 1.1.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</si>
  <si>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5321003120</t>
  </si>
  <si>
    <t>5350603020</t>
  </si>
  <si>
    <t xml:space="preserve">Мероприятие 3.1.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</si>
  <si>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 xml:space="preserve">Мероприятие 2.2.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</si>
  <si>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r>
      <t xml:space="preserve">Мероприятие 2.5. </t>
    </r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Организация подвоза учащихся</t>
    </r>
  </si>
  <si>
    <r>
      <t xml:space="preserve">Мероприятие 2.6. </t>
    </r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Приобретение транспортных средств </t>
    </r>
  </si>
  <si>
    <t>Мероприятие 2.7. 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</si>
  <si>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 xml:space="preserve">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</si>
  <si>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</si>
  <si>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>Задача 5. Создание условий для содействия в трудоустройстве и социально - профессиональной адаптации подростков.</t>
  </si>
  <si>
    <t xml:space="preserve">Задача 4.  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</si>
  <si>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Готовность лагеря к летней оздоровительной компании</t>
  </si>
  <si>
    <t xml:space="preserve">Мероприятие 4.1. 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</si>
  <si>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5350420401</t>
  </si>
  <si>
    <t>Постановление</t>
  </si>
  <si>
    <t xml:space="preserve">Внесение изменений в муниципальную программу «Развитие образования Аргаяшского муниципального района»  </t>
  </si>
  <si>
    <t>Доля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</t>
  </si>
  <si>
    <t xml:space="preserve">Прогнозная оценка расходов на реализацию целей муниципальной программы 
«Развитие образования Аргаяшского муниципального района» </t>
  </si>
  <si>
    <t xml:space="preserve">Сохранение доли детей-инвалидов и родителей относящейся к 1 и 2 группе инвалидности, которым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 </t>
  </si>
  <si>
    <t xml:space="preserve">Нарушение гарантированного законом права каждого обучающегося на меры социальной поддержки
</t>
  </si>
  <si>
    <t>Невыполнение районными бюджетными учреждениями муниципального задания на оказание муниципальных услуг (выполнение работ)</t>
  </si>
  <si>
    <t>Сохранение удельного веса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 на уровне 100%</t>
  </si>
  <si>
    <t>Нарушение гарантированного законом права каждого человека на общедоступное и бесплатное дошкольное образование в соответствии с федеральным государственным образовательным стандартом</t>
  </si>
  <si>
    <t>Нарушения прав лиц с ограниченными возможностями здоровья на получение без дискриминации качественного образования</t>
  </si>
  <si>
    <t>Нарушение гарантированного законом права каждого обучающегося на охрану здоровья и меры социальной поддержки</t>
  </si>
  <si>
    <t>Доля обучающихся, обеспеченных подвозом  до образовательных организаций</t>
  </si>
  <si>
    <t>Нарушение гарантированного законом права каждого обучающегося на получение образования в соответствии с федеральными государственными образовательными стандартами</t>
  </si>
  <si>
    <t>Сохранение доли обучающихся, обеспеченных подвозом  до образовательных организаций на уровне 100%</t>
  </si>
  <si>
    <t>Неэффективное функционирование системы образования</t>
  </si>
  <si>
    <t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</t>
  </si>
  <si>
    <t>Провести не менее 12 мероприятий в области образования для педагогических работников</t>
  </si>
  <si>
    <t>Нарушение гарантированного законом права каждого обучающегося на охрану здоровья, отдых и меры социальной поддержки</t>
  </si>
  <si>
    <t>Готовность лагеря к летней оздоровительной компании на 100%</t>
  </si>
  <si>
    <t>Обеспечение содержания деятельности Управления образования Аргаяшского муниципального района  на уровне 100%</t>
  </si>
  <si>
    <t xml:space="preserve">Нарушение гарантированного законом права каждого обучающегося на охрану здоровья </t>
  </si>
  <si>
    <t xml:space="preserve"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интересов. Нарушение гарантированного законом права каждого обучающегося на охрану здоровья.  </t>
  </si>
  <si>
    <t>Сохранение доли трудоустроенных подростков от 14 до 18 лет, по отношению к общей численности лиц указанной категории на уровне 7 %</t>
  </si>
  <si>
    <t>Снижение удельного веса численности обучающихся в общеобразовательных организациях, расположенных на территории Аргаяшского муниципального района, занимающихся в зданиях, требующих капитального ремонта или реконструкции</t>
  </si>
  <si>
    <t xml:space="preserve">Сохранение доли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на уровне 8,7 %  </t>
  </si>
  <si>
    <t xml:space="preserve">Доля льготных путевок в лагерях летнего отдыха расположенных на территории Аргаяшского муниципального района  в общем количестве путевок в лагерях данной категории </t>
  </si>
  <si>
    <t>Охват количества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на уровне 370 детей</t>
  </si>
  <si>
    <t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ОВД, на уровне 37%.  Доля льготных путевок в лагерях летнего отдыха расположенных на территории Аргаяшского муниципального района  в общем количестве путевок в лагерях данной категории на уровне 15%.</t>
  </si>
  <si>
    <t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компенсации, на уровне 100%</t>
  </si>
  <si>
    <t xml:space="preserve">Мероприятие будет реализовано только при выделении средств из бюджета  </t>
  </si>
  <si>
    <t xml:space="preserve">«Развитие образования Аргаяшского муниципального района» </t>
  </si>
  <si>
    <t>Сведения о показателях (индикаторах) муниципальной программы, подпрограмм муниципальной программы и их значениях</t>
  </si>
  <si>
    <t xml:space="preserve">Задача 3. Содействие формированию современной и доступной среды в дошкольных образовательных организациях Аргаяшского муниципального района. </t>
  </si>
  <si>
    <t xml:space="preserve">Задача 1. Обеспечение эффективности и качества дополнительного образования детей. </t>
  </si>
  <si>
    <t>Задача 1. Реализация мероприятий, направленных на развитие и функционирование системы образования Аргаяшского муниципального района.</t>
  </si>
  <si>
    <t>Задача 1. Организация проведения ремонтных работ, мероприятий  по выполнению предписаний контрольно-надзорных органов.</t>
  </si>
  <si>
    <t xml:space="preserve">Охват детей, обеспеченных бесплатным начальным общим, основным общим и средним общим образованием </t>
  </si>
  <si>
    <t>Доля трудоустроенных подростков от 14 до 18 лет, по отношению к общей численности лиц указанной категории</t>
  </si>
  <si>
    <t xml:space="preserve">Охват детей в возрасте от 5 до 18 лет программами дополнительного образования, в общем количестве детей от 5 до 18 лет 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</si>
  <si>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</si>
  <si>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 xml:space="preserve">Удельный вес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                                     в муниципальных общеобразовательных организациях                            </t>
  </si>
  <si>
    <t>Доля образовательных организаций, расположенных на территории Аргаяшского муниципального района, обеспеченных Интернет-соединением со скоростью соединения не менее 50Мб/c для образовательных организаций, расположенных в сельской местности, а также гарантированным Интернет-трафиком</t>
  </si>
  <si>
    <t>Задача 2. Повышение конструктивной надежности и безопасности зданий, сооружений и инженерных систем образовательных учреждений.</t>
  </si>
  <si>
    <t xml:space="preserve"> К 2022 году внедрить целевою модель цифровой образовательной среды в 22 –х школах. Обеспечить 100% обучение сотрудников и педагогов общеобразовательной организации, в которой внедряется целевая модель цифровой образовательной среды. 
Снизить долю расходов на выполнение организационно-управленческих процессов в общеобразовательной организации на 2%. Увеличение доли образовательных организаций, расположенных на территории Аргаяшского муниципального района, обеспеченных Интернет-соединением со скоростью соединения не менее 50Мб/c для образовательных организаций, расположенных в сельской местности, а также гарантированным Интернет-трафиком до 100%
</t>
  </si>
  <si>
    <t>Увеличение охвата детей в возрасте от 5 до 18 лет программами дополнительного образования до 80%.  Количество проведенных муниципальных мероприятий не меньше 50.</t>
  </si>
  <si>
    <t xml:space="preserve">Удельный вес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</t>
  </si>
  <si>
    <t xml:space="preserve">Увеличение удельного веса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до 47%. Провести не менее 4 мероприятий для детей и молодежи </t>
  </si>
  <si>
    <t>Доля учителей общеобразовательных организаций, вовлеченных в национальную систему профессионального роста педагогических работников</t>
  </si>
  <si>
    <t>Доля учителей, освоивших методику преподавания по межпредметным технологиям и реализующих ее в образовательном процессе, в общей численности учителей</t>
  </si>
  <si>
    <t xml:space="preserve">Увеличение доли учителей общеобразовательных организаций, вовлеченных в национальную систему профессионального роста педагогических работников до 50%. Увеличение доли учителей, освоивших методику преподавания по межпредметным технологиям и реализующих ее в образовательном процессе, в общей численности учителей до 53%. Мероприятие будет реализовано только при выделении средств из бюджета  </t>
  </si>
  <si>
    <t>532Е503140</t>
  </si>
  <si>
    <t>532Е503200</t>
  </si>
  <si>
    <t>Доля образовательных организаций, в которых созданы и функционируют муниципальные системы оценки качества дошкольного образования, начального общего, основного общего и среднего общего образования, в общем количестве общеобразовательных организаций Аргаяшского муниципального района</t>
  </si>
  <si>
    <t>Доля образовательных организаций, в который разработаны и реализуются мероприятия по повышению качества образования в образовательных организациях, показывающих низкие образовательные результаты по итогам учебного года, и в общеобразовательных организациях, функционирующих в неблагоприятных социальных условиях, в общем количестве общеобразовательных организаций Аргаяшского муниципального района</t>
  </si>
  <si>
    <t>Мероприятие 5.3.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</si>
  <si>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Мероприятие 5.4. 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</t>
  </si>
  <si>
    <t>53500R5380</t>
  </si>
  <si>
    <t>53500R5390</t>
  </si>
  <si>
    <t xml:space="preserve">Увеличение доли образовательных организаций, в который разработаны и реализуются мероприятия по повышению качества образования в образовательных организациях, показывающих низкие образовательные результаты по итогам учебного года, и в общеобразовательных организациях, функционирующих в неблагоприятных социальных условиях, в общем количестве общеобразовательных организаций Аргаяшского муниципального района до 80%. Мероприятие будет реализовано только при выделении средств из бюджета  </t>
  </si>
  <si>
    <t xml:space="preserve">Увеличение доли образовательных организаций, в которых созданы и функционируют муниципальные системы оценки качества дошкольного образования, начального общего, основного общего и среднего общего образования, в общем количестве общеобразовательных организаций Аргаяшского муниципального района до 100%. Мероприятие будет реализовано только при выделении средств из бюджета  </t>
  </si>
  <si>
    <t xml:space="preserve">Задача 2. Развитие востребованной системы оценки качества образования и образовательных результатов. </t>
  </si>
  <si>
    <t>Повышение качества и эффективности муниципальных услуг в системе образования Аргаяшского муниципального района, интеграция и координация действий Управления образования и муниципальных образовательных организаций.</t>
  </si>
  <si>
    <t>Цель: Создание в Аргаяшском муниципальном районе Челябинской области равных возможностей для получения качественного дошкольного образования.</t>
  </si>
  <si>
    <t xml:space="preserve">Сохранение доли обучающихся, обеспеченных питанием, в общем количестве обучающихся на уровне 100% </t>
  </si>
  <si>
    <t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</t>
  </si>
  <si>
    <t>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</si>
  <si>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</si>
  <si>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Задача 2.  Содействие развитию общего и дополнительного образования.</t>
  </si>
  <si>
    <t>Задача 3.  Улучшение условий жизни и труда педагогических работников.</t>
  </si>
  <si>
    <t>Задача 4. Сохранение и укрепление здоровья обучающихся    муниципальных образовательных организаций за счет увеличения охвата горячим питанием, повышение качества и безопасности питания.</t>
  </si>
  <si>
    <t>Задача 5. Развитие кадрового потенциала системы образовательных организаций.</t>
  </si>
  <si>
    <t xml:space="preserve">Задача 6.  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детей. </t>
  </si>
  <si>
    <t>Увеличение доли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</t>
  </si>
  <si>
    <t>Сохранение доли детей 1 - 7 лет охваченных дошкольным образованием на уровне 59,3%.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</si>
  <si>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90%.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98%. Увеличение удельного веса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в муниципальных общеобразовательных организациях до 100%</t>
  </si>
  <si>
    <t>Сохранение охвата детей обеспеченных бесплатным начальным общим, основным общим и средним общим образованием на уровне 100%</t>
  </si>
  <si>
    <t>Сохранение долиобразовательных организаций, в которых проведены мероприятия по обеспечению  повышения уровня противопожарной безопасности  на уровне 30%</t>
  </si>
  <si>
    <t>Сохранение доли образовательных организаций, в которых проведены мероприятия по обеспечению  антитеррористической безопасности на уровне 15%</t>
  </si>
  <si>
    <t>Сохранение доли образовательных организаций, в которых проведены мероприятия по обеспечению  санитарно-эпидемиологических правил и нормативов на уровне 50%</t>
  </si>
  <si>
    <t>Сохранение доли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 на уровне 20%</t>
  </si>
  <si>
    <t>Внедрение в общеобразовательной организации целевой модели цифровой образовательной среды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</si>
  <si>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0,35%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</si>
  <si>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типов, на уровне 0,90% </t>
  </si>
  <si>
    <t>5321053035</t>
  </si>
  <si>
    <t xml:space="preserve"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</t>
  </si>
  <si>
    <t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на уровне 0,1%</t>
  </si>
  <si>
    <t>Доля использованной муниципальным образованием субсидии местному бюджету на оборудование ППЭ в общем размере субсидии местному бюджету на оборудование ППЭ, перечисленной муниципальному образованию</t>
  </si>
  <si>
    <t>Доля экзаменов государственной итоговой аттестации по образовательным программам среднего общего образования, проведенных в муниципальном образовании в соответствии с Порядком проведения государственной итоговой аттестации по образовательным программам среднего общего образования, утвержденным приказом Министерства просвещения Российской Федерации и Рособрнадзора от 07 ноября 2018г. № 190/1512 «Об утверждении Порядка проведения государственной итоговой аттестации по образовательным программам среднего общего образования», в общем количестве проведенных в муниципальном образовании экзаменов государственной итоговой аттестации по образовательным программам среднего общего образования</t>
  </si>
  <si>
    <t>Доля использованной муниципальным образованием субсидии местному бюджету на оборудование ППЭ в общем размере субсидии местному бюджету на оборудование ППЭ, перечисленной муниципальному образованию на уровне 100%. Доля экзаменов государственной итоговой аттестации по образовательным программам среднего общего образования, проведенных в муниципальном образовании в соответствии с Порядком проведения государственной итоговой аттестации по образовательным программам среднего общего образования, утвержденным приказом Министерства просвещения Российской Федерации и Рособрнадзора от 07 ноября 2018г. № 190/1512 «Об утверждении Порядка проведения государственной итоговой аттестации по образовательным программам среднего общего образования», в общем количестве проведенных в муниципальном образовании экзаменов государственной итоговой аттестации по образовательным программам среднего общего образования на уровне 100%</t>
  </si>
  <si>
    <t>1.1</t>
  </si>
  <si>
    <t>1.2</t>
  </si>
  <si>
    <t>1.3</t>
  </si>
  <si>
    <t>1.4</t>
  </si>
  <si>
    <t xml:space="preserve">Подпрограмма 2 «Развитие общего образования Аргаяшского муниципального района»  </t>
  </si>
  <si>
    <t xml:space="preserve">Подпрограмма 4 «Отдых, оздоровление, занятость детей и молодежи Аргаяшского муниципального района»         </t>
  </si>
  <si>
    <t xml:space="preserve">Подпрограмма 5 «Прочие мероприятия в области образования»               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</si>
  <si>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</si>
  <si>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</si>
  <si>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</si>
  <si>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</si>
  <si>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</si>
  <si>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</si>
  <si>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</si>
  <si>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</si>
  <si>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</si>
  <si>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</si>
  <si>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</si>
  <si>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</si>
  <si>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</si>
  <si>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</si>
  <si>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</si>
  <si>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</si>
  <si>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</si>
  <si>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</si>
  <si>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</si>
  <si>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</si>
  <si>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</si>
  <si>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</si>
  <si>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</si>
  <si>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3.1</t>
  </si>
  <si>
    <t>3.2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</si>
  <si>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</si>
  <si>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</si>
  <si>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</si>
  <si>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</si>
  <si>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</si>
  <si>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</si>
  <si>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</si>
  <si>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</si>
  <si>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</si>
  <si>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</si>
  <si>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</si>
  <si>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6.1</t>
  </si>
  <si>
    <t>2</t>
  </si>
  <si>
    <t>2.21</t>
  </si>
  <si>
    <t>3</t>
  </si>
  <si>
    <t>4</t>
  </si>
  <si>
    <t>5</t>
  </si>
  <si>
    <t>6</t>
  </si>
  <si>
    <t>7</t>
  </si>
  <si>
    <t>6.2</t>
  </si>
  <si>
    <t>Задача 2. Развитие малозатратных форм отдыха и оздоровления детей и подростков.</t>
  </si>
  <si>
    <t>Задача 3. Повышение качества обеспечения отдыха и оздоровления детей, находящихся в трудной жизненной ситуации (детей-сирот, детей, оставшихся без попечения родителей, детей-инвалидов, детей из малообеспеченных семей), подростков, состоящих на профилактическом учете в органах внутренних дел.</t>
  </si>
  <si>
    <t>Целевой показатель (индикатор) № 1.1</t>
  </si>
  <si>
    <t>Целевой показатель (индикатор) № 1.2</t>
  </si>
  <si>
    <t>Целевой показатель (индикатор) № 1.3</t>
  </si>
  <si>
    <t>Целевой показатель (индикатор) № 1.4</t>
  </si>
  <si>
    <t>Целевой показатель (индикатор) № 1.5</t>
  </si>
  <si>
    <t>Целевой показатель (индикатор) № 1.6</t>
  </si>
  <si>
    <t>Целевой показатель (индикатор) № 2.1,2.2,2.3</t>
  </si>
  <si>
    <t>Целевой показатель (индикатор) № 2.4</t>
  </si>
  <si>
    <t>Целевой показатель (индикатор) № 2.5</t>
  </si>
  <si>
    <t>Целевой показатель (индикатор) № 2.6</t>
  </si>
  <si>
    <t>Целевой показатель (индикатор) № 2.7</t>
  </si>
  <si>
    <t>Целевой показатель (индикатор) № 2.9</t>
  </si>
  <si>
    <t>Целевой показатель (индикатор) № 2.8</t>
  </si>
  <si>
    <t>Целевой показатель (индикатор) № 4.1</t>
  </si>
  <si>
    <t>Целевой показатель (индикатор) № 4.2</t>
  </si>
  <si>
    <t>Целевой показатель (индикатор) № 4.3</t>
  </si>
  <si>
    <t>Целевой показатель (индикатор) № 4.4, 4.5</t>
  </si>
  <si>
    <t>Целевой показатель (индикатор) № 4.6</t>
  </si>
  <si>
    <t>Целевой показатель (индикатор) № 4.7</t>
  </si>
  <si>
    <t>Целевой показатель (индикатор) № 5.1</t>
  </si>
  <si>
    <t>Целевой показатель (индикатор) № 5.2</t>
  </si>
  <si>
    <t>Целевой показатель (индикатор) № 5.3</t>
  </si>
  <si>
    <t>532Е103050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</si>
  <si>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</si>
  <si>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</si>
  <si>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 xml:space="preserve">Численность детей, обучающихся по программам дополнительного образования естественно-научной и технологической направленностей на базе центра "Точка роста" </t>
  </si>
  <si>
    <t xml:space="preserve">Доля педагогических работников центра "Точка роста", прошедших обучение по программам  программ повышения квалификации </t>
  </si>
  <si>
    <t>Мероприятие 2.12. Предоставление субсидий на иные цели муниципальным бюджетным (автономным) учреждениям на создание центра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</si>
  <si>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Номер подпрограммы, мероприятий</t>
  </si>
  <si>
    <t xml:space="preserve"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</si>
  <si>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</si>
  <si>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</si>
  <si>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</si>
  <si>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</si>
  <si>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</si>
  <si>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 xml:space="preserve">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</si>
  <si>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</si>
  <si>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подвоза учащихся</t>
  </si>
  <si>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Приобретение транспортных средств </t>
    </r>
  </si>
  <si>
    <t>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</si>
  <si>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</si>
  <si>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</si>
  <si>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Финансовое обеспечение проведения мероприятий в области образования для педагогических работников</t>
  </si>
  <si>
    <t>Финансовое обеспечение проведения мероприятий для детей и молодежи</t>
  </si>
  <si>
    <t>Предоставление субсидий на иные цели муниципальным бюджетным (автономным) учреждениям на создание центра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</si>
  <si>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Предоставление субсидий на иные цели муниципальным бюджетным (автономным) учреждениям - общеобразовательным организациям на внедрение целевой модели цифровой образовательной среды в общеобразовательных организациях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</si>
  <si>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</si>
  <si>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Выплата денежного поощрения учителям и денежного вознаграждения педагогическим коллективам образовательных организаций, реализующих образовательные программы начального общего, основного общего и (или) среднего общего образования, - победителям областного конкурса педагогических коллективов и учителей образовательных организаций, реализующих образовательные программы начального общего, основного общего и (или) среднего общего образования, "Современные образовательные технологии"</t>
  </si>
  <si>
    <t>Внедрение национальной системы профессионального роста педагогических работников</t>
  </si>
  <si>
    <t>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</si>
  <si>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</si>
  <si>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</si>
  <si>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532ХL3044</t>
  </si>
  <si>
    <t xml:space="preserve">Предоставление субсидий на иные цели муниципальным бюджетным (автономным) учреждениям -  на развитие дополнительного образования </t>
  </si>
  <si>
    <t>Предоставление субсидий на организацию отдыха детей в каникулярное время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</si>
  <si>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</si>
  <si>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 xml:space="preserve"> 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</si>
  <si>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Предоставление субсидий на мероприятия по социальной поддержке детей из малообеспеченных семей</t>
  </si>
  <si>
    <t>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</si>
  <si>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 занятости детей в каникулярное время</t>
  </si>
  <si>
    <t>5.5</t>
  </si>
  <si>
    <t>Финансовое обеспечение выполнения функций муниципальными органами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</si>
  <si>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</si>
  <si>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</t>
  </si>
  <si>
    <t>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</t>
  </si>
  <si>
    <t>Подпрограмма 6.  «Безопасность образовательных учреждений Аргаяшского   муниципального района»</t>
  </si>
  <si>
    <t>Предоставление субсидий на иные цели муниципальным бюджетным (автономным) учреждениям – на развитие дошкольного образования</t>
  </si>
  <si>
    <t>6.3</t>
  </si>
  <si>
    <t>6.4</t>
  </si>
  <si>
    <t>6.5</t>
  </si>
  <si>
    <t>6.6</t>
  </si>
  <si>
    <t>6.7</t>
  </si>
  <si>
    <t>6.8</t>
  </si>
  <si>
    <t>6.9</t>
  </si>
  <si>
    <t>6.10</t>
  </si>
  <si>
    <t xml:space="preserve">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</si>
  <si>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</si>
  <si>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</si>
  <si>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 xml:space="preserve">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</si>
  <si>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</si>
  <si>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</si>
  <si>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</si>
  <si>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</si>
  <si>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532</t>
  </si>
  <si>
    <t xml:space="preserve"> 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</si>
  <si>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Приобретение транспортных средств </t>
  </si>
  <si>
    <t xml:space="preserve">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</si>
  <si>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 xml:space="preserve">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 </t>
  </si>
  <si>
    <t xml:space="preserve">Мероприятие будет реализовано только при выделении средств из бюджета. Увеличение доли образовательных организаций, в которых созданы условия для получения детьми-инвалидами качественного образования, в общем количестве образовательных организаций до 7,3%. </t>
  </si>
  <si>
    <t>Мероприятие 1.7.   Предоставление субсидий на иные цели муниципальным бюджетным (автономным) учреждениям – на развитие дошкольного образования</t>
  </si>
  <si>
    <t>Мероприятие 2.8. 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</si>
  <si>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Мероприятие 2.9. 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</si>
  <si>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Мероприятие 2.10.Финансовое обеспечение проведения мероприятий в области образования для педагогических работников</t>
  </si>
  <si>
    <t>Мероприятие 2.11 Финансовое обеспечение проведения мероприятий для детей и молодежи</t>
  </si>
  <si>
    <t>Мероприятие 2.13.  Предоставление субсидий на иные цели муниципальным бюджетным (автономным) учреждениям - общеобразовательным организациям на внедрение целевой модели цифровой образовательной среды в общеобразовательных организациях</t>
  </si>
  <si>
    <t>Мероприятие 2.14.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</si>
  <si>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2.15. Выплата денежного поощрения учителям и денежного вознаграждения педагогическим коллективам образовательных организаций, реализующих образовательные программы начального общего, основного общего и (или) среднего общего образования, - победителям областного конкурса педагогических коллективов и учителей образовательных организаций, реализующих образовательные программы начального общего, основного общего и (или) среднего общего образования, "Современные образовательные технологии"</t>
  </si>
  <si>
    <t>Мероприятие 2.16. Внедрение национальной системы профессионального роста педагогических работников</t>
  </si>
  <si>
    <t>Целевой показатель (индикатор) № 2.19</t>
  </si>
  <si>
    <t>Мероприятие 2.17. 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</si>
  <si>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Мероприятие 2.18. 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</si>
  <si>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Мероприятие 2.19.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</si>
  <si>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Целевой показатель (индикатор) № 3.1,3.2</t>
  </si>
  <si>
    <t>Мероприятие 5.3.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</si>
  <si>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Подпрограмма 6.  «Безопасность образовательных учреждений Аргаяшского муниципального района»</t>
  </si>
  <si>
    <t xml:space="preserve">Мероприятие 6.1.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</si>
  <si>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Мероприятие 6.2.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</si>
  <si>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6.3.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</si>
  <si>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Задача 7. Создание условий для внедрения современной и безопасной цифровой образовательной среды, обеспечивающей формирование ценности к саморазвитию и самообразованию у обучающихся образовательных организаций всех видов и уровней, путем обновления инфраструктуры, подготовки кадров, создания федеральной цифровой платформы.</t>
  </si>
  <si>
    <t xml:space="preserve">Задача 8. Содействие формированию современной и доступной среды в общеобразовательных организациях Аргаяшского муниципального района. </t>
  </si>
  <si>
    <t xml:space="preserve">Задача 9. Развитие в Аргаяшском муниципальном районе качества общего образования путем внедрения национальной системы профессионального роста педагогических работников, охватывающей не менее 50 процентов учителей общеобразовательных организаций. </t>
  </si>
  <si>
    <t>Задача 10. Модернизация системы поддержки и стимулирования профессионального роста педагогических работников.</t>
  </si>
  <si>
    <t>Задача 11. Оборудовать пункты проведения экзаменов государственной итоговой аттестации по образовательным программа среднего общего образования</t>
  </si>
  <si>
    <t>Задача 12.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</si>
  <si>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Задача 13. Выявление и поддержка талантливых учащихся, усиление воспитательной функции школы, формирование социально активной личности.</t>
  </si>
  <si>
    <t>Подпрограмма 6 «Безопасность образовательных учреждений Аргаяшского   муниципального района»</t>
  </si>
  <si>
    <t>6.11</t>
  </si>
  <si>
    <t>6.12</t>
  </si>
  <si>
    <t>6.13</t>
  </si>
  <si>
    <t>Целевой показатель (индикатор) № 2.20,2.21</t>
  </si>
  <si>
    <t>Целевой показатель (индикатор) № 2.10.2.11</t>
  </si>
  <si>
    <t>Целевой показатель (индикатор) № 2.12,2.13,2.14</t>
  </si>
  <si>
    <t>Целевой показатель (индикатор) № 2.14</t>
  </si>
  <si>
    <t>Целевой показатель (индикатор) № 2.15,2.16</t>
  </si>
  <si>
    <t>Целевой показатель (индикатор) № 2.17,2.18</t>
  </si>
  <si>
    <t>Целевой показатель (индикатор) № 5.4</t>
  </si>
  <si>
    <t>Мероприятие 6.4.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</si>
  <si>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Целевой показатель (индикатор) № 6.1</t>
  </si>
  <si>
    <t>Целевой показатель (индикатор) № 6.2</t>
  </si>
  <si>
    <t>Целевой показатель (индикатор) № 6.3</t>
  </si>
  <si>
    <t>Целевой показатель (индикатор) № 6.4</t>
  </si>
  <si>
    <t>Целевой показатель (индикатор) № 6.5,6,6</t>
  </si>
  <si>
    <t>Целевой показатель (индикатор) № 6.7</t>
  </si>
  <si>
    <t>Целевой показатель (индикатор) № 6,9,6.10</t>
  </si>
  <si>
    <t>Целевой показатель (индикатор) № 6.8</t>
  </si>
  <si>
    <t>Целевой показатель (индикатор) № 6.11,6.12</t>
  </si>
  <si>
    <t>Целевой показатель (индикатор) № 6,13</t>
  </si>
  <si>
    <t>Мероприятие 6.5.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</si>
  <si>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6.7.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</si>
  <si>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 xml:space="preserve">Мероприятие 6.8. 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</si>
  <si>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Мероприятие 6.9.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</si>
  <si>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Мероприятие 6.10.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</si>
  <si>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Мероприятие будет реализовано только при выделении средств из бюджета 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</t>
  </si>
  <si>
    <t>Мероприятие будет реализовано только при выделении средств из бюджета .Увеличение доли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до 100%</t>
  </si>
  <si>
    <t xml:space="preserve"> Не менее 2-х  оснащенных  медицинских блоков в дошкольных образовательных организациях </t>
  </si>
  <si>
    <t>Охват детей, обучающихся по программам дополнительного образования естественно-научной и технологической направленностей на базе центра "Точка роста" в количестве  823 человека. Доля педагогических работников центра "Точка роста", прошедших обучение по программам  программ повышения квалификации на уровне 100%.</t>
  </si>
  <si>
    <t>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</si>
  <si>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532ХХ03090</t>
  </si>
  <si>
    <t>Мероприятие 2.3. 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</si>
  <si>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5329942230</t>
  </si>
  <si>
    <t>Предоставление субсидий общеобразовательным организациям для обучающихся с ограниченными возможностями здоровья</t>
  </si>
  <si>
    <t>Мероприятие 2.4. Предоставление субсидий общеобразовательным организациям для обучающихся с ограниченными возможностями здоровья</t>
  </si>
  <si>
    <t>521</t>
  </si>
  <si>
    <t>5341042611</t>
  </si>
  <si>
    <t>МОУ Метелевская СШ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</si>
  <si>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0,34%</t>
  </si>
  <si>
    <t>МДОУ "Детский сад № 1" с. Аргаяш</t>
  </si>
  <si>
    <t>53720S3310</t>
  </si>
  <si>
    <t>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</si>
  <si>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Мероприятие 6.11. 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</si>
  <si>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 xml:space="preserve">Доля выполненных ремонтов в зданиях муниципальных организациях отдыха и оздоровления детей в общем количестве зданий муниципальных организациях отдыха и оздоровления детей, запланированных к проведению ремонта в текущем году </t>
  </si>
  <si>
    <t xml:space="preserve">Доля отремонтированных зданий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проведения ремонтов </t>
  </si>
  <si>
    <t>6.14</t>
  </si>
  <si>
    <t>6.15</t>
  </si>
  <si>
    <t>Целевой показатель (индикатор) № 6.14, 6.15</t>
  </si>
  <si>
    <t>Мероприятие будет реализовано только при выделении средств из бюджета .Увеличение доли капитально отремонтированных  зданий в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проведение капитальных ремонтов до 100%</t>
  </si>
  <si>
    <t xml:space="preserve">К 2024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100%.  К 2024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128 единиц </t>
  </si>
  <si>
    <t>53720S3330</t>
  </si>
  <si>
    <t>4.8</t>
  </si>
  <si>
    <t>53410S9010</t>
  </si>
  <si>
    <t>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</si>
  <si>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Мероприятие 4.8. 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</si>
  <si>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Сохранение доли обучающихся в образовательных организациях, состоящих на учете в отделе по делам несовершеннолетних и защите их прав, принявших участие в профильных сменах на уровне 100%</t>
  </si>
  <si>
    <t>Доля обучающихся в образовательных организациях, состоящих на учете в отделе по делам несовершеннолетних и защите их прав, принявших участие в профильных сменах</t>
  </si>
  <si>
    <t xml:space="preserve">Задача 6. Профилактика безнадзорности и правонарушений несовершеннолетних в Аргаяшском муниципальном районе </t>
  </si>
  <si>
    <t xml:space="preserve">(в редакции постановления администрации Аргаяшского муниципального района 
от 16.11.2021  № 907)                    </t>
  </si>
  <si>
    <t>Мероприятие 6.6.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</si>
  <si>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</si>
  <si>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Мероприятие 7.6.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</si>
  <si>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5.6</t>
  </si>
  <si>
    <t>Предоставление субсидий муниципальным бюджетным (автономным)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</si>
</sst>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ill="1" applyAlignment="1">
      <alignment vertical="top"/>
    </xf>
    <xf numFmtId="49" fontId="0" fillId="0" borderId="0" xfId="0" applyNumberFormat="1" applyFill="1"/>
    <xf numFmtId="0" fontId="0" fillId="0" borderId="0" xfId="0" applyFill="1" applyAlignment="1">
      <alignment horizontal="center" vertical="center"/>
    </xf>
    <xf numFmtId="0" fontId="5" fillId="0" borderId="0" xfId="0" applyFont="1" applyFill="1"/>
    <xf numFmtId="0" fontId="10" fillId="0" borderId="0" xfId="0" applyFont="1" applyFill="1" applyAlignment="1">
      <alignment vertical="top"/>
    </xf>
    <xf numFmtId="49" fontId="10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/>
    <xf numFmtId="0" fontId="13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indent="15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13" fillId="0" borderId="0" xfId="0" applyNumberFormat="1" applyFont="1" applyFill="1" applyAlignment="1">
      <alignment horizontal="left" vertical="center"/>
    </xf>
    <xf numFmtId="164" fontId="13" fillId="0" borderId="0" xfId="0" applyNumberFormat="1" applyFont="1" applyFill="1"/>
    <xf numFmtId="0" fontId="13" fillId="0" borderId="0" xfId="0" applyFont="1" applyFill="1" applyAlignment="1">
      <alignment horizontal="left" vertical="center"/>
    </xf>
    <xf numFmtId="0" fontId="1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4" fontId="1" fillId="0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/>
    <xf numFmtId="14" fontId="2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8" fillId="3" borderId="0" xfId="0" applyNumberFormat="1" applyFont="1" applyFill="1"/>
    <xf numFmtId="0" fontId="8" fillId="3" borderId="0" xfId="0" applyFont="1" applyFill="1"/>
    <xf numFmtId="0" fontId="7" fillId="3" borderId="0" xfId="0" applyFont="1" applyFill="1"/>
    <xf numFmtId="49" fontId="10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/>
    </xf>
    <xf numFmtId="164" fontId="17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top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BreakPreview" topLeftCell="A100" zoomScaleNormal="70" zoomScaleSheetLayoutView="100" workbookViewId="0">
      <selection activeCell="D88" sqref="D88"/>
    </sheetView>
  </sheetViews>
  <sheetFormatPr defaultRowHeight="15" x14ac:dyDescent="0.25"/>
  <cols>
    <col min="1" max="1" width="6.140625" style="77" customWidth="1"/>
    <col min="2" max="2" width="56.42578125" style="33" customWidth="1"/>
    <col min="3" max="3" width="12.140625" style="33" customWidth="1"/>
    <col min="4" max="4" width="12.85546875" style="33" customWidth="1"/>
    <col min="5" max="5" width="11.7109375" style="33" customWidth="1"/>
    <col min="6" max="6" width="12" style="33" customWidth="1"/>
    <col min="7" max="7" width="14.140625" style="36" customWidth="1"/>
    <col min="8" max="8" width="16.140625" style="33" customWidth="1"/>
    <col min="9" max="16384" width="9.140625" style="33"/>
  </cols>
  <sheetData>
    <row r="1" spans="1:8" ht="18.75" x14ac:dyDescent="0.25">
      <c r="B1" s="90"/>
      <c r="E1" s="34" t="s">
        <v>94</v>
      </c>
      <c r="F1" s="34"/>
      <c r="G1" s="34"/>
      <c r="H1" s="34"/>
    </row>
    <row r="2" spans="1:8" ht="18.75" x14ac:dyDescent="0.3">
      <c r="E2" s="35" t="s">
        <v>92</v>
      </c>
      <c r="F2" s="35"/>
    </row>
    <row r="3" spans="1:8" ht="18.75" x14ac:dyDescent="0.3">
      <c r="E3" s="35" t="s">
        <v>93</v>
      </c>
      <c r="F3" s="35"/>
    </row>
    <row r="4" spans="1:8" ht="18.75" x14ac:dyDescent="0.3">
      <c r="E4" s="35" t="s">
        <v>123</v>
      </c>
      <c r="F4" s="37"/>
      <c r="G4" s="38"/>
    </row>
    <row r="6" spans="1:8" ht="56.25" customHeight="1" x14ac:dyDescent="0.25">
      <c r="E6" s="137" t="s">
        <v>506</v>
      </c>
      <c r="F6" s="137"/>
      <c r="G6" s="137"/>
      <c r="H6" s="137"/>
    </row>
    <row r="7" spans="1:8" ht="33" customHeight="1" x14ac:dyDescent="0.25">
      <c r="E7" s="57"/>
      <c r="F7" s="57"/>
      <c r="G7" s="57"/>
      <c r="H7" s="57"/>
    </row>
    <row r="8" spans="1:8" ht="15.75" x14ac:dyDescent="0.25">
      <c r="A8" s="78"/>
      <c r="B8" s="39"/>
      <c r="C8" s="39"/>
      <c r="D8" s="40"/>
      <c r="E8" s="40"/>
      <c r="F8" s="40"/>
      <c r="G8" s="40"/>
      <c r="H8" s="41" t="s">
        <v>66</v>
      </c>
    </row>
    <row r="9" spans="1:8" ht="21.75" customHeight="1" x14ac:dyDescent="0.25">
      <c r="A9" s="143" t="s">
        <v>219</v>
      </c>
      <c r="B9" s="143"/>
      <c r="C9" s="143"/>
      <c r="D9" s="143"/>
      <c r="E9" s="143"/>
      <c r="F9" s="143"/>
      <c r="G9" s="143"/>
      <c r="H9" s="143"/>
    </row>
    <row r="10" spans="1:8" ht="15.75" customHeight="1" x14ac:dyDescent="0.25">
      <c r="A10" s="76"/>
      <c r="B10" s="42"/>
      <c r="C10" s="42"/>
      <c r="D10" s="42"/>
      <c r="E10" s="42"/>
      <c r="F10" s="42"/>
      <c r="G10" s="42"/>
      <c r="H10" s="42"/>
    </row>
    <row r="11" spans="1:8" ht="15.75" x14ac:dyDescent="0.25">
      <c r="A11" s="144" t="s">
        <v>90</v>
      </c>
      <c r="B11" s="145" t="s">
        <v>67</v>
      </c>
      <c r="C11" s="23" t="s">
        <v>68</v>
      </c>
      <c r="D11" s="145" t="s">
        <v>70</v>
      </c>
      <c r="E11" s="145"/>
      <c r="F11" s="145"/>
      <c r="G11" s="145"/>
      <c r="H11" s="145"/>
    </row>
    <row r="12" spans="1:8" ht="47.25" x14ac:dyDescent="0.25">
      <c r="A12" s="144"/>
      <c r="B12" s="145"/>
      <c r="C12" s="23" t="s">
        <v>69</v>
      </c>
      <c r="D12" s="23" t="s">
        <v>71</v>
      </c>
      <c r="E12" s="23" t="s">
        <v>72</v>
      </c>
      <c r="F12" s="23" t="s">
        <v>58</v>
      </c>
      <c r="G12" s="23" t="s">
        <v>59</v>
      </c>
      <c r="H12" s="23" t="s">
        <v>60</v>
      </c>
    </row>
    <row r="13" spans="1:8" ht="15.75" x14ac:dyDescent="0.25">
      <c r="A13" s="7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  <c r="H13" s="23">
        <v>8</v>
      </c>
    </row>
    <row r="14" spans="1:8" ht="15.75" x14ac:dyDescent="0.25">
      <c r="A14" s="146" t="s">
        <v>124</v>
      </c>
      <c r="B14" s="146"/>
      <c r="C14" s="146"/>
      <c r="D14" s="146"/>
      <c r="E14" s="146"/>
      <c r="F14" s="146"/>
      <c r="G14" s="146"/>
      <c r="H14" s="146"/>
    </row>
    <row r="15" spans="1:8" ht="15.75" customHeight="1" x14ac:dyDescent="0.25">
      <c r="A15" s="79">
        <v>1</v>
      </c>
      <c r="B15" s="147" t="s">
        <v>1</v>
      </c>
      <c r="C15" s="148"/>
      <c r="D15" s="148"/>
      <c r="E15" s="148"/>
      <c r="F15" s="148"/>
      <c r="G15" s="148"/>
      <c r="H15" s="149"/>
    </row>
    <row r="16" spans="1:8" ht="40.5" customHeight="1" x14ac:dyDescent="0.25">
      <c r="A16" s="138" t="s">
        <v>157</v>
      </c>
      <c r="B16" s="138"/>
      <c r="C16" s="138"/>
      <c r="D16" s="138"/>
      <c r="E16" s="138"/>
      <c r="F16" s="138"/>
      <c r="G16" s="138"/>
      <c r="H16" s="138"/>
    </row>
    <row r="17" spans="1:8" ht="51" customHeight="1" x14ac:dyDescent="0.25">
      <c r="A17" s="138" t="s">
        <v>253</v>
      </c>
      <c r="B17" s="138"/>
      <c r="C17" s="138"/>
      <c r="D17" s="138"/>
      <c r="E17" s="138"/>
      <c r="F17" s="138"/>
      <c r="G17" s="138"/>
      <c r="H17" s="138"/>
    </row>
    <row r="18" spans="1:8" ht="69.75" customHeight="1" x14ac:dyDescent="0.25">
      <c r="A18" s="138" t="s">
        <v>227</v>
      </c>
      <c r="B18" s="138"/>
      <c r="C18" s="138"/>
      <c r="D18" s="138"/>
      <c r="E18" s="138"/>
      <c r="F18" s="138"/>
      <c r="G18" s="138"/>
      <c r="H18" s="138"/>
    </row>
    <row r="19" spans="1:8" ht="39" customHeight="1" x14ac:dyDescent="0.25">
      <c r="A19" s="138" t="s">
        <v>158</v>
      </c>
      <c r="B19" s="138"/>
      <c r="C19" s="138"/>
      <c r="D19" s="138"/>
      <c r="E19" s="138"/>
      <c r="F19" s="138"/>
      <c r="G19" s="138"/>
      <c r="H19" s="138"/>
    </row>
    <row r="20" spans="1:8" ht="15.75" x14ac:dyDescent="0.25">
      <c r="A20" s="73" t="s">
        <v>277</v>
      </c>
      <c r="B20" s="43" t="s">
        <v>155</v>
      </c>
      <c r="C20" s="23" t="s">
        <v>73</v>
      </c>
      <c r="D20" s="23">
        <v>60</v>
      </c>
      <c r="E20" s="23">
        <v>59.3</v>
      </c>
      <c r="F20" s="23">
        <v>59.3</v>
      </c>
      <c r="G20" s="23">
        <v>59.3</v>
      </c>
      <c r="H20" s="23">
        <v>59.3</v>
      </c>
    </row>
    <row r="21" spans="1:8" ht="90" customHeight="1" x14ac:dyDescent="0.25">
      <c r="A21" s="73" t="s">
        <v>278</v>
      </c>
      <c r="B21" s="43" t="s">
        <v>125</v>
      </c>
      <c r="C21" s="23" t="s">
        <v>74</v>
      </c>
      <c r="D21" s="23">
        <v>370</v>
      </c>
      <c r="E21" s="23">
        <v>370</v>
      </c>
      <c r="F21" s="23">
        <v>370</v>
      </c>
      <c r="G21" s="23">
        <v>370</v>
      </c>
      <c r="H21" s="23">
        <v>370</v>
      </c>
    </row>
    <row r="22" spans="1:8" ht="118.5" customHeight="1" x14ac:dyDescent="0.25">
      <c r="A22" s="73" t="s">
        <v>279</v>
      </c>
      <c r="B22" s="43" t="s">
        <v>160</v>
      </c>
      <c r="C22" s="23" t="s">
        <v>73</v>
      </c>
      <c r="D22" s="23">
        <v>100</v>
      </c>
      <c r="E22" s="23">
        <v>100</v>
      </c>
      <c r="F22" s="23">
        <v>100</v>
      </c>
      <c r="G22" s="23">
        <v>100</v>
      </c>
      <c r="H22" s="23">
        <v>100</v>
      </c>
    </row>
    <row r="23" spans="1:8" ht="99" customHeight="1" x14ac:dyDescent="0.25">
      <c r="A23" s="73" t="s">
        <v>280</v>
      </c>
      <c r="B23" s="43" t="s">
        <v>129</v>
      </c>
      <c r="C23" s="23" t="s">
        <v>73</v>
      </c>
      <c r="D23" s="23">
        <v>94.7</v>
      </c>
      <c r="E23" s="23">
        <v>94.7</v>
      </c>
      <c r="F23" s="23">
        <v>94.7</v>
      </c>
      <c r="G23" s="23">
        <v>100</v>
      </c>
      <c r="H23" s="23">
        <v>100</v>
      </c>
    </row>
    <row r="24" spans="1:8" ht="43.5" customHeight="1" x14ac:dyDescent="0.25">
      <c r="A24" s="138" t="s">
        <v>161</v>
      </c>
      <c r="B24" s="138"/>
      <c r="C24" s="138"/>
      <c r="D24" s="138"/>
      <c r="E24" s="138"/>
      <c r="F24" s="138"/>
      <c r="G24" s="138"/>
      <c r="H24" s="138"/>
    </row>
    <row r="25" spans="1:8" ht="63" x14ac:dyDescent="0.25">
      <c r="A25" s="73" t="s">
        <v>284</v>
      </c>
      <c r="B25" s="43" t="s">
        <v>156</v>
      </c>
      <c r="C25" s="23" t="s">
        <v>73</v>
      </c>
      <c r="D25" s="23">
        <v>100</v>
      </c>
      <c r="E25" s="23">
        <v>100</v>
      </c>
      <c r="F25" s="23">
        <v>100</v>
      </c>
      <c r="G25" s="23">
        <v>100</v>
      </c>
      <c r="H25" s="23">
        <v>100</v>
      </c>
    </row>
    <row r="26" spans="1:8" ht="42.75" customHeight="1" x14ac:dyDescent="0.25">
      <c r="A26" s="138" t="s">
        <v>220</v>
      </c>
      <c r="B26" s="138"/>
      <c r="C26" s="138"/>
      <c r="D26" s="138"/>
      <c r="E26" s="138"/>
      <c r="F26" s="138"/>
      <c r="G26" s="138"/>
      <c r="H26" s="138"/>
    </row>
    <row r="27" spans="1:8" ht="63" x14ac:dyDescent="0.25">
      <c r="A27" s="73" t="s">
        <v>285</v>
      </c>
      <c r="B27" s="43" t="s">
        <v>137</v>
      </c>
      <c r="C27" s="23" t="s">
        <v>73</v>
      </c>
      <c r="D27" s="23">
        <v>4.3</v>
      </c>
      <c r="E27" s="23">
        <v>0</v>
      </c>
      <c r="F27" s="23">
        <v>0</v>
      </c>
      <c r="G27" s="23">
        <v>0</v>
      </c>
      <c r="H27" s="23">
        <v>7.3</v>
      </c>
    </row>
    <row r="28" spans="1:8" ht="15.75" customHeight="1" x14ac:dyDescent="0.25">
      <c r="A28" s="79" t="s">
        <v>321</v>
      </c>
      <c r="B28" s="147" t="s">
        <v>75</v>
      </c>
      <c r="C28" s="148"/>
      <c r="D28" s="148"/>
      <c r="E28" s="148"/>
      <c r="F28" s="148"/>
      <c r="G28" s="148"/>
      <c r="H28" s="149"/>
    </row>
    <row r="29" spans="1:8" ht="54.75" customHeight="1" x14ac:dyDescent="0.25">
      <c r="A29" s="139" t="s">
        <v>254</v>
      </c>
      <c r="B29" s="140"/>
      <c r="C29" s="140"/>
      <c r="D29" s="140"/>
      <c r="E29" s="140"/>
      <c r="F29" s="140"/>
      <c r="G29" s="140"/>
      <c r="H29" s="141"/>
    </row>
    <row r="30" spans="1:8" ht="66" customHeight="1" x14ac:dyDescent="0.25">
      <c r="A30" s="138" t="s">
        <v>227</v>
      </c>
      <c r="B30" s="138"/>
      <c r="C30" s="138"/>
      <c r="D30" s="138"/>
      <c r="E30" s="138"/>
      <c r="F30" s="138"/>
      <c r="G30" s="138"/>
      <c r="H30" s="138"/>
    </row>
    <row r="31" spans="1:8" s="36" customFormat="1" ht="30" customHeight="1" x14ac:dyDescent="0.25">
      <c r="A31" s="138" t="s">
        <v>162</v>
      </c>
      <c r="B31" s="138"/>
      <c r="C31" s="138"/>
      <c r="D31" s="138"/>
      <c r="E31" s="138"/>
      <c r="F31" s="138"/>
      <c r="G31" s="138"/>
      <c r="H31" s="138"/>
    </row>
    <row r="32" spans="1:8" s="36" customFormat="1" ht="25.5" customHeight="1" x14ac:dyDescent="0.25">
      <c r="A32" s="138" t="s">
        <v>255</v>
      </c>
      <c r="B32" s="138"/>
      <c r="C32" s="138"/>
      <c r="D32" s="138"/>
      <c r="E32" s="138"/>
      <c r="F32" s="138"/>
      <c r="G32" s="138"/>
      <c r="H32" s="138"/>
    </row>
    <row r="33" spans="1:8" s="36" customFormat="1" ht="24" customHeight="1" x14ac:dyDescent="0.25">
      <c r="A33" s="138" t="s">
        <v>256</v>
      </c>
      <c r="B33" s="138"/>
      <c r="C33" s="138"/>
      <c r="D33" s="138"/>
      <c r="E33" s="138"/>
      <c r="F33" s="138"/>
      <c r="G33" s="138"/>
      <c r="H33" s="138"/>
    </row>
    <row r="34" spans="1:8" ht="117" customHeight="1" x14ac:dyDescent="0.25">
      <c r="A34" s="73" t="s">
        <v>287</v>
      </c>
      <c r="B34" s="43" t="s">
        <v>126</v>
      </c>
      <c r="C34" s="23" t="s">
        <v>73</v>
      </c>
      <c r="D34" s="23">
        <v>90</v>
      </c>
      <c r="E34" s="23">
        <v>90</v>
      </c>
      <c r="F34" s="23">
        <v>90</v>
      </c>
      <c r="G34" s="23">
        <v>90</v>
      </c>
      <c r="H34" s="23">
        <v>90</v>
      </c>
    </row>
    <row r="35" spans="1:8" ht="114" customHeight="1" x14ac:dyDescent="0.25">
      <c r="A35" s="73" t="s">
        <v>288</v>
      </c>
      <c r="B35" s="43" t="s">
        <v>131</v>
      </c>
      <c r="C35" s="23" t="s">
        <v>73</v>
      </c>
      <c r="D35" s="23">
        <v>98</v>
      </c>
      <c r="E35" s="23">
        <v>98</v>
      </c>
      <c r="F35" s="23">
        <v>98</v>
      </c>
      <c r="G35" s="23">
        <v>98</v>
      </c>
      <c r="H35" s="23">
        <v>98</v>
      </c>
    </row>
    <row r="36" spans="1:8" s="7" customFormat="1" ht="125.25" customHeight="1" x14ac:dyDescent="0.25">
      <c r="A36" s="71" t="s">
        <v>289</v>
      </c>
      <c r="B36" s="28" t="s">
        <v>228</v>
      </c>
      <c r="C36" s="30" t="s">
        <v>73</v>
      </c>
      <c r="D36" s="30">
        <v>93</v>
      </c>
      <c r="E36" s="30">
        <v>100</v>
      </c>
      <c r="F36" s="30">
        <v>100</v>
      </c>
      <c r="G36" s="30">
        <v>100</v>
      </c>
      <c r="H36" s="30">
        <v>100</v>
      </c>
    </row>
    <row r="37" spans="1:8" ht="47.25" x14ac:dyDescent="0.25">
      <c r="A37" s="73" t="s">
        <v>290</v>
      </c>
      <c r="B37" s="43" t="s">
        <v>224</v>
      </c>
      <c r="C37" s="23" t="s">
        <v>73</v>
      </c>
      <c r="D37" s="23">
        <v>100</v>
      </c>
      <c r="E37" s="23">
        <v>100</v>
      </c>
      <c r="F37" s="23">
        <v>100</v>
      </c>
      <c r="G37" s="23">
        <v>100</v>
      </c>
      <c r="H37" s="23">
        <v>100</v>
      </c>
    </row>
    <row r="38" spans="1:8" ht="42" customHeight="1" x14ac:dyDescent="0.25">
      <c r="A38" s="73" t="s">
        <v>291</v>
      </c>
      <c r="B38" s="43" t="s">
        <v>199</v>
      </c>
      <c r="C38" s="23" t="s">
        <v>73</v>
      </c>
      <c r="D38" s="23">
        <v>100</v>
      </c>
      <c r="E38" s="23">
        <v>100</v>
      </c>
      <c r="F38" s="23">
        <v>100</v>
      </c>
      <c r="G38" s="23">
        <v>100</v>
      </c>
      <c r="H38" s="23">
        <v>100</v>
      </c>
    </row>
    <row r="39" spans="1:8" ht="44.25" customHeight="1" x14ac:dyDescent="0.25">
      <c r="A39" s="73" t="s">
        <v>292</v>
      </c>
      <c r="B39" s="43" t="s">
        <v>138</v>
      </c>
      <c r="C39" s="44" t="s">
        <v>76</v>
      </c>
      <c r="D39" s="23">
        <v>0</v>
      </c>
      <c r="E39" s="23">
        <v>0</v>
      </c>
      <c r="F39" s="23">
        <v>0</v>
      </c>
      <c r="G39" s="23">
        <v>4</v>
      </c>
      <c r="H39" s="23">
        <v>0</v>
      </c>
    </row>
    <row r="40" spans="1:8" s="36" customFormat="1" ht="37.5" customHeight="1" x14ac:dyDescent="0.25">
      <c r="A40" s="138" t="s">
        <v>257</v>
      </c>
      <c r="B40" s="138"/>
      <c r="C40" s="138"/>
      <c r="D40" s="138"/>
      <c r="E40" s="138"/>
      <c r="F40" s="138"/>
      <c r="G40" s="138"/>
      <c r="H40" s="138"/>
    </row>
    <row r="41" spans="1:8" ht="31.5" x14ac:dyDescent="0.25">
      <c r="A41" s="73" t="s">
        <v>293</v>
      </c>
      <c r="B41" s="43" t="s">
        <v>128</v>
      </c>
      <c r="C41" s="23" t="s">
        <v>73</v>
      </c>
      <c r="D41" s="23">
        <v>100</v>
      </c>
      <c r="E41" s="23">
        <v>100</v>
      </c>
      <c r="F41" s="23">
        <v>100</v>
      </c>
      <c r="G41" s="23">
        <v>100</v>
      </c>
      <c r="H41" s="23">
        <v>100</v>
      </c>
    </row>
    <row r="42" spans="1:8" ht="110.25" x14ac:dyDescent="0.25">
      <c r="A42" s="73" t="s">
        <v>294</v>
      </c>
      <c r="B42" s="43" t="s">
        <v>190</v>
      </c>
      <c r="C42" s="23" t="s">
        <v>73</v>
      </c>
      <c r="D42" s="23">
        <v>100</v>
      </c>
      <c r="E42" s="23">
        <v>100</v>
      </c>
      <c r="F42" s="23">
        <v>100</v>
      </c>
      <c r="G42" s="23">
        <v>100</v>
      </c>
      <c r="H42" s="23">
        <v>100</v>
      </c>
    </row>
    <row r="43" spans="1:8" s="36" customFormat="1" ht="31.5" customHeight="1" x14ac:dyDescent="0.25">
      <c r="A43" s="138" t="s">
        <v>258</v>
      </c>
      <c r="B43" s="138"/>
      <c r="C43" s="138"/>
      <c r="D43" s="138"/>
      <c r="E43" s="138"/>
      <c r="F43" s="138"/>
      <c r="G43" s="138"/>
      <c r="H43" s="138"/>
    </row>
    <row r="44" spans="1:8" ht="38.25" customHeight="1" x14ac:dyDescent="0.25">
      <c r="A44" s="73" t="s">
        <v>295</v>
      </c>
      <c r="B44" s="43" t="s">
        <v>130</v>
      </c>
      <c r="C44" s="44" t="s">
        <v>76</v>
      </c>
      <c r="D44" s="23">
        <v>4</v>
      </c>
      <c r="E44" s="23">
        <v>4</v>
      </c>
      <c r="F44" s="23">
        <v>4</v>
      </c>
      <c r="G44" s="23">
        <v>4</v>
      </c>
      <c r="H44" s="23">
        <v>4</v>
      </c>
    </row>
    <row r="45" spans="1:8" s="45" customFormat="1" ht="75" customHeight="1" x14ac:dyDescent="0.25">
      <c r="A45" s="142" t="s">
        <v>259</v>
      </c>
      <c r="B45" s="142"/>
      <c r="C45" s="142"/>
      <c r="D45" s="142"/>
      <c r="E45" s="142"/>
      <c r="F45" s="142"/>
      <c r="G45" s="142"/>
      <c r="H45" s="142"/>
    </row>
    <row r="46" spans="1:8" s="7" customFormat="1" ht="80.25" customHeight="1" x14ac:dyDescent="0.25">
      <c r="A46" s="71" t="s">
        <v>296</v>
      </c>
      <c r="B46" s="28" t="s">
        <v>356</v>
      </c>
      <c r="C46" s="30" t="s">
        <v>74</v>
      </c>
      <c r="D46" s="30">
        <v>0</v>
      </c>
      <c r="E46" s="30">
        <v>823</v>
      </c>
      <c r="F46" s="92">
        <v>823</v>
      </c>
      <c r="G46" s="92">
        <v>823</v>
      </c>
      <c r="H46" s="92">
        <v>823</v>
      </c>
    </row>
    <row r="47" spans="1:8" ht="60" customHeight="1" x14ac:dyDescent="0.25">
      <c r="A47" s="73" t="s">
        <v>297</v>
      </c>
      <c r="B47" s="43" t="s">
        <v>357</v>
      </c>
      <c r="C47" s="23" t="s">
        <v>73</v>
      </c>
      <c r="D47" s="23">
        <v>0</v>
      </c>
      <c r="E47" s="23">
        <v>100</v>
      </c>
      <c r="F47" s="23">
        <v>0</v>
      </c>
      <c r="G47" s="23">
        <v>0</v>
      </c>
      <c r="H47" s="23">
        <v>0</v>
      </c>
    </row>
    <row r="48" spans="1:8" s="45" customFormat="1" ht="54.75" customHeight="1" x14ac:dyDescent="0.25">
      <c r="A48" s="142" t="s">
        <v>439</v>
      </c>
      <c r="B48" s="142"/>
      <c r="C48" s="142"/>
      <c r="D48" s="142"/>
      <c r="E48" s="142"/>
      <c r="F48" s="142"/>
      <c r="G48" s="142"/>
      <c r="H48" s="142"/>
    </row>
    <row r="49" spans="1:8" s="7" customFormat="1" ht="31.5" x14ac:dyDescent="0.25">
      <c r="A49" s="71" t="s">
        <v>298</v>
      </c>
      <c r="B49" s="32" t="s">
        <v>268</v>
      </c>
      <c r="C49" s="46" t="s">
        <v>76</v>
      </c>
      <c r="D49" s="99">
        <v>3</v>
      </c>
      <c r="E49" s="99">
        <v>12</v>
      </c>
      <c r="F49" s="99">
        <v>7</v>
      </c>
      <c r="G49" s="99">
        <v>0</v>
      </c>
      <c r="H49" s="30">
        <v>0</v>
      </c>
    </row>
    <row r="50" spans="1:8" ht="78.75" x14ac:dyDescent="0.25">
      <c r="A50" s="100" t="s">
        <v>299</v>
      </c>
      <c r="B50" s="28" t="s">
        <v>139</v>
      </c>
      <c r="C50" s="23" t="s">
        <v>73</v>
      </c>
      <c r="D50" s="97">
        <v>100</v>
      </c>
      <c r="E50" s="97">
        <v>100</v>
      </c>
      <c r="F50" s="97">
        <v>100</v>
      </c>
      <c r="G50" s="99">
        <v>0</v>
      </c>
      <c r="H50" s="99">
        <v>0</v>
      </c>
    </row>
    <row r="51" spans="1:8" ht="47.25" x14ac:dyDescent="0.25">
      <c r="A51" s="100" t="s">
        <v>300</v>
      </c>
      <c r="B51" s="28" t="s">
        <v>127</v>
      </c>
      <c r="C51" s="23" t="s">
        <v>73</v>
      </c>
      <c r="D51" s="97">
        <v>2</v>
      </c>
      <c r="E51" s="97">
        <v>2</v>
      </c>
      <c r="F51" s="97">
        <v>2</v>
      </c>
      <c r="G51" s="99">
        <v>0</v>
      </c>
      <c r="H51" s="99">
        <v>0</v>
      </c>
    </row>
    <row r="52" spans="1:8" s="7" customFormat="1" ht="94.5" x14ac:dyDescent="0.25">
      <c r="A52" s="100" t="s">
        <v>301</v>
      </c>
      <c r="B52" s="28" t="s">
        <v>229</v>
      </c>
      <c r="C52" s="30" t="s">
        <v>73</v>
      </c>
      <c r="D52" s="99">
        <v>50</v>
      </c>
      <c r="E52" s="99">
        <v>100</v>
      </c>
      <c r="F52" s="99">
        <v>100</v>
      </c>
      <c r="G52" s="99">
        <v>0</v>
      </c>
      <c r="H52" s="99">
        <v>0</v>
      </c>
    </row>
    <row r="53" spans="1:8" s="7" customFormat="1" ht="41.25" customHeight="1" x14ac:dyDescent="0.25">
      <c r="A53" s="142" t="s">
        <v>440</v>
      </c>
      <c r="B53" s="142"/>
      <c r="C53" s="142"/>
      <c r="D53" s="142"/>
      <c r="E53" s="142"/>
      <c r="F53" s="142"/>
      <c r="G53" s="142"/>
      <c r="H53" s="142"/>
    </row>
    <row r="54" spans="1:8" ht="72.75" customHeight="1" x14ac:dyDescent="0.25">
      <c r="A54" s="73" t="s">
        <v>300</v>
      </c>
      <c r="B54" s="43" t="s">
        <v>137</v>
      </c>
      <c r="C54" s="23" t="s">
        <v>73</v>
      </c>
      <c r="D54" s="23">
        <v>8.6999999999999993</v>
      </c>
      <c r="E54" s="23">
        <v>0</v>
      </c>
      <c r="F54" s="23">
        <v>0</v>
      </c>
      <c r="G54" s="23">
        <v>0</v>
      </c>
      <c r="H54" s="23">
        <v>0</v>
      </c>
    </row>
    <row r="55" spans="1:8" s="7" customFormat="1" ht="51.75" customHeight="1" x14ac:dyDescent="0.25">
      <c r="A55" s="142" t="s">
        <v>441</v>
      </c>
      <c r="B55" s="142"/>
      <c r="C55" s="142"/>
      <c r="D55" s="142"/>
      <c r="E55" s="142"/>
      <c r="F55" s="142"/>
      <c r="G55" s="142"/>
      <c r="H55" s="142"/>
    </row>
    <row r="56" spans="1:8" s="7" customFormat="1" ht="33" customHeight="1" x14ac:dyDescent="0.25">
      <c r="A56" s="142" t="s">
        <v>442</v>
      </c>
      <c r="B56" s="142"/>
      <c r="C56" s="142"/>
      <c r="D56" s="142"/>
      <c r="E56" s="142"/>
      <c r="F56" s="142"/>
      <c r="G56" s="142"/>
      <c r="H56" s="142"/>
    </row>
    <row r="57" spans="1:8" ht="72.75" customHeight="1" x14ac:dyDescent="0.25">
      <c r="A57" s="73" t="s">
        <v>301</v>
      </c>
      <c r="B57" s="43" t="s">
        <v>235</v>
      </c>
      <c r="C57" s="23" t="s">
        <v>73</v>
      </c>
      <c r="D57" s="23">
        <v>0</v>
      </c>
      <c r="E57" s="23">
        <v>0</v>
      </c>
      <c r="F57" s="23">
        <v>0</v>
      </c>
      <c r="G57" s="23">
        <v>0</v>
      </c>
      <c r="H57" s="23">
        <v>50</v>
      </c>
    </row>
    <row r="58" spans="1:8" ht="72.75" customHeight="1" x14ac:dyDescent="0.25">
      <c r="A58" s="73" t="s">
        <v>302</v>
      </c>
      <c r="B58" s="43" t="s">
        <v>236</v>
      </c>
      <c r="C58" s="23" t="s">
        <v>73</v>
      </c>
      <c r="D58" s="23">
        <v>0</v>
      </c>
      <c r="E58" s="23">
        <v>0</v>
      </c>
      <c r="F58" s="23">
        <v>0</v>
      </c>
      <c r="G58" s="23">
        <v>0</v>
      </c>
      <c r="H58" s="23">
        <v>53</v>
      </c>
    </row>
    <row r="59" spans="1:8" ht="41.25" customHeight="1" x14ac:dyDescent="0.25">
      <c r="A59" s="138" t="s">
        <v>443</v>
      </c>
      <c r="B59" s="138"/>
      <c r="C59" s="138"/>
      <c r="D59" s="138"/>
      <c r="E59" s="138"/>
      <c r="F59" s="138"/>
      <c r="G59" s="138"/>
      <c r="H59" s="138"/>
    </row>
    <row r="60" spans="1:8" s="7" customFormat="1" ht="100.5" customHeight="1" x14ac:dyDescent="0.25">
      <c r="A60" s="71" t="s">
        <v>303</v>
      </c>
      <c r="B60" s="67" t="s">
        <v>274</v>
      </c>
      <c r="C60" s="46" t="s">
        <v>73</v>
      </c>
      <c r="D60" s="70">
        <v>100</v>
      </c>
      <c r="E60" s="70">
        <v>100</v>
      </c>
      <c r="F60" s="70">
        <v>100</v>
      </c>
      <c r="G60" s="70">
        <v>100</v>
      </c>
      <c r="H60" s="70">
        <v>100</v>
      </c>
    </row>
    <row r="61" spans="1:8" s="7" customFormat="1" ht="294.75" customHeight="1" x14ac:dyDescent="0.25">
      <c r="A61" s="71" t="s">
        <v>304</v>
      </c>
      <c r="B61" s="67" t="s">
        <v>275</v>
      </c>
      <c r="C61" s="46" t="s">
        <v>73</v>
      </c>
      <c r="D61" s="70">
        <v>100</v>
      </c>
      <c r="E61" s="70">
        <v>100</v>
      </c>
      <c r="F61" s="70">
        <v>100</v>
      </c>
      <c r="G61" s="70">
        <v>100</v>
      </c>
      <c r="H61" s="70">
        <v>100</v>
      </c>
    </row>
    <row r="62" spans="1:8" ht="41.25" customHeight="1" x14ac:dyDescent="0.25">
      <c r="A62" s="138" t="s">
        <v>444</v>
      </c>
      <c r="B62" s="138"/>
      <c r="C62" s="138"/>
      <c r="D62" s="138"/>
      <c r="E62" s="138"/>
      <c r="F62" s="138"/>
      <c r="G62" s="138"/>
      <c r="H62" s="138"/>
    </row>
    <row r="63" spans="1:8" s="7" customFormat="1" ht="100.5" customHeight="1" x14ac:dyDescent="0.25">
      <c r="A63" s="86" t="s">
        <v>305</v>
      </c>
      <c r="B63" s="84" t="s">
        <v>354</v>
      </c>
      <c r="C63" s="46" t="s">
        <v>73</v>
      </c>
      <c r="D63" s="85">
        <v>100</v>
      </c>
      <c r="E63" s="85">
        <v>100</v>
      </c>
      <c r="F63" s="85">
        <v>100</v>
      </c>
      <c r="G63" s="85">
        <v>100</v>
      </c>
      <c r="H63" s="85">
        <v>100</v>
      </c>
    </row>
    <row r="64" spans="1:8" ht="31.5" customHeight="1" x14ac:dyDescent="0.25">
      <c r="A64" s="138" t="s">
        <v>445</v>
      </c>
      <c r="B64" s="138"/>
      <c r="C64" s="138"/>
      <c r="D64" s="138"/>
      <c r="E64" s="138"/>
      <c r="F64" s="138"/>
      <c r="G64" s="138"/>
      <c r="H64" s="138"/>
    </row>
    <row r="65" spans="1:8" ht="123.75" customHeight="1" x14ac:dyDescent="0.25">
      <c r="A65" s="96" t="s">
        <v>306</v>
      </c>
      <c r="B65" s="98" t="s">
        <v>233</v>
      </c>
      <c r="C65" s="97" t="s">
        <v>73</v>
      </c>
      <c r="D65" s="97">
        <v>47</v>
      </c>
      <c r="E65" s="97">
        <v>47</v>
      </c>
      <c r="F65" s="97">
        <v>47</v>
      </c>
      <c r="G65" s="97">
        <v>47</v>
      </c>
      <c r="H65" s="97">
        <v>47</v>
      </c>
    </row>
    <row r="66" spans="1:8" ht="31.5" x14ac:dyDescent="0.25">
      <c r="A66" s="96" t="s">
        <v>322</v>
      </c>
      <c r="B66" s="94" t="s">
        <v>132</v>
      </c>
      <c r="C66" s="44" t="s">
        <v>76</v>
      </c>
      <c r="D66" s="97">
        <v>4</v>
      </c>
      <c r="E66" s="97">
        <v>4</v>
      </c>
      <c r="F66" s="97">
        <v>4</v>
      </c>
      <c r="G66" s="97">
        <v>4</v>
      </c>
      <c r="H66" s="97">
        <v>4</v>
      </c>
    </row>
    <row r="67" spans="1:8" ht="15.75" customHeight="1" x14ac:dyDescent="0.25">
      <c r="A67" s="79" t="s">
        <v>323</v>
      </c>
      <c r="B67" s="147" t="s">
        <v>77</v>
      </c>
      <c r="C67" s="148"/>
      <c r="D67" s="148"/>
      <c r="E67" s="148"/>
      <c r="F67" s="148"/>
      <c r="G67" s="148"/>
      <c r="H67" s="149"/>
    </row>
    <row r="68" spans="1:8" ht="60.75" customHeight="1" x14ac:dyDescent="0.25">
      <c r="A68" s="139" t="s">
        <v>254</v>
      </c>
      <c r="B68" s="140"/>
      <c r="C68" s="140"/>
      <c r="D68" s="140"/>
      <c r="E68" s="140"/>
      <c r="F68" s="140"/>
      <c r="G68" s="140"/>
      <c r="H68" s="141"/>
    </row>
    <row r="69" spans="1:8" ht="66" customHeight="1" x14ac:dyDescent="0.25">
      <c r="A69" s="138" t="s">
        <v>227</v>
      </c>
      <c r="B69" s="138"/>
      <c r="C69" s="138"/>
      <c r="D69" s="138"/>
      <c r="E69" s="138"/>
      <c r="F69" s="138"/>
      <c r="G69" s="138"/>
      <c r="H69" s="138"/>
    </row>
    <row r="70" spans="1:8" ht="28.5" customHeight="1" x14ac:dyDescent="0.25">
      <c r="A70" s="138" t="s">
        <v>221</v>
      </c>
      <c r="B70" s="138"/>
      <c r="C70" s="138"/>
      <c r="D70" s="138"/>
      <c r="E70" s="138"/>
      <c r="F70" s="138"/>
      <c r="G70" s="138"/>
      <c r="H70" s="138"/>
    </row>
    <row r="71" spans="1:8" s="7" customFormat="1" ht="47.25" x14ac:dyDescent="0.25">
      <c r="A71" s="71" t="s">
        <v>307</v>
      </c>
      <c r="B71" s="28" t="s">
        <v>226</v>
      </c>
      <c r="C71" s="30" t="s">
        <v>73</v>
      </c>
      <c r="D71" s="30">
        <v>70</v>
      </c>
      <c r="E71" s="30">
        <v>75.5</v>
      </c>
      <c r="F71" s="30">
        <v>76.5</v>
      </c>
      <c r="G71" s="30">
        <v>77.5</v>
      </c>
      <c r="H71" s="30">
        <v>80</v>
      </c>
    </row>
    <row r="72" spans="1:8" ht="31.5" x14ac:dyDescent="0.25">
      <c r="A72" s="73" t="s">
        <v>308</v>
      </c>
      <c r="B72" s="43" t="s">
        <v>78</v>
      </c>
      <c r="C72" s="44" t="s">
        <v>76</v>
      </c>
      <c r="D72" s="23">
        <v>50</v>
      </c>
      <c r="E72" s="23">
        <v>50</v>
      </c>
      <c r="F72" s="23">
        <v>50</v>
      </c>
      <c r="G72" s="23">
        <v>50</v>
      </c>
      <c r="H72" s="23">
        <v>50</v>
      </c>
    </row>
    <row r="73" spans="1:8" ht="15.75" customHeight="1" x14ac:dyDescent="0.25">
      <c r="A73" s="79" t="s">
        <v>324</v>
      </c>
      <c r="B73" s="147" t="s">
        <v>79</v>
      </c>
      <c r="C73" s="148"/>
      <c r="D73" s="148"/>
      <c r="E73" s="148"/>
      <c r="F73" s="148"/>
      <c r="G73" s="148"/>
      <c r="H73" s="149"/>
    </row>
    <row r="74" spans="1:8" ht="61.5" customHeight="1" x14ac:dyDescent="0.25">
      <c r="A74" s="139" t="s">
        <v>254</v>
      </c>
      <c r="B74" s="140"/>
      <c r="C74" s="140"/>
      <c r="D74" s="140"/>
      <c r="E74" s="140"/>
      <c r="F74" s="140"/>
      <c r="G74" s="140"/>
      <c r="H74" s="141"/>
    </row>
    <row r="75" spans="1:8" ht="83.25" customHeight="1" x14ac:dyDescent="0.25">
      <c r="A75" s="138" t="s">
        <v>227</v>
      </c>
      <c r="B75" s="138"/>
      <c r="C75" s="138"/>
      <c r="D75" s="138"/>
      <c r="E75" s="138"/>
      <c r="F75" s="138"/>
      <c r="G75" s="138"/>
      <c r="H75" s="138"/>
    </row>
    <row r="76" spans="1:8" ht="45.75" customHeight="1" x14ac:dyDescent="0.25">
      <c r="A76" s="138" t="s">
        <v>181</v>
      </c>
      <c r="B76" s="138"/>
      <c r="C76" s="138"/>
      <c r="D76" s="138"/>
      <c r="E76" s="138"/>
      <c r="F76" s="138"/>
      <c r="G76" s="138"/>
      <c r="H76" s="138"/>
    </row>
    <row r="77" spans="1:8" ht="41.25" customHeight="1" x14ac:dyDescent="0.25">
      <c r="A77" s="138" t="s">
        <v>182</v>
      </c>
      <c r="B77" s="138"/>
      <c r="C77" s="138"/>
      <c r="D77" s="138"/>
      <c r="E77" s="138"/>
      <c r="F77" s="138"/>
      <c r="G77" s="138"/>
      <c r="H77" s="138"/>
    </row>
    <row r="78" spans="1:8" ht="78.75" x14ac:dyDescent="0.25">
      <c r="A78" s="73" t="s">
        <v>309</v>
      </c>
      <c r="B78" s="43" t="s">
        <v>80</v>
      </c>
      <c r="C78" s="23" t="s">
        <v>73</v>
      </c>
      <c r="D78" s="23">
        <v>0.36</v>
      </c>
      <c r="E78" s="23">
        <v>0.34</v>
      </c>
      <c r="F78" s="128">
        <v>0.34</v>
      </c>
      <c r="G78" s="128">
        <v>0.34</v>
      </c>
      <c r="H78" s="128">
        <v>0.34</v>
      </c>
    </row>
    <row r="79" spans="1:8" ht="78.75" x14ac:dyDescent="0.25">
      <c r="A79" s="73" t="s">
        <v>310</v>
      </c>
      <c r="B79" s="43" t="s">
        <v>81</v>
      </c>
      <c r="C79" s="23" t="s">
        <v>73</v>
      </c>
      <c r="D79" s="23">
        <v>0.95</v>
      </c>
      <c r="E79" s="56">
        <v>0.9</v>
      </c>
      <c r="F79" s="56">
        <v>0.9</v>
      </c>
      <c r="G79" s="56">
        <v>0.9</v>
      </c>
      <c r="H79" s="56">
        <v>0.9</v>
      </c>
    </row>
    <row r="80" spans="1:8" ht="21.75" customHeight="1" x14ac:dyDescent="0.25">
      <c r="A80" s="138" t="s">
        <v>329</v>
      </c>
      <c r="B80" s="138"/>
      <c r="C80" s="138"/>
      <c r="D80" s="138"/>
      <c r="E80" s="138"/>
      <c r="F80" s="138"/>
      <c r="G80" s="138"/>
      <c r="H80" s="138"/>
    </row>
    <row r="81" spans="1:8" ht="63" x14ac:dyDescent="0.25">
      <c r="A81" s="73" t="s">
        <v>311</v>
      </c>
      <c r="B81" s="43" t="s">
        <v>272</v>
      </c>
      <c r="C81" s="23" t="s">
        <v>73</v>
      </c>
      <c r="D81" s="23">
        <v>0</v>
      </c>
      <c r="E81" s="23">
        <v>0.1</v>
      </c>
      <c r="F81" s="68">
        <v>0.1</v>
      </c>
      <c r="G81" s="68">
        <v>0.1</v>
      </c>
      <c r="H81" s="68">
        <v>0.1</v>
      </c>
    </row>
    <row r="82" spans="1:8" ht="55.5" customHeight="1" x14ac:dyDescent="0.25">
      <c r="A82" s="138" t="s">
        <v>330</v>
      </c>
      <c r="B82" s="138"/>
      <c r="C82" s="138"/>
      <c r="D82" s="138"/>
      <c r="E82" s="138"/>
      <c r="F82" s="138"/>
      <c r="G82" s="138"/>
      <c r="H82" s="138"/>
    </row>
    <row r="83" spans="1:8" ht="127.5" customHeight="1" x14ac:dyDescent="0.25">
      <c r="A83" s="73" t="s">
        <v>312</v>
      </c>
      <c r="B83" s="43" t="s">
        <v>82</v>
      </c>
      <c r="C83" s="23" t="s">
        <v>73</v>
      </c>
      <c r="D83" s="23">
        <v>40</v>
      </c>
      <c r="E83" s="23">
        <v>37</v>
      </c>
      <c r="F83" s="23">
        <v>37</v>
      </c>
      <c r="G83" s="23">
        <v>37</v>
      </c>
      <c r="H83" s="23">
        <v>37</v>
      </c>
    </row>
    <row r="84" spans="1:8" ht="78.75" customHeight="1" x14ac:dyDescent="0.25">
      <c r="A84" s="73" t="s">
        <v>313</v>
      </c>
      <c r="B84" s="43" t="s">
        <v>213</v>
      </c>
      <c r="C84" s="23" t="s">
        <v>73</v>
      </c>
      <c r="D84" s="23">
        <v>15</v>
      </c>
      <c r="E84" s="23">
        <v>15</v>
      </c>
      <c r="F84" s="23">
        <v>15</v>
      </c>
      <c r="G84" s="23">
        <v>15</v>
      </c>
      <c r="H84" s="23">
        <v>15</v>
      </c>
    </row>
    <row r="85" spans="1:8" ht="49.5" customHeight="1" x14ac:dyDescent="0.25">
      <c r="A85" s="138" t="s">
        <v>184</v>
      </c>
      <c r="B85" s="138"/>
      <c r="C85" s="138"/>
      <c r="D85" s="138"/>
      <c r="E85" s="138"/>
      <c r="F85" s="138"/>
      <c r="G85" s="138"/>
      <c r="H85" s="138"/>
    </row>
    <row r="86" spans="1:8" ht="31.5" x14ac:dyDescent="0.25">
      <c r="A86" s="73" t="s">
        <v>314</v>
      </c>
      <c r="B86" s="43" t="s">
        <v>185</v>
      </c>
      <c r="C86" s="23" t="s">
        <v>73</v>
      </c>
      <c r="D86" s="23">
        <v>100</v>
      </c>
      <c r="E86" s="23">
        <v>100</v>
      </c>
      <c r="F86" s="23">
        <v>100</v>
      </c>
      <c r="G86" s="23">
        <v>100</v>
      </c>
      <c r="H86" s="23">
        <v>100</v>
      </c>
    </row>
    <row r="87" spans="1:8" ht="18" customHeight="1" x14ac:dyDescent="0.25">
      <c r="A87" s="138" t="s">
        <v>183</v>
      </c>
      <c r="B87" s="138"/>
      <c r="C87" s="138"/>
      <c r="D87" s="138"/>
      <c r="E87" s="138"/>
      <c r="F87" s="138"/>
      <c r="G87" s="138"/>
      <c r="H87" s="138"/>
    </row>
    <row r="88" spans="1:8" ht="47.25" x14ac:dyDescent="0.25">
      <c r="A88" s="73" t="s">
        <v>315</v>
      </c>
      <c r="B88" s="43" t="s">
        <v>225</v>
      </c>
      <c r="C88" s="23" t="s">
        <v>73</v>
      </c>
      <c r="D88" s="23">
        <v>9.5</v>
      </c>
      <c r="E88" s="23">
        <v>7</v>
      </c>
      <c r="F88" s="23">
        <v>7</v>
      </c>
      <c r="G88" s="23">
        <v>7</v>
      </c>
      <c r="H88" s="23">
        <v>7</v>
      </c>
    </row>
    <row r="89" spans="1:8" ht="18" customHeight="1" x14ac:dyDescent="0.25">
      <c r="A89" s="138" t="s">
        <v>505</v>
      </c>
      <c r="B89" s="138"/>
      <c r="C89" s="138"/>
      <c r="D89" s="138"/>
      <c r="E89" s="138"/>
      <c r="F89" s="138"/>
      <c r="G89" s="138"/>
      <c r="H89" s="138"/>
    </row>
    <row r="90" spans="1:8" ht="63" x14ac:dyDescent="0.25">
      <c r="A90" s="132" t="s">
        <v>499</v>
      </c>
      <c r="B90" s="130" t="s">
        <v>504</v>
      </c>
      <c r="C90" s="133" t="s">
        <v>73</v>
      </c>
      <c r="D90" s="133">
        <v>0</v>
      </c>
      <c r="E90" s="133">
        <v>0</v>
      </c>
      <c r="F90" s="133">
        <v>100</v>
      </c>
      <c r="G90" s="133">
        <v>100</v>
      </c>
      <c r="H90" s="133">
        <v>100</v>
      </c>
    </row>
    <row r="91" spans="1:8" ht="15.75" customHeight="1" x14ac:dyDescent="0.25">
      <c r="A91" s="79" t="s">
        <v>325</v>
      </c>
      <c r="B91" s="147" t="s">
        <v>83</v>
      </c>
      <c r="C91" s="148"/>
      <c r="D91" s="148"/>
      <c r="E91" s="148"/>
      <c r="F91" s="148"/>
      <c r="G91" s="148"/>
      <c r="H91" s="149"/>
    </row>
    <row r="92" spans="1:8" ht="61.5" customHeight="1" x14ac:dyDescent="0.25">
      <c r="A92" s="139" t="s">
        <v>254</v>
      </c>
      <c r="B92" s="140"/>
      <c r="C92" s="140"/>
      <c r="D92" s="140"/>
      <c r="E92" s="140"/>
      <c r="F92" s="140"/>
      <c r="G92" s="140"/>
      <c r="H92" s="141"/>
    </row>
    <row r="93" spans="1:8" ht="83.25" customHeight="1" x14ac:dyDescent="0.25">
      <c r="A93" s="138" t="s">
        <v>227</v>
      </c>
      <c r="B93" s="138"/>
      <c r="C93" s="138"/>
      <c r="D93" s="138"/>
      <c r="E93" s="138"/>
      <c r="F93" s="138"/>
      <c r="G93" s="138"/>
      <c r="H93" s="138"/>
    </row>
    <row r="94" spans="1:8" ht="42" customHeight="1" x14ac:dyDescent="0.25">
      <c r="A94" s="138" t="s">
        <v>249</v>
      </c>
      <c r="B94" s="138"/>
      <c r="C94" s="138"/>
      <c r="D94" s="138"/>
      <c r="E94" s="138"/>
      <c r="F94" s="138"/>
      <c r="G94" s="138"/>
      <c r="H94" s="138"/>
    </row>
    <row r="95" spans="1:8" ht="32.25" customHeight="1" x14ac:dyDescent="0.25">
      <c r="A95" s="138" t="s">
        <v>222</v>
      </c>
      <c r="B95" s="138"/>
      <c r="C95" s="138"/>
      <c r="D95" s="138"/>
      <c r="E95" s="138"/>
      <c r="F95" s="138"/>
      <c r="G95" s="138"/>
      <c r="H95" s="138"/>
    </row>
    <row r="96" spans="1:8" ht="57" customHeight="1" x14ac:dyDescent="0.25">
      <c r="A96" s="73" t="s">
        <v>316</v>
      </c>
      <c r="B96" s="47" t="s">
        <v>147</v>
      </c>
      <c r="C96" s="23" t="s">
        <v>73</v>
      </c>
      <c r="D96" s="23">
        <v>100</v>
      </c>
      <c r="E96" s="23">
        <v>100</v>
      </c>
      <c r="F96" s="23">
        <v>100</v>
      </c>
      <c r="G96" s="23">
        <v>100</v>
      </c>
      <c r="H96" s="23">
        <v>100</v>
      </c>
    </row>
    <row r="97" spans="1:8" ht="98.25" customHeight="1" x14ac:dyDescent="0.25">
      <c r="A97" s="96" t="s">
        <v>317</v>
      </c>
      <c r="B97" s="94" t="s">
        <v>140</v>
      </c>
      <c r="C97" s="97" t="s">
        <v>73</v>
      </c>
      <c r="D97" s="97">
        <v>100</v>
      </c>
      <c r="E97" s="97">
        <v>100</v>
      </c>
      <c r="F97" s="97">
        <v>100</v>
      </c>
      <c r="G97" s="97">
        <v>100</v>
      </c>
      <c r="H97" s="97">
        <v>100</v>
      </c>
    </row>
    <row r="98" spans="1:8" ht="32.25" customHeight="1" x14ac:dyDescent="0.25">
      <c r="A98" s="138" t="s">
        <v>248</v>
      </c>
      <c r="B98" s="138"/>
      <c r="C98" s="138"/>
      <c r="D98" s="138"/>
      <c r="E98" s="138"/>
      <c r="F98" s="138"/>
      <c r="G98" s="138"/>
      <c r="H98" s="138"/>
    </row>
    <row r="99" spans="1:8" ht="158.25" customHeight="1" x14ac:dyDescent="0.25">
      <c r="A99" s="73" t="s">
        <v>318</v>
      </c>
      <c r="B99" s="47" t="s">
        <v>241</v>
      </c>
      <c r="C99" s="23" t="s">
        <v>73</v>
      </c>
      <c r="D99" s="23">
        <v>0</v>
      </c>
      <c r="E99" s="23">
        <v>0</v>
      </c>
      <c r="F99" s="23">
        <v>0</v>
      </c>
      <c r="G99" s="23">
        <v>0</v>
      </c>
      <c r="H99" s="23">
        <v>80</v>
      </c>
    </row>
    <row r="100" spans="1:8" ht="120.75" customHeight="1" x14ac:dyDescent="0.25">
      <c r="A100" s="96" t="s">
        <v>319</v>
      </c>
      <c r="B100" s="47" t="s">
        <v>240</v>
      </c>
      <c r="C100" s="23" t="s">
        <v>73</v>
      </c>
      <c r="D100" s="23">
        <v>0</v>
      </c>
      <c r="E100" s="23">
        <v>0</v>
      </c>
      <c r="F100" s="23">
        <v>0</v>
      </c>
      <c r="G100" s="23">
        <v>0</v>
      </c>
      <c r="H100" s="23">
        <v>100</v>
      </c>
    </row>
    <row r="101" spans="1:8" ht="15.75" customHeight="1" x14ac:dyDescent="0.25">
      <c r="A101" s="79" t="s">
        <v>326</v>
      </c>
      <c r="B101" s="147" t="s">
        <v>446</v>
      </c>
      <c r="C101" s="148"/>
      <c r="D101" s="148"/>
      <c r="E101" s="148"/>
      <c r="F101" s="148"/>
      <c r="G101" s="148"/>
      <c r="H101" s="149"/>
    </row>
    <row r="102" spans="1:8" ht="52.5" customHeight="1" x14ac:dyDescent="0.25">
      <c r="A102" s="139" t="s">
        <v>254</v>
      </c>
      <c r="B102" s="140"/>
      <c r="C102" s="140"/>
      <c r="D102" s="140"/>
      <c r="E102" s="140"/>
      <c r="F102" s="140"/>
      <c r="G102" s="140"/>
      <c r="H102" s="141"/>
    </row>
    <row r="103" spans="1:8" ht="66" customHeight="1" x14ac:dyDescent="0.25">
      <c r="A103" s="138" t="s">
        <v>227</v>
      </c>
      <c r="B103" s="138"/>
      <c r="C103" s="138"/>
      <c r="D103" s="138"/>
      <c r="E103" s="138"/>
      <c r="F103" s="138"/>
      <c r="G103" s="138"/>
      <c r="H103" s="138"/>
    </row>
    <row r="104" spans="1:8" ht="36.75" customHeight="1" x14ac:dyDescent="0.25">
      <c r="A104" s="138" t="s">
        <v>163</v>
      </c>
      <c r="B104" s="138"/>
      <c r="C104" s="138"/>
      <c r="D104" s="138"/>
      <c r="E104" s="138"/>
      <c r="F104" s="138"/>
      <c r="G104" s="138"/>
      <c r="H104" s="138"/>
    </row>
    <row r="105" spans="1:8" ht="67.5" customHeight="1" x14ac:dyDescent="0.25">
      <c r="A105" s="138" t="s">
        <v>164</v>
      </c>
      <c r="B105" s="138"/>
      <c r="C105" s="138"/>
      <c r="D105" s="138"/>
      <c r="E105" s="138"/>
      <c r="F105" s="138"/>
      <c r="G105" s="138"/>
      <c r="H105" s="138"/>
    </row>
    <row r="106" spans="1:8" ht="23.25" customHeight="1" x14ac:dyDescent="0.25">
      <c r="A106" s="138" t="s">
        <v>223</v>
      </c>
      <c r="B106" s="138"/>
      <c r="C106" s="138"/>
      <c r="D106" s="138"/>
      <c r="E106" s="138"/>
      <c r="F106" s="138"/>
      <c r="G106" s="138"/>
      <c r="H106" s="138"/>
    </row>
    <row r="107" spans="1:8" ht="48" customHeight="1" x14ac:dyDescent="0.25">
      <c r="A107" s="73" t="s">
        <v>320</v>
      </c>
      <c r="B107" s="47" t="s">
        <v>133</v>
      </c>
      <c r="C107" s="23" t="s">
        <v>73</v>
      </c>
      <c r="D107" s="23">
        <v>36</v>
      </c>
      <c r="E107" s="23">
        <v>30</v>
      </c>
      <c r="F107" s="23">
        <v>30</v>
      </c>
      <c r="G107" s="23">
        <v>30</v>
      </c>
      <c r="H107" s="23">
        <v>30</v>
      </c>
    </row>
    <row r="108" spans="1:8" ht="51" customHeight="1" x14ac:dyDescent="0.25">
      <c r="A108" s="96" t="s">
        <v>328</v>
      </c>
      <c r="B108" s="47" t="s">
        <v>134</v>
      </c>
      <c r="C108" s="23" t="s">
        <v>73</v>
      </c>
      <c r="D108" s="23">
        <v>18</v>
      </c>
      <c r="E108" s="23">
        <v>15</v>
      </c>
      <c r="F108" s="23">
        <v>15</v>
      </c>
      <c r="G108" s="23">
        <v>15</v>
      </c>
      <c r="H108" s="23">
        <v>15</v>
      </c>
    </row>
    <row r="109" spans="1:8" ht="54.75" customHeight="1" x14ac:dyDescent="0.25">
      <c r="A109" s="96" t="s">
        <v>398</v>
      </c>
      <c r="B109" s="47" t="s">
        <v>135</v>
      </c>
      <c r="C109" s="23" t="s">
        <v>73</v>
      </c>
      <c r="D109" s="23">
        <v>58</v>
      </c>
      <c r="E109" s="23">
        <v>50</v>
      </c>
      <c r="F109" s="23">
        <v>50</v>
      </c>
      <c r="G109" s="23">
        <v>50</v>
      </c>
      <c r="H109" s="23">
        <v>50</v>
      </c>
    </row>
    <row r="110" spans="1:8" ht="44.25" customHeight="1" x14ac:dyDescent="0.25">
      <c r="A110" s="138" t="s">
        <v>230</v>
      </c>
      <c r="B110" s="138"/>
      <c r="C110" s="138"/>
      <c r="D110" s="138"/>
      <c r="E110" s="138"/>
      <c r="F110" s="138"/>
      <c r="G110" s="138"/>
      <c r="H110" s="138"/>
    </row>
    <row r="111" spans="1:8" ht="85.5" customHeight="1" x14ac:dyDescent="0.25">
      <c r="A111" s="73" t="s">
        <v>399</v>
      </c>
      <c r="B111" s="47" t="s">
        <v>136</v>
      </c>
      <c r="C111" s="23" t="s">
        <v>73</v>
      </c>
      <c r="D111" s="23">
        <v>30</v>
      </c>
      <c r="E111" s="23">
        <v>20</v>
      </c>
      <c r="F111" s="23">
        <v>20</v>
      </c>
      <c r="G111" s="23">
        <v>20</v>
      </c>
      <c r="H111" s="23">
        <v>20</v>
      </c>
    </row>
    <row r="112" spans="1:8" ht="90.75" customHeight="1" x14ac:dyDescent="0.25">
      <c r="A112" s="96" t="s">
        <v>400</v>
      </c>
      <c r="B112" s="47" t="s">
        <v>211</v>
      </c>
      <c r="C112" s="23" t="s">
        <v>73</v>
      </c>
      <c r="D112" s="23">
        <v>0</v>
      </c>
      <c r="E112" s="23">
        <v>0</v>
      </c>
      <c r="F112" s="23">
        <v>74</v>
      </c>
      <c r="G112" s="23">
        <v>72</v>
      </c>
      <c r="H112" s="23">
        <v>100</v>
      </c>
    </row>
    <row r="113" spans="1:8" ht="90.75" customHeight="1" x14ac:dyDescent="0.25">
      <c r="A113" s="96" t="s">
        <v>401</v>
      </c>
      <c r="B113" s="47" t="s">
        <v>84</v>
      </c>
      <c r="C113" s="23" t="s">
        <v>73</v>
      </c>
      <c r="D113" s="23">
        <v>0</v>
      </c>
      <c r="E113" s="23">
        <v>0</v>
      </c>
      <c r="F113" s="23">
        <v>33</v>
      </c>
      <c r="G113" s="23">
        <v>66</v>
      </c>
      <c r="H113" s="23">
        <v>100</v>
      </c>
    </row>
    <row r="114" spans="1:8" ht="47.25" x14ac:dyDescent="0.25">
      <c r="A114" s="96" t="s">
        <v>402</v>
      </c>
      <c r="B114" s="47" t="s">
        <v>85</v>
      </c>
      <c r="C114" s="23" t="s">
        <v>76</v>
      </c>
      <c r="D114" s="23">
        <v>1</v>
      </c>
      <c r="E114" s="23">
        <v>0</v>
      </c>
      <c r="F114" s="23">
        <v>0</v>
      </c>
      <c r="G114" s="23">
        <v>0</v>
      </c>
      <c r="H114" s="23">
        <v>1</v>
      </c>
    </row>
    <row r="115" spans="1:8" ht="31.5" x14ac:dyDescent="0.25">
      <c r="A115" s="96" t="s">
        <v>403</v>
      </c>
      <c r="B115" s="43" t="s">
        <v>159</v>
      </c>
      <c r="C115" s="23" t="s">
        <v>76</v>
      </c>
      <c r="D115" s="23">
        <v>2</v>
      </c>
      <c r="E115" s="23">
        <v>2</v>
      </c>
      <c r="F115" s="23">
        <v>2</v>
      </c>
      <c r="G115" s="23">
        <v>2</v>
      </c>
      <c r="H115" s="23">
        <v>2</v>
      </c>
    </row>
    <row r="116" spans="1:8" ht="74.25" customHeight="1" x14ac:dyDescent="0.25">
      <c r="A116" s="96" t="s">
        <v>404</v>
      </c>
      <c r="B116" s="47" t="s">
        <v>141</v>
      </c>
      <c r="C116" s="44" t="s">
        <v>76</v>
      </c>
      <c r="D116" s="23">
        <v>98</v>
      </c>
      <c r="E116" s="23">
        <v>0</v>
      </c>
      <c r="F116" s="23">
        <v>46</v>
      </c>
      <c r="G116" s="23">
        <v>44</v>
      </c>
      <c r="H116" s="23">
        <v>38</v>
      </c>
    </row>
    <row r="117" spans="1:8" ht="108.75" customHeight="1" x14ac:dyDescent="0.25">
      <c r="A117" s="96" t="s">
        <v>405</v>
      </c>
      <c r="B117" s="47" t="s">
        <v>142</v>
      </c>
      <c r="C117" s="23" t="s">
        <v>73</v>
      </c>
      <c r="D117" s="23">
        <v>4.5</v>
      </c>
      <c r="E117" s="23">
        <v>0</v>
      </c>
      <c r="F117" s="23">
        <v>33</v>
      </c>
      <c r="G117" s="23">
        <v>50</v>
      </c>
      <c r="H117" s="23">
        <v>100</v>
      </c>
    </row>
    <row r="118" spans="1:8" ht="98.25" customHeight="1" x14ac:dyDescent="0.25">
      <c r="A118" s="96" t="s">
        <v>447</v>
      </c>
      <c r="B118" s="47" t="s">
        <v>144</v>
      </c>
      <c r="C118" s="23" t="s">
        <v>73</v>
      </c>
      <c r="D118" s="23">
        <v>0</v>
      </c>
      <c r="E118" s="23">
        <v>0</v>
      </c>
      <c r="F118" s="23">
        <v>100</v>
      </c>
      <c r="G118" s="23">
        <v>0</v>
      </c>
      <c r="H118" s="23">
        <v>0</v>
      </c>
    </row>
    <row r="119" spans="1:8" ht="79.5" customHeight="1" x14ac:dyDescent="0.25">
      <c r="A119" s="96" t="s">
        <v>448</v>
      </c>
      <c r="B119" s="47" t="s">
        <v>143</v>
      </c>
      <c r="C119" s="23" t="s">
        <v>73</v>
      </c>
      <c r="D119" s="23">
        <v>0</v>
      </c>
      <c r="E119" s="23">
        <v>0</v>
      </c>
      <c r="F119" s="23">
        <v>100</v>
      </c>
      <c r="G119" s="97">
        <v>0</v>
      </c>
      <c r="H119" s="23">
        <v>0</v>
      </c>
    </row>
    <row r="120" spans="1:8" ht="97.5" customHeight="1" x14ac:dyDescent="0.25">
      <c r="A120" s="96" t="s">
        <v>449</v>
      </c>
      <c r="B120" s="47" t="s">
        <v>145</v>
      </c>
      <c r="C120" s="23" t="s">
        <v>73</v>
      </c>
      <c r="D120" s="23">
        <v>0</v>
      </c>
      <c r="E120" s="23">
        <v>0</v>
      </c>
      <c r="F120" s="23">
        <v>100</v>
      </c>
      <c r="G120" s="97">
        <v>0</v>
      </c>
      <c r="H120" s="23">
        <v>0</v>
      </c>
    </row>
    <row r="121" spans="1:8" ht="115.5" customHeight="1" x14ac:dyDescent="0.25">
      <c r="A121" s="127" t="s">
        <v>493</v>
      </c>
      <c r="B121" s="47" t="s">
        <v>491</v>
      </c>
      <c r="C121" s="128" t="s">
        <v>73</v>
      </c>
      <c r="D121" s="128">
        <v>0</v>
      </c>
      <c r="E121" s="128">
        <v>0</v>
      </c>
      <c r="F121" s="128">
        <v>100</v>
      </c>
      <c r="G121" s="128">
        <v>100</v>
      </c>
      <c r="H121" s="128">
        <v>100</v>
      </c>
    </row>
    <row r="122" spans="1:8" ht="93.75" customHeight="1" x14ac:dyDescent="0.25">
      <c r="A122" s="127" t="s">
        <v>494</v>
      </c>
      <c r="B122" s="47" t="s">
        <v>492</v>
      </c>
      <c r="C122" s="128" t="s">
        <v>73</v>
      </c>
      <c r="D122" s="128">
        <v>0</v>
      </c>
      <c r="E122" s="128">
        <v>0</v>
      </c>
      <c r="F122" s="128">
        <v>33</v>
      </c>
      <c r="G122" s="128">
        <v>50</v>
      </c>
      <c r="H122" s="128">
        <v>100</v>
      </c>
    </row>
  </sheetData>
  <mergeCells count="56">
    <mergeCell ref="A89:H89"/>
    <mergeCell ref="B101:H101"/>
    <mergeCell ref="A62:H62"/>
    <mergeCell ref="B15:H15"/>
    <mergeCell ref="B28:H28"/>
    <mergeCell ref="B67:H67"/>
    <mergeCell ref="B73:H73"/>
    <mergeCell ref="B91:H91"/>
    <mergeCell ref="A30:H30"/>
    <mergeCell ref="A75:H75"/>
    <mergeCell ref="A68:H68"/>
    <mergeCell ref="A69:H69"/>
    <mergeCell ref="A33:H33"/>
    <mergeCell ref="A32:H32"/>
    <mergeCell ref="A59:H59"/>
    <mergeCell ref="A24:H24"/>
    <mergeCell ref="A16:H16"/>
    <mergeCell ref="A19:H19"/>
    <mergeCell ref="A56:H56"/>
    <mergeCell ref="A9:H9"/>
    <mergeCell ref="A11:A12"/>
    <mergeCell ref="B11:B12"/>
    <mergeCell ref="D11:H11"/>
    <mergeCell ref="A14:H14"/>
    <mergeCell ref="A110:H110"/>
    <mergeCell ref="A29:H29"/>
    <mergeCell ref="A104:H104"/>
    <mergeCell ref="A43:H43"/>
    <mergeCell ref="A40:H40"/>
    <mergeCell ref="A31:H31"/>
    <mergeCell ref="A70:H70"/>
    <mergeCell ref="A76:H76"/>
    <mergeCell ref="A94:H94"/>
    <mergeCell ref="A105:H105"/>
    <mergeCell ref="A45:H45"/>
    <mergeCell ref="A103:H103"/>
    <mergeCell ref="A48:H48"/>
    <mergeCell ref="A53:H53"/>
    <mergeCell ref="A102:H102"/>
    <mergeCell ref="A55:H55"/>
    <mergeCell ref="E6:H6"/>
    <mergeCell ref="A106:H106"/>
    <mergeCell ref="A64:H64"/>
    <mergeCell ref="A77:H77"/>
    <mergeCell ref="A80:H80"/>
    <mergeCell ref="A82:H82"/>
    <mergeCell ref="A87:H87"/>
    <mergeCell ref="A95:H95"/>
    <mergeCell ref="A74:H74"/>
    <mergeCell ref="A85:H85"/>
    <mergeCell ref="A98:H98"/>
    <mergeCell ref="A92:H92"/>
    <mergeCell ref="A93:H93"/>
    <mergeCell ref="A26:H26"/>
    <mergeCell ref="A18:H18"/>
    <mergeCell ref="A17:H17"/>
  </mergeCells>
  <pageMargins left="0.35433070866141736" right="0.23622047244094491" top="0.74803149606299213" bottom="0.35433070866141736" header="0.31496062992125984" footer="0.31496062992125984"/>
  <pageSetup paperSize="9" scale="99" fitToHeight="30" orientation="landscape" blackAndWhite="1" r:id="rId1"/>
  <headerFooter differentFirst="1">
    <oddHeader>&amp;C&amp;P</oddHeader>
  </headerFooter>
  <rowBreaks count="2" manualBreakCount="2">
    <brk id="72" max="7" man="1"/>
    <brk id="7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view="pageBreakPreview" topLeftCell="A79" zoomScale="80" zoomScaleNormal="100" zoomScaleSheetLayoutView="80" workbookViewId="0">
      <selection activeCell="F78" sqref="F78"/>
    </sheetView>
  </sheetViews>
  <sheetFormatPr defaultRowHeight="15.75" x14ac:dyDescent="0.25"/>
  <cols>
    <col min="1" max="1" width="10.140625" style="72" customWidth="1"/>
    <col min="2" max="2" width="56" style="33" customWidth="1"/>
    <col min="3" max="3" width="20.140625" style="33" customWidth="1"/>
    <col min="4" max="4" width="12.7109375" style="33" customWidth="1"/>
    <col min="5" max="5" width="14.28515625" style="33" customWidth="1"/>
    <col min="6" max="6" width="45.28515625" style="33" customWidth="1"/>
    <col min="7" max="7" width="25.5703125" style="33" customWidth="1"/>
    <col min="8" max="8" width="21.7109375" style="33" customWidth="1"/>
    <col min="9" max="16384" width="9.140625" style="33"/>
  </cols>
  <sheetData>
    <row r="1" spans="1:8" x14ac:dyDescent="0.25">
      <c r="H1" s="41" t="s">
        <v>88</v>
      </c>
    </row>
    <row r="2" spans="1:8" ht="21.75" customHeight="1" x14ac:dyDescent="0.25">
      <c r="B2" s="150" t="s">
        <v>89</v>
      </c>
      <c r="C2" s="150"/>
      <c r="D2" s="150"/>
      <c r="E2" s="150"/>
      <c r="F2" s="150"/>
      <c r="G2" s="150"/>
      <c r="H2" s="150"/>
    </row>
    <row r="3" spans="1:8" ht="21.75" customHeight="1" x14ac:dyDescent="0.25">
      <c r="B3" s="150" t="s">
        <v>218</v>
      </c>
      <c r="C3" s="150"/>
      <c r="D3" s="150"/>
      <c r="E3" s="150"/>
      <c r="F3" s="150"/>
      <c r="G3" s="150"/>
      <c r="H3" s="150"/>
    </row>
    <row r="4" spans="1:8" x14ac:dyDescent="0.25">
      <c r="A4" s="144" t="s">
        <v>90</v>
      </c>
      <c r="B4" s="145" t="s">
        <v>86</v>
      </c>
      <c r="C4" s="145" t="s">
        <v>0</v>
      </c>
      <c r="D4" s="145" t="s">
        <v>64</v>
      </c>
      <c r="E4" s="145"/>
      <c r="F4" s="145" t="s">
        <v>65</v>
      </c>
      <c r="G4" s="145" t="s">
        <v>87</v>
      </c>
      <c r="H4" s="145" t="s">
        <v>91</v>
      </c>
    </row>
    <row r="5" spans="1:8" ht="120" customHeight="1" x14ac:dyDescent="0.25">
      <c r="A5" s="144"/>
      <c r="B5" s="145"/>
      <c r="C5" s="145"/>
      <c r="D5" s="23" t="s">
        <v>49</v>
      </c>
      <c r="E5" s="23" t="s">
        <v>48</v>
      </c>
      <c r="F5" s="145"/>
      <c r="G5" s="145"/>
      <c r="H5" s="145"/>
    </row>
    <row r="6" spans="1:8" x14ac:dyDescent="0.25">
      <c r="A6" s="7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8" ht="26.25" customHeight="1" x14ac:dyDescent="0.25">
      <c r="A7" s="151" t="s">
        <v>96</v>
      </c>
      <c r="B7" s="151"/>
      <c r="C7" s="151"/>
      <c r="D7" s="151"/>
      <c r="E7" s="151"/>
      <c r="F7" s="151"/>
      <c r="G7" s="151"/>
      <c r="H7" s="151"/>
    </row>
    <row r="8" spans="1:8" ht="26.25" customHeight="1" x14ac:dyDescent="0.25">
      <c r="A8" s="69">
        <v>1</v>
      </c>
      <c r="B8" s="153" t="s">
        <v>15</v>
      </c>
      <c r="C8" s="154"/>
      <c r="D8" s="154"/>
      <c r="E8" s="154"/>
      <c r="F8" s="154"/>
      <c r="G8" s="154"/>
      <c r="H8" s="155"/>
    </row>
    <row r="9" spans="1:8" ht="35.25" customHeight="1" x14ac:dyDescent="0.25">
      <c r="A9" s="152" t="s">
        <v>250</v>
      </c>
      <c r="B9" s="152"/>
      <c r="C9" s="152"/>
      <c r="D9" s="152"/>
      <c r="E9" s="152"/>
      <c r="F9" s="152"/>
      <c r="G9" s="152"/>
      <c r="H9" s="152"/>
    </row>
    <row r="10" spans="1:8" ht="35.25" customHeight="1" x14ac:dyDescent="0.25">
      <c r="A10" s="152" t="s">
        <v>253</v>
      </c>
      <c r="B10" s="152"/>
      <c r="C10" s="152"/>
      <c r="D10" s="152"/>
      <c r="E10" s="152"/>
      <c r="F10" s="152"/>
      <c r="G10" s="152"/>
      <c r="H10" s="152"/>
    </row>
    <row r="11" spans="1:8" ht="53.25" customHeight="1" x14ac:dyDescent="0.25">
      <c r="A11" s="152" t="s">
        <v>227</v>
      </c>
      <c r="B11" s="152"/>
      <c r="C11" s="152"/>
      <c r="D11" s="152"/>
      <c r="E11" s="152"/>
      <c r="F11" s="152"/>
      <c r="G11" s="152"/>
      <c r="H11" s="152"/>
    </row>
    <row r="12" spans="1:8" ht="105" x14ac:dyDescent="0.25">
      <c r="A12" s="74" t="s">
        <v>277</v>
      </c>
      <c r="B12" s="28" t="s">
        <v>173</v>
      </c>
      <c r="C12" s="48" t="s">
        <v>4</v>
      </c>
      <c r="D12" s="49">
        <v>2021</v>
      </c>
      <c r="E12" s="49">
        <v>2024</v>
      </c>
      <c r="F12" s="48" t="s">
        <v>261</v>
      </c>
      <c r="G12" s="48" t="s">
        <v>194</v>
      </c>
      <c r="H12" s="48" t="s">
        <v>331</v>
      </c>
    </row>
    <row r="13" spans="1:8" ht="137.25" customHeight="1" x14ac:dyDescent="0.25">
      <c r="A13" s="74" t="s">
        <v>278</v>
      </c>
      <c r="B13" s="28" t="s">
        <v>165</v>
      </c>
      <c r="C13" s="48" t="s">
        <v>4</v>
      </c>
      <c r="D13" s="49">
        <v>2021</v>
      </c>
      <c r="E13" s="49">
        <v>2024</v>
      </c>
      <c r="F13" s="48" t="s">
        <v>214</v>
      </c>
      <c r="G13" s="48" t="s">
        <v>193</v>
      </c>
      <c r="H13" s="48" t="s">
        <v>332</v>
      </c>
    </row>
    <row r="14" spans="1:8" ht="128.25" customHeight="1" x14ac:dyDescent="0.25">
      <c r="A14" s="74" t="s">
        <v>279</v>
      </c>
      <c r="B14" s="28" t="s">
        <v>166</v>
      </c>
      <c r="C14" s="48" t="s">
        <v>4</v>
      </c>
      <c r="D14" s="49">
        <v>2021</v>
      </c>
      <c r="E14" s="49">
        <v>2024</v>
      </c>
      <c r="F14" s="48" t="s">
        <v>192</v>
      </c>
      <c r="G14" s="48" t="s">
        <v>193</v>
      </c>
      <c r="H14" s="48" t="s">
        <v>333</v>
      </c>
    </row>
    <row r="15" spans="1:8" ht="126.75" customHeight="1" x14ac:dyDescent="0.25">
      <c r="A15" s="74" t="s">
        <v>280</v>
      </c>
      <c r="B15" s="28" t="s">
        <v>167</v>
      </c>
      <c r="C15" s="48" t="s">
        <v>4</v>
      </c>
      <c r="D15" s="49">
        <v>2021</v>
      </c>
      <c r="E15" s="49">
        <v>2024</v>
      </c>
      <c r="F15" s="48" t="s">
        <v>260</v>
      </c>
      <c r="G15" s="48" t="s">
        <v>193</v>
      </c>
      <c r="H15" s="48" t="s">
        <v>334</v>
      </c>
    </row>
    <row r="16" spans="1:8" ht="165" x14ac:dyDescent="0.25">
      <c r="A16" s="74" t="s">
        <v>284</v>
      </c>
      <c r="B16" s="28" t="s">
        <v>170</v>
      </c>
      <c r="C16" s="48" t="s">
        <v>4</v>
      </c>
      <c r="D16" s="49">
        <v>2021</v>
      </c>
      <c r="E16" s="49">
        <v>2024</v>
      </c>
      <c r="F16" s="48" t="s">
        <v>195</v>
      </c>
      <c r="G16" s="48" t="s">
        <v>196</v>
      </c>
      <c r="H16" s="48" t="s">
        <v>335</v>
      </c>
    </row>
    <row r="17" spans="1:8" ht="173.25" x14ac:dyDescent="0.25">
      <c r="A17" s="74" t="s">
        <v>285</v>
      </c>
      <c r="B17" s="28" t="s">
        <v>171</v>
      </c>
      <c r="C17" s="48" t="s">
        <v>4</v>
      </c>
      <c r="D17" s="49">
        <v>2022</v>
      </c>
      <c r="E17" s="49">
        <v>2024</v>
      </c>
      <c r="F17" s="48" t="s">
        <v>419</v>
      </c>
      <c r="G17" s="48" t="s">
        <v>197</v>
      </c>
      <c r="H17" s="48" t="s">
        <v>336</v>
      </c>
    </row>
    <row r="18" spans="1:8" ht="147.75" customHeight="1" x14ac:dyDescent="0.25">
      <c r="A18" s="74" t="s">
        <v>286</v>
      </c>
      <c r="B18" s="28" t="s">
        <v>420</v>
      </c>
      <c r="C18" s="48" t="s">
        <v>4</v>
      </c>
      <c r="D18" s="49">
        <v>2021</v>
      </c>
      <c r="E18" s="49">
        <v>2024</v>
      </c>
      <c r="F18" s="48" t="s">
        <v>261</v>
      </c>
      <c r="G18" s="48" t="s">
        <v>196</v>
      </c>
      <c r="H18" s="48" t="s">
        <v>331</v>
      </c>
    </row>
    <row r="19" spans="1:8" ht="26.25" customHeight="1" x14ac:dyDescent="0.25">
      <c r="A19" s="69">
        <v>2</v>
      </c>
      <c r="B19" s="153" t="s">
        <v>281</v>
      </c>
      <c r="C19" s="154"/>
      <c r="D19" s="154"/>
      <c r="E19" s="154"/>
      <c r="F19" s="154"/>
      <c r="G19" s="154"/>
      <c r="H19" s="155"/>
    </row>
    <row r="20" spans="1:8" ht="36" customHeight="1" x14ac:dyDescent="0.25">
      <c r="A20" s="152" t="s">
        <v>254</v>
      </c>
      <c r="B20" s="152"/>
      <c r="C20" s="152"/>
      <c r="D20" s="152"/>
      <c r="E20" s="152"/>
      <c r="F20" s="152"/>
      <c r="G20" s="152"/>
      <c r="H20" s="152"/>
    </row>
    <row r="21" spans="1:8" ht="62.25" customHeight="1" x14ac:dyDescent="0.25">
      <c r="A21" s="152" t="s">
        <v>227</v>
      </c>
      <c r="B21" s="152"/>
      <c r="C21" s="152"/>
      <c r="D21" s="152"/>
      <c r="E21" s="152"/>
      <c r="F21" s="152"/>
      <c r="G21" s="152"/>
      <c r="H21" s="152"/>
    </row>
    <row r="22" spans="1:8" ht="222" customHeight="1" x14ac:dyDescent="0.25">
      <c r="A22" s="74" t="s">
        <v>287</v>
      </c>
      <c r="B22" s="28" t="s">
        <v>172</v>
      </c>
      <c r="C22" s="48" t="s">
        <v>4</v>
      </c>
      <c r="D22" s="49">
        <v>2021</v>
      </c>
      <c r="E22" s="49">
        <v>2024</v>
      </c>
      <c r="F22" s="50" t="s">
        <v>262</v>
      </c>
      <c r="G22" s="48" t="s">
        <v>200</v>
      </c>
      <c r="H22" s="48" t="s">
        <v>337</v>
      </c>
    </row>
    <row r="23" spans="1:8" ht="119.25" customHeight="1" x14ac:dyDescent="0.25">
      <c r="A23" s="74" t="s">
        <v>288</v>
      </c>
      <c r="B23" s="28" t="s">
        <v>177</v>
      </c>
      <c r="C23" s="48" t="s">
        <v>4</v>
      </c>
      <c r="D23" s="49">
        <v>2021</v>
      </c>
      <c r="E23" s="49">
        <v>2024</v>
      </c>
      <c r="F23" s="48" t="s">
        <v>263</v>
      </c>
      <c r="G23" s="48" t="s">
        <v>194</v>
      </c>
      <c r="H23" s="48" t="s">
        <v>338</v>
      </c>
    </row>
    <row r="24" spans="1:8" ht="220.5" customHeight="1" x14ac:dyDescent="0.25">
      <c r="A24" s="74" t="s">
        <v>289</v>
      </c>
      <c r="B24" s="28" t="s">
        <v>479</v>
      </c>
      <c r="C24" s="48" t="s">
        <v>4</v>
      </c>
      <c r="D24" s="49">
        <v>2021</v>
      </c>
      <c r="E24" s="49">
        <v>2024</v>
      </c>
      <c r="F24" s="50" t="s">
        <v>262</v>
      </c>
      <c r="G24" s="48" t="s">
        <v>200</v>
      </c>
      <c r="H24" s="48" t="s">
        <v>337</v>
      </c>
    </row>
    <row r="25" spans="1:8" ht="158.25" customHeight="1" x14ac:dyDescent="0.25">
      <c r="A25" s="74" t="s">
        <v>290</v>
      </c>
      <c r="B25" s="28" t="s">
        <v>482</v>
      </c>
      <c r="C25" s="48" t="s">
        <v>4</v>
      </c>
      <c r="D25" s="49">
        <v>2021</v>
      </c>
      <c r="E25" s="49">
        <v>2024</v>
      </c>
      <c r="F25" s="48" t="s">
        <v>263</v>
      </c>
      <c r="G25" s="48" t="s">
        <v>200</v>
      </c>
      <c r="H25" s="48" t="s">
        <v>338</v>
      </c>
    </row>
    <row r="26" spans="1:8" ht="110.25" customHeight="1" x14ac:dyDescent="0.25">
      <c r="A26" s="74" t="s">
        <v>291</v>
      </c>
      <c r="B26" s="28" t="s">
        <v>178</v>
      </c>
      <c r="C26" s="48" t="s">
        <v>4</v>
      </c>
      <c r="D26" s="49">
        <v>2021</v>
      </c>
      <c r="E26" s="49">
        <v>2024</v>
      </c>
      <c r="F26" s="48" t="s">
        <v>201</v>
      </c>
      <c r="G26" s="48" t="s">
        <v>198</v>
      </c>
      <c r="H26" s="48" t="s">
        <v>339</v>
      </c>
    </row>
    <row r="27" spans="1:8" ht="99.75" customHeight="1" x14ac:dyDescent="0.25">
      <c r="A27" s="74" t="s">
        <v>292</v>
      </c>
      <c r="B27" s="28" t="s">
        <v>179</v>
      </c>
      <c r="C27" s="48" t="s">
        <v>4</v>
      </c>
      <c r="D27" s="49">
        <v>2022</v>
      </c>
      <c r="E27" s="49">
        <v>2024</v>
      </c>
      <c r="F27" s="48" t="s">
        <v>217</v>
      </c>
      <c r="G27" s="48" t="s">
        <v>198</v>
      </c>
      <c r="H27" s="48" t="s">
        <v>340</v>
      </c>
    </row>
    <row r="28" spans="1:8" ht="150" x14ac:dyDescent="0.25">
      <c r="A28" s="74" t="s">
        <v>293</v>
      </c>
      <c r="B28" s="28" t="s">
        <v>180</v>
      </c>
      <c r="C28" s="48" t="s">
        <v>4</v>
      </c>
      <c r="D28" s="49">
        <v>2021</v>
      </c>
      <c r="E28" s="49">
        <v>2024</v>
      </c>
      <c r="F28" s="48" t="s">
        <v>263</v>
      </c>
      <c r="G28" s="48" t="s">
        <v>200</v>
      </c>
      <c r="H28" s="48" t="s">
        <v>338</v>
      </c>
    </row>
    <row r="29" spans="1:8" ht="96" customHeight="1" x14ac:dyDescent="0.25">
      <c r="A29" s="74" t="s">
        <v>294</v>
      </c>
      <c r="B29" s="28" t="s">
        <v>421</v>
      </c>
      <c r="C29" s="48" t="s">
        <v>4</v>
      </c>
      <c r="D29" s="49">
        <v>2021</v>
      </c>
      <c r="E29" s="49">
        <v>2024</v>
      </c>
      <c r="F29" s="48" t="s">
        <v>251</v>
      </c>
      <c r="G29" s="48" t="s">
        <v>198</v>
      </c>
      <c r="H29" s="48" t="s">
        <v>341</v>
      </c>
    </row>
    <row r="30" spans="1:8" ht="133.5" customHeight="1" x14ac:dyDescent="0.25">
      <c r="A30" s="74" t="s">
        <v>295</v>
      </c>
      <c r="B30" s="28" t="s">
        <v>422</v>
      </c>
      <c r="C30" s="48" t="s">
        <v>4</v>
      </c>
      <c r="D30" s="49">
        <v>2021</v>
      </c>
      <c r="E30" s="49">
        <v>2024</v>
      </c>
      <c r="F30" s="48" t="s">
        <v>252</v>
      </c>
      <c r="G30" s="48" t="s">
        <v>198</v>
      </c>
      <c r="H30" s="48" t="s">
        <v>343</v>
      </c>
    </row>
    <row r="31" spans="1:8" ht="135" x14ac:dyDescent="0.25">
      <c r="A31" s="74" t="s">
        <v>296</v>
      </c>
      <c r="B31" s="28" t="s">
        <v>423</v>
      </c>
      <c r="C31" s="48" t="s">
        <v>4</v>
      </c>
      <c r="D31" s="49">
        <v>2021</v>
      </c>
      <c r="E31" s="49">
        <v>2024</v>
      </c>
      <c r="F31" s="48" t="s">
        <v>204</v>
      </c>
      <c r="G31" s="48" t="s">
        <v>203</v>
      </c>
      <c r="H31" s="48" t="s">
        <v>342</v>
      </c>
    </row>
    <row r="32" spans="1:8" ht="150" x14ac:dyDescent="0.25">
      <c r="A32" s="74" t="s">
        <v>297</v>
      </c>
      <c r="B32" s="28" t="s">
        <v>424</v>
      </c>
      <c r="C32" s="48" t="s">
        <v>4</v>
      </c>
      <c r="D32" s="49">
        <v>2021</v>
      </c>
      <c r="E32" s="49">
        <v>2024</v>
      </c>
      <c r="F32" s="48" t="s">
        <v>234</v>
      </c>
      <c r="G32" s="48" t="s">
        <v>203</v>
      </c>
      <c r="H32" s="48" t="s">
        <v>450</v>
      </c>
    </row>
    <row r="33" spans="1:8" s="7" customFormat="1" ht="156" customHeight="1" x14ac:dyDescent="0.25">
      <c r="A33" s="75" t="s">
        <v>298</v>
      </c>
      <c r="B33" s="119" t="s">
        <v>358</v>
      </c>
      <c r="C33" s="51" t="s">
        <v>4</v>
      </c>
      <c r="D33" s="27">
        <v>2021</v>
      </c>
      <c r="E33" s="49">
        <v>2021</v>
      </c>
      <c r="F33" s="51" t="s">
        <v>476</v>
      </c>
      <c r="G33" s="51" t="s">
        <v>203</v>
      </c>
      <c r="H33" s="51" t="s">
        <v>451</v>
      </c>
    </row>
    <row r="34" spans="1:8" ht="270" x14ac:dyDescent="0.25">
      <c r="A34" s="74" t="s">
        <v>299</v>
      </c>
      <c r="B34" s="28" t="s">
        <v>425</v>
      </c>
      <c r="C34" s="48" t="s">
        <v>4</v>
      </c>
      <c r="D34" s="49">
        <v>2021</v>
      </c>
      <c r="E34" s="49">
        <v>2024</v>
      </c>
      <c r="F34" s="48" t="s">
        <v>231</v>
      </c>
      <c r="G34" s="48" t="s">
        <v>203</v>
      </c>
      <c r="H34" s="48" t="s">
        <v>452</v>
      </c>
    </row>
    <row r="35" spans="1:8" ht="141.75" x14ac:dyDescent="0.25">
      <c r="A35" s="74" t="s">
        <v>300</v>
      </c>
      <c r="B35" s="28" t="s">
        <v>426</v>
      </c>
      <c r="C35" s="48" t="s">
        <v>4</v>
      </c>
      <c r="D35" s="49">
        <v>2022</v>
      </c>
      <c r="E35" s="49">
        <v>2024</v>
      </c>
      <c r="F35" s="48" t="s">
        <v>212</v>
      </c>
      <c r="G35" s="48" t="s">
        <v>197</v>
      </c>
      <c r="H35" s="48" t="s">
        <v>453</v>
      </c>
    </row>
    <row r="36" spans="1:8" ht="200.25" customHeight="1" x14ac:dyDescent="0.25">
      <c r="A36" s="74" t="s">
        <v>301</v>
      </c>
      <c r="B36" s="28" t="s">
        <v>427</v>
      </c>
      <c r="C36" s="48" t="s">
        <v>4</v>
      </c>
      <c r="D36" s="49">
        <v>2022</v>
      </c>
      <c r="E36" s="49">
        <v>2024</v>
      </c>
      <c r="F36" s="48" t="s">
        <v>237</v>
      </c>
      <c r="G36" s="48" t="s">
        <v>203</v>
      </c>
      <c r="H36" s="48" t="s">
        <v>454</v>
      </c>
    </row>
    <row r="37" spans="1:8" ht="180.75" customHeight="1" x14ac:dyDescent="0.25">
      <c r="A37" s="74" t="s">
        <v>302</v>
      </c>
      <c r="B37" s="28" t="s">
        <v>428</v>
      </c>
      <c r="C37" s="48" t="s">
        <v>4</v>
      </c>
      <c r="D37" s="49">
        <v>2022</v>
      </c>
      <c r="E37" s="49">
        <v>2024</v>
      </c>
      <c r="F37" s="48" t="s">
        <v>237</v>
      </c>
      <c r="G37" s="48" t="s">
        <v>203</v>
      </c>
      <c r="H37" s="48" t="s">
        <v>455</v>
      </c>
    </row>
    <row r="38" spans="1:8" s="7" customFormat="1" ht="213.75" x14ac:dyDescent="0.25">
      <c r="A38" s="75" t="s">
        <v>303</v>
      </c>
      <c r="B38" s="80" t="s">
        <v>430</v>
      </c>
      <c r="C38" s="51" t="s">
        <v>4</v>
      </c>
      <c r="D38" s="27">
        <v>2021</v>
      </c>
      <c r="E38" s="49">
        <v>2024</v>
      </c>
      <c r="F38" s="83" t="s">
        <v>262</v>
      </c>
      <c r="G38" s="51" t="s">
        <v>200</v>
      </c>
      <c r="H38" s="48" t="s">
        <v>337</v>
      </c>
    </row>
    <row r="39" spans="1:8" ht="407.25" customHeight="1" x14ac:dyDescent="0.25">
      <c r="A39" s="74" t="s">
        <v>304</v>
      </c>
      <c r="B39" s="119" t="s">
        <v>431</v>
      </c>
      <c r="C39" s="48" t="s">
        <v>4</v>
      </c>
      <c r="D39" s="49">
        <v>2021</v>
      </c>
      <c r="E39" s="49">
        <v>2023</v>
      </c>
      <c r="F39" s="48" t="s">
        <v>276</v>
      </c>
      <c r="G39" s="51" t="s">
        <v>200</v>
      </c>
      <c r="H39" s="48" t="s">
        <v>455</v>
      </c>
    </row>
    <row r="40" spans="1:8" ht="407.25" customHeight="1" x14ac:dyDescent="0.25">
      <c r="A40" s="74" t="s">
        <v>305</v>
      </c>
      <c r="B40" s="84" t="s">
        <v>432</v>
      </c>
      <c r="C40" s="48" t="s">
        <v>4</v>
      </c>
      <c r="D40" s="49">
        <v>2021</v>
      </c>
      <c r="E40" s="49">
        <v>2024</v>
      </c>
      <c r="F40" s="48" t="s">
        <v>355</v>
      </c>
      <c r="G40" s="48" t="s">
        <v>198</v>
      </c>
      <c r="H40" s="48" t="s">
        <v>429</v>
      </c>
    </row>
    <row r="41" spans="1:8" ht="26.25" customHeight="1" x14ac:dyDescent="0.25">
      <c r="A41" s="69">
        <v>3</v>
      </c>
      <c r="B41" s="153" t="s">
        <v>20</v>
      </c>
      <c r="C41" s="154"/>
      <c r="D41" s="154"/>
      <c r="E41" s="154"/>
      <c r="F41" s="154"/>
      <c r="G41" s="154"/>
      <c r="H41" s="155"/>
    </row>
    <row r="42" spans="1:8" ht="51.75" customHeight="1" x14ac:dyDescent="0.25">
      <c r="A42" s="152" t="s">
        <v>254</v>
      </c>
      <c r="B42" s="142"/>
      <c r="C42" s="152"/>
      <c r="D42" s="152"/>
      <c r="E42" s="152"/>
      <c r="F42" s="152"/>
      <c r="G42" s="152"/>
      <c r="H42" s="152"/>
    </row>
    <row r="43" spans="1:8" ht="51.75" customHeight="1" x14ac:dyDescent="0.25">
      <c r="A43" s="152" t="s">
        <v>227</v>
      </c>
      <c r="B43" s="152"/>
      <c r="C43" s="152"/>
      <c r="D43" s="152"/>
      <c r="E43" s="152"/>
      <c r="F43" s="152"/>
      <c r="G43" s="152"/>
      <c r="H43" s="152"/>
    </row>
    <row r="44" spans="1:8" ht="105" x14ac:dyDescent="0.25">
      <c r="A44" s="74" t="s">
        <v>307</v>
      </c>
      <c r="B44" s="28" t="s">
        <v>176</v>
      </c>
      <c r="C44" s="48" t="s">
        <v>4</v>
      </c>
      <c r="D44" s="49">
        <v>2021</v>
      </c>
      <c r="E44" s="49">
        <v>2024</v>
      </c>
      <c r="F44" s="48" t="s">
        <v>232</v>
      </c>
      <c r="G44" s="48" t="s">
        <v>194</v>
      </c>
      <c r="H44" s="48" t="s">
        <v>433</v>
      </c>
    </row>
    <row r="45" spans="1:8" ht="135" x14ac:dyDescent="0.25">
      <c r="A45" s="74" t="s">
        <v>308</v>
      </c>
      <c r="B45" s="28" t="s">
        <v>104</v>
      </c>
      <c r="C45" s="48" t="s">
        <v>4</v>
      </c>
      <c r="D45" s="49">
        <v>2021</v>
      </c>
      <c r="E45" s="49">
        <v>2024</v>
      </c>
      <c r="F45" s="48" t="s">
        <v>232</v>
      </c>
      <c r="G45" s="48" t="s">
        <v>203</v>
      </c>
      <c r="H45" s="48" t="s">
        <v>433</v>
      </c>
    </row>
    <row r="46" spans="1:8" ht="26.25" customHeight="1" x14ac:dyDescent="0.25">
      <c r="A46" s="69">
        <v>4</v>
      </c>
      <c r="B46" s="153" t="s">
        <v>282</v>
      </c>
      <c r="C46" s="154"/>
      <c r="D46" s="154"/>
      <c r="E46" s="154"/>
      <c r="F46" s="154"/>
      <c r="G46" s="154"/>
      <c r="H46" s="155"/>
    </row>
    <row r="47" spans="1:8" ht="33.75" customHeight="1" x14ac:dyDescent="0.25">
      <c r="A47" s="152" t="s">
        <v>254</v>
      </c>
      <c r="B47" s="152"/>
      <c r="C47" s="152"/>
      <c r="D47" s="152"/>
      <c r="E47" s="152"/>
      <c r="F47" s="152"/>
      <c r="G47" s="152"/>
      <c r="H47" s="152"/>
    </row>
    <row r="48" spans="1:8" ht="57" customHeight="1" x14ac:dyDescent="0.25">
      <c r="A48" s="152" t="s">
        <v>227</v>
      </c>
      <c r="B48" s="152"/>
      <c r="C48" s="152"/>
      <c r="D48" s="152"/>
      <c r="E48" s="152"/>
      <c r="F48" s="152"/>
      <c r="G48" s="152"/>
      <c r="H48" s="152"/>
    </row>
    <row r="49" spans="1:8" ht="33.75" customHeight="1" x14ac:dyDescent="0.25">
      <c r="A49" s="152" t="s">
        <v>181</v>
      </c>
      <c r="B49" s="152"/>
      <c r="C49" s="152"/>
      <c r="D49" s="152"/>
      <c r="E49" s="152"/>
      <c r="F49" s="152"/>
      <c r="G49" s="152"/>
      <c r="H49" s="152"/>
    </row>
    <row r="50" spans="1:8" ht="119.25" customHeight="1" x14ac:dyDescent="0.25">
      <c r="A50" s="74" t="s">
        <v>309</v>
      </c>
      <c r="B50" s="28" t="s">
        <v>186</v>
      </c>
      <c r="C50" s="48" t="s">
        <v>4</v>
      </c>
      <c r="D50" s="49">
        <v>2021</v>
      </c>
      <c r="E50" s="49">
        <v>2024</v>
      </c>
      <c r="F50" s="48" t="s">
        <v>269</v>
      </c>
      <c r="G50" s="48" t="s">
        <v>194</v>
      </c>
      <c r="H50" s="48" t="s">
        <v>344</v>
      </c>
    </row>
    <row r="51" spans="1:8" ht="90" x14ac:dyDescent="0.25">
      <c r="A51" s="74" t="s">
        <v>310</v>
      </c>
      <c r="B51" s="28" t="s">
        <v>105</v>
      </c>
      <c r="C51" s="48" t="s">
        <v>4</v>
      </c>
      <c r="D51" s="49">
        <v>2021</v>
      </c>
      <c r="E51" s="49">
        <v>2024</v>
      </c>
      <c r="F51" s="48" t="s">
        <v>486</v>
      </c>
      <c r="G51" s="48" t="s">
        <v>205</v>
      </c>
      <c r="H51" s="48" t="s">
        <v>344</v>
      </c>
    </row>
    <row r="52" spans="1:8" ht="90" x14ac:dyDescent="0.25">
      <c r="A52" s="74" t="s">
        <v>311</v>
      </c>
      <c r="B52" s="28" t="s">
        <v>106</v>
      </c>
      <c r="C52" s="48" t="s">
        <v>4</v>
      </c>
      <c r="D52" s="49">
        <v>2021</v>
      </c>
      <c r="E52" s="49">
        <v>2024</v>
      </c>
      <c r="F52" s="48" t="s">
        <v>270</v>
      </c>
      <c r="G52" s="48" t="s">
        <v>205</v>
      </c>
      <c r="H52" s="48" t="s">
        <v>345</v>
      </c>
    </row>
    <row r="53" spans="1:8" ht="90" x14ac:dyDescent="0.25">
      <c r="A53" s="74" t="s">
        <v>312</v>
      </c>
      <c r="B53" s="28" t="s">
        <v>107</v>
      </c>
      <c r="C53" s="48" t="s">
        <v>4</v>
      </c>
      <c r="D53" s="49">
        <v>2021</v>
      </c>
      <c r="E53" s="49">
        <v>2024</v>
      </c>
      <c r="F53" s="48" t="s">
        <v>273</v>
      </c>
      <c r="G53" s="48" t="s">
        <v>205</v>
      </c>
      <c r="H53" s="48" t="s">
        <v>346</v>
      </c>
    </row>
    <row r="54" spans="1:8" ht="180" x14ac:dyDescent="0.25">
      <c r="A54" s="74" t="s">
        <v>313</v>
      </c>
      <c r="B54" s="28" t="s">
        <v>108</v>
      </c>
      <c r="C54" s="48" t="s">
        <v>4</v>
      </c>
      <c r="D54" s="49">
        <v>2021</v>
      </c>
      <c r="E54" s="49">
        <v>2024</v>
      </c>
      <c r="F54" s="48" t="s">
        <v>215</v>
      </c>
      <c r="G54" s="48" t="s">
        <v>205</v>
      </c>
      <c r="H54" s="48" t="s">
        <v>347</v>
      </c>
    </row>
    <row r="55" spans="1:8" ht="90" x14ac:dyDescent="0.25">
      <c r="A55" s="74" t="s">
        <v>314</v>
      </c>
      <c r="B55" s="28" t="s">
        <v>109</v>
      </c>
      <c r="C55" s="48" t="s">
        <v>4</v>
      </c>
      <c r="D55" s="49">
        <v>2021</v>
      </c>
      <c r="E55" s="49">
        <v>2024</v>
      </c>
      <c r="F55" s="48" t="s">
        <v>206</v>
      </c>
      <c r="G55" s="48" t="s">
        <v>205</v>
      </c>
      <c r="H55" s="48" t="s">
        <v>348</v>
      </c>
    </row>
    <row r="56" spans="1:8" ht="90" x14ac:dyDescent="0.25">
      <c r="A56" s="74" t="s">
        <v>315</v>
      </c>
      <c r="B56" s="28" t="s">
        <v>110</v>
      </c>
      <c r="C56" s="48" t="s">
        <v>4</v>
      </c>
      <c r="D56" s="49">
        <v>2021</v>
      </c>
      <c r="E56" s="49">
        <v>2024</v>
      </c>
      <c r="F56" s="48" t="s">
        <v>210</v>
      </c>
      <c r="G56" s="48" t="s">
        <v>205</v>
      </c>
      <c r="H56" s="48" t="s">
        <v>349</v>
      </c>
    </row>
    <row r="57" spans="1:8" ht="90" x14ac:dyDescent="0.25">
      <c r="A57" s="74" t="s">
        <v>499</v>
      </c>
      <c r="B57" s="131" t="s">
        <v>502</v>
      </c>
      <c r="C57" s="48" t="s">
        <v>4</v>
      </c>
      <c r="D57" s="49">
        <v>2022</v>
      </c>
      <c r="E57" s="49">
        <v>2024</v>
      </c>
      <c r="F57" s="48" t="s">
        <v>503</v>
      </c>
      <c r="G57" s="48" t="s">
        <v>205</v>
      </c>
      <c r="H57" s="48" t="s">
        <v>349</v>
      </c>
    </row>
    <row r="58" spans="1:8" ht="26.25" customHeight="1" x14ac:dyDescent="0.25">
      <c r="A58" s="69">
        <v>5</v>
      </c>
      <c r="B58" s="153" t="s">
        <v>283</v>
      </c>
      <c r="C58" s="154"/>
      <c r="D58" s="154"/>
      <c r="E58" s="154"/>
      <c r="F58" s="154"/>
      <c r="G58" s="154"/>
      <c r="H58" s="155"/>
    </row>
    <row r="59" spans="1:8" ht="33.75" customHeight="1" x14ac:dyDescent="0.25">
      <c r="A59" s="152" t="s">
        <v>254</v>
      </c>
      <c r="B59" s="152"/>
      <c r="C59" s="152"/>
      <c r="D59" s="152"/>
      <c r="E59" s="152"/>
      <c r="F59" s="152"/>
      <c r="G59" s="152"/>
      <c r="H59" s="152"/>
    </row>
    <row r="60" spans="1:8" ht="57" customHeight="1" x14ac:dyDescent="0.25">
      <c r="A60" s="152" t="s">
        <v>227</v>
      </c>
      <c r="B60" s="152"/>
      <c r="C60" s="152"/>
      <c r="D60" s="152"/>
      <c r="E60" s="152"/>
      <c r="F60" s="152"/>
      <c r="G60" s="152"/>
      <c r="H60" s="152"/>
    </row>
    <row r="61" spans="1:8" ht="46.5" customHeight="1" x14ac:dyDescent="0.25">
      <c r="A61" s="152" t="s">
        <v>249</v>
      </c>
      <c r="B61" s="152"/>
      <c r="C61" s="152"/>
      <c r="D61" s="152"/>
      <c r="E61" s="152"/>
      <c r="F61" s="152"/>
      <c r="G61" s="152"/>
      <c r="H61" s="152"/>
    </row>
    <row r="62" spans="1:8" ht="45" x14ac:dyDescent="0.25">
      <c r="A62" s="74" t="s">
        <v>316</v>
      </c>
      <c r="B62" s="28" t="s">
        <v>42</v>
      </c>
      <c r="C62" s="48" t="s">
        <v>4</v>
      </c>
      <c r="D62" s="49">
        <v>2021</v>
      </c>
      <c r="E62" s="49">
        <v>2024</v>
      </c>
      <c r="F62" s="48" t="s">
        <v>207</v>
      </c>
      <c r="G62" s="48" t="s">
        <v>202</v>
      </c>
      <c r="H62" s="48" t="s">
        <v>350</v>
      </c>
    </row>
    <row r="63" spans="1:8" ht="59.25" customHeight="1" x14ac:dyDescent="0.25">
      <c r="A63" s="74" t="s">
        <v>317</v>
      </c>
      <c r="B63" s="28" t="s">
        <v>148</v>
      </c>
      <c r="C63" s="48" t="s">
        <v>4</v>
      </c>
      <c r="D63" s="49">
        <v>2021</v>
      </c>
      <c r="E63" s="49">
        <v>2024</v>
      </c>
      <c r="F63" s="48" t="s">
        <v>207</v>
      </c>
      <c r="G63" s="48" t="s">
        <v>202</v>
      </c>
      <c r="H63" s="48" t="s">
        <v>350</v>
      </c>
    </row>
    <row r="64" spans="1:8" ht="150" x14ac:dyDescent="0.25">
      <c r="A64" s="74" t="s">
        <v>318</v>
      </c>
      <c r="B64" s="28" t="s">
        <v>434</v>
      </c>
      <c r="C64" s="48" t="s">
        <v>4</v>
      </c>
      <c r="D64" s="49">
        <v>2021</v>
      </c>
      <c r="E64" s="49">
        <v>2024</v>
      </c>
      <c r="F64" s="48" t="s">
        <v>216</v>
      </c>
      <c r="G64" s="48" t="s">
        <v>200</v>
      </c>
      <c r="H64" s="48" t="s">
        <v>351</v>
      </c>
    </row>
    <row r="65" spans="1:8" s="7" customFormat="1" ht="229.5" customHeight="1" x14ac:dyDescent="0.25">
      <c r="A65" s="75" t="s">
        <v>318</v>
      </c>
      <c r="B65" s="28" t="s">
        <v>242</v>
      </c>
      <c r="C65" s="51" t="s">
        <v>4</v>
      </c>
      <c r="D65" s="27">
        <v>2021</v>
      </c>
      <c r="E65" s="49">
        <v>2024</v>
      </c>
      <c r="F65" s="51" t="s">
        <v>246</v>
      </c>
      <c r="G65" s="51" t="s">
        <v>202</v>
      </c>
      <c r="H65" s="51" t="s">
        <v>352</v>
      </c>
    </row>
    <row r="66" spans="1:8" s="7" customFormat="1" ht="163.5" customHeight="1" x14ac:dyDescent="0.25">
      <c r="A66" s="75" t="s">
        <v>319</v>
      </c>
      <c r="B66" s="28" t="s">
        <v>243</v>
      </c>
      <c r="C66" s="51" t="s">
        <v>4</v>
      </c>
      <c r="D66" s="27">
        <v>2021</v>
      </c>
      <c r="E66" s="49">
        <v>2024</v>
      </c>
      <c r="F66" s="51" t="s">
        <v>247</v>
      </c>
      <c r="G66" s="51" t="s">
        <v>202</v>
      </c>
      <c r="H66" s="51" t="s">
        <v>456</v>
      </c>
    </row>
    <row r="67" spans="1:8" ht="26.25" customHeight="1" x14ac:dyDescent="0.25">
      <c r="A67" s="69">
        <v>6</v>
      </c>
      <c r="B67" s="153" t="s">
        <v>435</v>
      </c>
      <c r="C67" s="154"/>
      <c r="D67" s="154"/>
      <c r="E67" s="154"/>
      <c r="F67" s="154"/>
      <c r="G67" s="154"/>
      <c r="H67" s="155"/>
    </row>
    <row r="68" spans="1:8" ht="36.75" customHeight="1" x14ac:dyDescent="0.25">
      <c r="A68" s="152" t="s">
        <v>254</v>
      </c>
      <c r="B68" s="152"/>
      <c r="C68" s="152"/>
      <c r="D68" s="152"/>
      <c r="E68" s="152"/>
      <c r="F68" s="152"/>
      <c r="G68" s="152"/>
      <c r="H68" s="152"/>
    </row>
    <row r="69" spans="1:8" ht="53.25" customHeight="1" x14ac:dyDescent="0.25">
      <c r="A69" s="152" t="s">
        <v>227</v>
      </c>
      <c r="B69" s="152"/>
      <c r="C69" s="152"/>
      <c r="D69" s="152"/>
      <c r="E69" s="152"/>
      <c r="F69" s="152"/>
      <c r="G69" s="152"/>
      <c r="H69" s="152"/>
    </row>
    <row r="70" spans="1:8" ht="29.25" customHeight="1" x14ac:dyDescent="0.25">
      <c r="A70" s="152" t="s">
        <v>163</v>
      </c>
      <c r="B70" s="152"/>
      <c r="C70" s="152"/>
      <c r="D70" s="152"/>
      <c r="E70" s="152"/>
      <c r="F70" s="152"/>
      <c r="G70" s="152"/>
      <c r="H70" s="152"/>
    </row>
    <row r="71" spans="1:8" ht="54.75" customHeight="1" x14ac:dyDescent="0.25">
      <c r="A71" s="152" t="s">
        <v>164</v>
      </c>
      <c r="B71" s="152"/>
      <c r="C71" s="152"/>
      <c r="D71" s="152"/>
      <c r="E71" s="152"/>
      <c r="F71" s="152"/>
      <c r="G71" s="152"/>
      <c r="H71" s="152"/>
    </row>
    <row r="72" spans="1:8" ht="75" x14ac:dyDescent="0.25">
      <c r="A72" s="74" t="s">
        <v>320</v>
      </c>
      <c r="B72" s="28" t="s">
        <v>436</v>
      </c>
      <c r="C72" s="48" t="s">
        <v>4</v>
      </c>
      <c r="D72" s="49">
        <v>2021</v>
      </c>
      <c r="E72" s="49">
        <v>2024</v>
      </c>
      <c r="F72" s="48" t="s">
        <v>264</v>
      </c>
      <c r="G72" s="48" t="s">
        <v>208</v>
      </c>
      <c r="H72" s="48" t="s">
        <v>458</v>
      </c>
    </row>
    <row r="73" spans="1:8" ht="75" x14ac:dyDescent="0.25">
      <c r="A73" s="74" t="s">
        <v>328</v>
      </c>
      <c r="B73" s="28" t="s">
        <v>437</v>
      </c>
      <c r="C73" s="48" t="s">
        <v>4</v>
      </c>
      <c r="D73" s="49">
        <v>2021</v>
      </c>
      <c r="E73" s="49">
        <v>2024</v>
      </c>
      <c r="F73" s="48" t="s">
        <v>265</v>
      </c>
      <c r="G73" s="48" t="s">
        <v>208</v>
      </c>
      <c r="H73" s="48" t="s">
        <v>459</v>
      </c>
    </row>
    <row r="74" spans="1:8" ht="75" x14ac:dyDescent="0.25">
      <c r="A74" s="74" t="s">
        <v>398</v>
      </c>
      <c r="B74" s="28" t="s">
        <v>438</v>
      </c>
      <c r="C74" s="48" t="s">
        <v>4</v>
      </c>
      <c r="D74" s="49">
        <v>2021</v>
      </c>
      <c r="E74" s="49">
        <v>2024</v>
      </c>
      <c r="F74" s="48" t="s">
        <v>266</v>
      </c>
      <c r="G74" s="48" t="s">
        <v>208</v>
      </c>
      <c r="H74" s="48" t="s">
        <v>460</v>
      </c>
    </row>
    <row r="75" spans="1:8" ht="90" x14ac:dyDescent="0.25">
      <c r="A75" s="74" t="s">
        <v>399</v>
      </c>
      <c r="B75" s="28" t="s">
        <v>457</v>
      </c>
      <c r="C75" s="48" t="s">
        <v>4</v>
      </c>
      <c r="D75" s="49">
        <v>2021</v>
      </c>
      <c r="E75" s="49">
        <v>2024</v>
      </c>
      <c r="F75" s="48" t="s">
        <v>267</v>
      </c>
      <c r="G75" s="48" t="s">
        <v>208</v>
      </c>
      <c r="H75" s="48" t="s">
        <v>461</v>
      </c>
    </row>
    <row r="76" spans="1:8" ht="78.75" x14ac:dyDescent="0.25">
      <c r="A76" s="74" t="s">
        <v>400</v>
      </c>
      <c r="B76" s="28" t="s">
        <v>468</v>
      </c>
      <c r="C76" s="48" t="s">
        <v>4</v>
      </c>
      <c r="D76" s="49">
        <v>2022</v>
      </c>
      <c r="E76" s="49">
        <v>2022</v>
      </c>
      <c r="F76" s="48" t="s">
        <v>217</v>
      </c>
      <c r="G76" s="48" t="s">
        <v>208</v>
      </c>
      <c r="H76" s="48" t="s">
        <v>462</v>
      </c>
    </row>
    <row r="77" spans="1:8" ht="262.5" customHeight="1" x14ac:dyDescent="0.25">
      <c r="A77" s="74" t="s">
        <v>401</v>
      </c>
      <c r="B77" s="28" t="s">
        <v>507</v>
      </c>
      <c r="C77" s="48" t="s">
        <v>4</v>
      </c>
      <c r="D77" s="49">
        <v>2024</v>
      </c>
      <c r="E77" s="49">
        <v>2024</v>
      </c>
      <c r="F77" s="48" t="s">
        <v>217</v>
      </c>
      <c r="G77" s="48" t="s">
        <v>209</v>
      </c>
      <c r="H77" s="48" t="s">
        <v>463</v>
      </c>
    </row>
    <row r="78" spans="1:8" ht="237.75" customHeight="1" x14ac:dyDescent="0.25">
      <c r="A78" s="74" t="s">
        <v>402</v>
      </c>
      <c r="B78" s="28" t="s">
        <v>469</v>
      </c>
      <c r="C78" s="48" t="s">
        <v>4</v>
      </c>
      <c r="D78" s="49">
        <v>2022</v>
      </c>
      <c r="E78" s="49">
        <v>2024</v>
      </c>
      <c r="F78" s="48" t="s">
        <v>497</v>
      </c>
      <c r="G78" s="48" t="s">
        <v>208</v>
      </c>
      <c r="H78" s="48" t="s">
        <v>464</v>
      </c>
    </row>
    <row r="79" spans="1:8" ht="190.5" customHeight="1" x14ac:dyDescent="0.25">
      <c r="A79" s="74" t="s">
        <v>403</v>
      </c>
      <c r="B79" s="95" t="s">
        <v>470</v>
      </c>
      <c r="C79" s="48" t="s">
        <v>4</v>
      </c>
      <c r="D79" s="49">
        <v>2022</v>
      </c>
      <c r="E79" s="49">
        <v>2024</v>
      </c>
      <c r="F79" s="48" t="s">
        <v>475</v>
      </c>
      <c r="G79" s="48" t="s">
        <v>208</v>
      </c>
      <c r="H79" s="48" t="s">
        <v>465</v>
      </c>
    </row>
    <row r="80" spans="1:8" ht="195" x14ac:dyDescent="0.25">
      <c r="A80" s="74" t="s">
        <v>404</v>
      </c>
      <c r="B80" s="28" t="s">
        <v>471</v>
      </c>
      <c r="C80" s="48" t="s">
        <v>4</v>
      </c>
      <c r="D80" s="49">
        <v>2022</v>
      </c>
      <c r="E80" s="49">
        <v>2022</v>
      </c>
      <c r="F80" s="48" t="s">
        <v>473</v>
      </c>
      <c r="G80" s="48" t="s">
        <v>208</v>
      </c>
      <c r="H80" s="48" t="s">
        <v>466</v>
      </c>
    </row>
    <row r="81" spans="1:8" ht="135" x14ac:dyDescent="0.25">
      <c r="A81" s="74" t="s">
        <v>405</v>
      </c>
      <c r="B81" s="28" t="s">
        <v>472</v>
      </c>
      <c r="C81" s="48" t="s">
        <v>4</v>
      </c>
      <c r="D81" s="49">
        <v>2022</v>
      </c>
      <c r="E81" s="49">
        <v>2022</v>
      </c>
      <c r="F81" s="48" t="s">
        <v>474</v>
      </c>
      <c r="G81" s="48" t="s">
        <v>208</v>
      </c>
      <c r="H81" s="48" t="s">
        <v>467</v>
      </c>
    </row>
    <row r="82" spans="1:8" ht="135" customHeight="1" x14ac:dyDescent="0.25">
      <c r="A82" s="74" t="s">
        <v>447</v>
      </c>
      <c r="B82" s="126" t="s">
        <v>490</v>
      </c>
      <c r="C82" s="48" t="s">
        <v>4</v>
      </c>
      <c r="D82" s="49">
        <v>2022</v>
      </c>
      <c r="E82" s="49">
        <v>2024</v>
      </c>
      <c r="F82" s="48" t="s">
        <v>496</v>
      </c>
      <c r="G82" s="48" t="s">
        <v>208</v>
      </c>
      <c r="H82" s="48" t="s">
        <v>495</v>
      </c>
    </row>
  </sheetData>
  <autoFilter ref="A6:H81"/>
  <mergeCells count="33">
    <mergeCell ref="B19:H19"/>
    <mergeCell ref="B46:H46"/>
    <mergeCell ref="A21:H21"/>
    <mergeCell ref="A20:H20"/>
    <mergeCell ref="A47:H47"/>
    <mergeCell ref="A43:H43"/>
    <mergeCell ref="A42:H42"/>
    <mergeCell ref="B41:H41"/>
    <mergeCell ref="A49:H49"/>
    <mergeCell ref="A48:H48"/>
    <mergeCell ref="A68:H68"/>
    <mergeCell ref="A70:H70"/>
    <mergeCell ref="A71:H71"/>
    <mergeCell ref="A61:H61"/>
    <mergeCell ref="A69:H69"/>
    <mergeCell ref="B67:H67"/>
    <mergeCell ref="A59:H59"/>
    <mergeCell ref="A60:H60"/>
    <mergeCell ref="B58:H58"/>
    <mergeCell ref="A7:H7"/>
    <mergeCell ref="A9:H9"/>
    <mergeCell ref="A11:H11"/>
    <mergeCell ref="A10:H10"/>
    <mergeCell ref="B8:H8"/>
    <mergeCell ref="B3:H3"/>
    <mergeCell ref="B2:H2"/>
    <mergeCell ref="A4:A5"/>
    <mergeCell ref="F4:F5"/>
    <mergeCell ref="G4:G5"/>
    <mergeCell ref="H4:H5"/>
    <mergeCell ref="D4:E4"/>
    <mergeCell ref="C4:C5"/>
    <mergeCell ref="B4:B5"/>
  </mergeCells>
  <pageMargins left="0.35433070866141736" right="0.23622047244094491" top="0.74803149606299213" bottom="0.35433070866141736" header="0.31496062992125984" footer="0.31496062992125984"/>
  <pageSetup paperSize="9" scale="68" fitToHeight="30" orientation="landscape" blackAndWhite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view="pageBreakPreview" zoomScaleNormal="70" zoomScaleSheetLayoutView="100" workbookViewId="0">
      <selection activeCell="A7" sqref="A7:E7"/>
    </sheetView>
  </sheetViews>
  <sheetFormatPr defaultRowHeight="15" x14ac:dyDescent="0.25"/>
  <cols>
    <col min="1" max="1" width="8.28515625" style="4" customWidth="1"/>
    <col min="2" max="2" width="21.140625" style="4" customWidth="1"/>
    <col min="3" max="3" width="66.5703125" style="4" customWidth="1"/>
    <col min="4" max="4" width="30.5703125" style="4" customWidth="1"/>
    <col min="5" max="5" width="17.7109375" style="4" customWidth="1"/>
    <col min="6" max="16384" width="9.140625" style="4"/>
  </cols>
  <sheetData>
    <row r="1" spans="1:5" ht="15.75" x14ac:dyDescent="0.25">
      <c r="E1" s="20" t="s">
        <v>57</v>
      </c>
    </row>
    <row r="2" spans="1:5" x14ac:dyDescent="0.25">
      <c r="A2" s="156" t="s">
        <v>153</v>
      </c>
      <c r="B2" s="156"/>
      <c r="C2" s="156"/>
      <c r="D2" s="156"/>
      <c r="E2" s="156"/>
    </row>
    <row r="3" spans="1:5" x14ac:dyDescent="0.25">
      <c r="A3" s="156" t="s">
        <v>218</v>
      </c>
      <c r="B3" s="156"/>
      <c r="C3" s="156"/>
      <c r="D3" s="156"/>
      <c r="E3" s="156"/>
    </row>
    <row r="5" spans="1:5" ht="48" customHeight="1" x14ac:dyDescent="0.25">
      <c r="A5" s="19" t="s">
        <v>154</v>
      </c>
      <c r="B5" s="19" t="s">
        <v>149</v>
      </c>
      <c r="C5" s="19" t="s">
        <v>150</v>
      </c>
      <c r="D5" s="19" t="s">
        <v>151</v>
      </c>
      <c r="E5" s="19" t="s">
        <v>152</v>
      </c>
    </row>
    <row r="6" spans="1:5" ht="15.75" x14ac:dyDescent="0.25">
      <c r="A6" s="21">
        <v>1</v>
      </c>
      <c r="B6" s="21">
        <v>2</v>
      </c>
      <c r="C6" s="21">
        <v>3</v>
      </c>
      <c r="D6" s="21">
        <v>4</v>
      </c>
      <c r="E6" s="21">
        <v>5</v>
      </c>
    </row>
    <row r="7" spans="1:5" ht="15.75" customHeight="1" x14ac:dyDescent="0.25">
      <c r="A7" s="157" t="s">
        <v>124</v>
      </c>
      <c r="B7" s="158"/>
      <c r="C7" s="158"/>
      <c r="D7" s="158"/>
      <c r="E7" s="159"/>
    </row>
    <row r="8" spans="1:5" ht="31.5" x14ac:dyDescent="0.25">
      <c r="A8" s="22">
        <v>1</v>
      </c>
      <c r="B8" s="22" t="s">
        <v>188</v>
      </c>
      <c r="C8" s="22" t="s">
        <v>189</v>
      </c>
      <c r="D8" s="22" t="s">
        <v>2</v>
      </c>
      <c r="E8" s="110">
        <v>44281</v>
      </c>
    </row>
    <row r="9" spans="1:5" ht="31.5" x14ac:dyDescent="0.25">
      <c r="A9" s="22">
        <v>2</v>
      </c>
      <c r="B9" s="22" t="s">
        <v>188</v>
      </c>
      <c r="C9" s="22" t="s">
        <v>189</v>
      </c>
      <c r="D9" s="22" t="s">
        <v>2</v>
      </c>
      <c r="E9" s="110">
        <v>44389</v>
      </c>
    </row>
    <row r="54" spans="2:2" ht="15.75" x14ac:dyDescent="0.25">
      <c r="B54" s="55"/>
    </row>
  </sheetData>
  <mergeCells count="3">
    <mergeCell ref="A2:E2"/>
    <mergeCell ref="A3:E3"/>
    <mergeCell ref="A7:E7"/>
  </mergeCells>
  <pageMargins left="0.35433070866141736" right="0.23622047244094491" top="0.74803149606299213" bottom="0.35433070866141736" header="0.31496062992125984" footer="0.31496062992125984"/>
  <pageSetup paperSize="9" scale="98" fitToHeight="0" orientation="landscape" blackAndWhite="1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view="pageBreakPreview" topLeftCell="A184" zoomScale="80" zoomScaleNormal="70" zoomScaleSheetLayoutView="80" workbookViewId="0">
      <selection activeCell="D7" sqref="D7"/>
    </sheetView>
  </sheetViews>
  <sheetFormatPr defaultRowHeight="15" x14ac:dyDescent="0.25"/>
  <cols>
    <col min="1" max="1" width="17" style="9" customWidth="1"/>
    <col min="2" max="2" width="61.85546875" style="9" customWidth="1"/>
    <col min="3" max="3" width="33.7109375" style="3" customWidth="1"/>
    <col min="4" max="4" width="9.140625" style="10"/>
    <col min="5" max="5" width="12.5703125" style="10" customWidth="1"/>
    <col min="6" max="6" width="20" style="10" customWidth="1"/>
    <col min="7" max="7" width="9.140625" style="10"/>
    <col min="8" max="8" width="16.85546875" style="3" customWidth="1"/>
    <col min="9" max="9" width="22.85546875" style="3" customWidth="1"/>
    <col min="10" max="11" width="19.5703125" style="3" customWidth="1"/>
    <col min="12" max="16384" width="9.140625" style="3"/>
  </cols>
  <sheetData>
    <row r="1" spans="1:11" ht="16.5" x14ac:dyDescent="0.25">
      <c r="A1" s="13"/>
      <c r="B1" s="13"/>
      <c r="C1" s="6"/>
      <c r="D1" s="14"/>
      <c r="E1" s="14"/>
      <c r="F1" s="14"/>
      <c r="G1" s="14"/>
      <c r="H1" s="6"/>
      <c r="I1" s="6"/>
      <c r="J1" s="5"/>
      <c r="K1" s="5" t="s">
        <v>62</v>
      </c>
    </row>
    <row r="2" spans="1:11" ht="18.75" customHeight="1" x14ac:dyDescent="0.25">
      <c r="A2" s="3"/>
      <c r="B2" s="178" t="s">
        <v>146</v>
      </c>
      <c r="C2" s="178"/>
      <c r="D2" s="178"/>
      <c r="E2" s="178"/>
      <c r="F2" s="178"/>
      <c r="G2" s="178"/>
      <c r="H2" s="178"/>
      <c r="I2" s="178"/>
      <c r="J2" s="178"/>
      <c r="K2" s="63"/>
    </row>
    <row r="3" spans="1:11" ht="16.5" x14ac:dyDescent="0.25">
      <c r="A3" s="13"/>
      <c r="B3" s="13"/>
      <c r="C3" s="6"/>
      <c r="D3" s="14"/>
      <c r="E3" s="14"/>
      <c r="F3" s="14"/>
      <c r="G3" s="14"/>
      <c r="H3" s="6"/>
      <c r="I3" s="6"/>
      <c r="J3" s="6"/>
      <c r="K3" s="6"/>
    </row>
    <row r="4" spans="1:11" ht="15.75" customHeight="1" x14ac:dyDescent="0.25">
      <c r="A4" s="169" t="s">
        <v>359</v>
      </c>
      <c r="B4" s="169" t="s">
        <v>5</v>
      </c>
      <c r="C4" s="169" t="s">
        <v>6</v>
      </c>
      <c r="D4" s="160" t="s">
        <v>7</v>
      </c>
      <c r="E4" s="160"/>
      <c r="F4" s="160"/>
      <c r="G4" s="160"/>
      <c r="H4" s="169" t="s">
        <v>8</v>
      </c>
      <c r="I4" s="169"/>
      <c r="J4" s="169"/>
      <c r="K4" s="169"/>
    </row>
    <row r="5" spans="1:11" ht="47.25" x14ac:dyDescent="0.25">
      <c r="A5" s="169"/>
      <c r="B5" s="169"/>
      <c r="C5" s="169"/>
      <c r="D5" s="29" t="s">
        <v>9</v>
      </c>
      <c r="E5" s="29" t="s">
        <v>25</v>
      </c>
      <c r="F5" s="29" t="s">
        <v>10</v>
      </c>
      <c r="G5" s="29" t="s">
        <v>11</v>
      </c>
      <c r="H5" s="61" t="s">
        <v>72</v>
      </c>
      <c r="I5" s="61" t="s">
        <v>58</v>
      </c>
      <c r="J5" s="61" t="s">
        <v>59</v>
      </c>
      <c r="K5" s="61" t="s">
        <v>60</v>
      </c>
    </row>
    <row r="6" spans="1:11" s="11" customFormat="1" ht="15.75" x14ac:dyDescent="0.25">
      <c r="A6" s="92">
        <v>1</v>
      </c>
      <c r="B6" s="30">
        <v>2</v>
      </c>
      <c r="C6" s="30">
        <v>3</v>
      </c>
      <c r="D6" s="29" t="s">
        <v>324</v>
      </c>
      <c r="E6" s="29" t="s">
        <v>325</v>
      </c>
      <c r="F6" s="29" t="s">
        <v>326</v>
      </c>
      <c r="G6" s="29" t="s">
        <v>327</v>
      </c>
      <c r="H6" s="30">
        <v>8</v>
      </c>
      <c r="I6" s="30">
        <v>9</v>
      </c>
      <c r="J6" s="30">
        <v>10</v>
      </c>
      <c r="K6" s="64">
        <v>11</v>
      </c>
    </row>
    <row r="7" spans="1:11" s="109" customFormat="1" ht="15.75" x14ac:dyDescent="0.25">
      <c r="A7" s="170"/>
      <c r="B7" s="170" t="s">
        <v>96</v>
      </c>
      <c r="C7" s="106" t="s">
        <v>12</v>
      </c>
      <c r="D7" s="107">
        <v>532</v>
      </c>
      <c r="E7" s="107" t="s">
        <v>13</v>
      </c>
      <c r="F7" s="107" t="s">
        <v>13</v>
      </c>
      <c r="G7" s="107" t="s">
        <v>13</v>
      </c>
      <c r="H7" s="108">
        <f>H8</f>
        <v>891923.20000000007</v>
      </c>
      <c r="I7" s="108">
        <f>I8</f>
        <v>823804.4</v>
      </c>
      <c r="J7" s="108">
        <f>J8</f>
        <v>822630.5</v>
      </c>
      <c r="K7" s="108">
        <f>K8</f>
        <v>0</v>
      </c>
    </row>
    <row r="8" spans="1:11" s="109" customFormat="1" ht="15.75" x14ac:dyDescent="0.25">
      <c r="A8" s="170"/>
      <c r="B8" s="170"/>
      <c r="C8" s="106" t="s">
        <v>2</v>
      </c>
      <c r="D8" s="107">
        <v>532</v>
      </c>
      <c r="E8" s="107" t="s">
        <v>13</v>
      </c>
      <c r="F8" s="107" t="s">
        <v>13</v>
      </c>
      <c r="G8" s="107" t="s">
        <v>13</v>
      </c>
      <c r="H8" s="108">
        <f t="shared" ref="H8:K9" si="0">H11+H35+H95+H104+H133+H154</f>
        <v>891923.20000000007</v>
      </c>
      <c r="I8" s="108">
        <f t="shared" si="0"/>
        <v>823804.4</v>
      </c>
      <c r="J8" s="108">
        <f t="shared" si="0"/>
        <v>822630.5</v>
      </c>
      <c r="K8" s="108">
        <f t="shared" si="0"/>
        <v>0</v>
      </c>
    </row>
    <row r="9" spans="1:11" s="109" customFormat="1" ht="15.75" x14ac:dyDescent="0.25">
      <c r="A9" s="170"/>
      <c r="B9" s="170"/>
      <c r="C9" s="106" t="s">
        <v>14</v>
      </c>
      <c r="D9" s="107">
        <v>532</v>
      </c>
      <c r="E9" s="107" t="s">
        <v>13</v>
      </c>
      <c r="F9" s="107" t="s">
        <v>13</v>
      </c>
      <c r="G9" s="107" t="s">
        <v>13</v>
      </c>
      <c r="H9" s="108">
        <f t="shared" si="0"/>
        <v>825314</v>
      </c>
      <c r="I9" s="108">
        <f t="shared" si="0"/>
        <v>785850.1</v>
      </c>
      <c r="J9" s="108">
        <f t="shared" si="0"/>
        <v>784676.2</v>
      </c>
      <c r="K9" s="108">
        <f t="shared" si="0"/>
        <v>0</v>
      </c>
    </row>
    <row r="10" spans="1:11" s="104" customFormat="1" ht="15.75" x14ac:dyDescent="0.25">
      <c r="A10" s="165">
        <v>1</v>
      </c>
      <c r="B10" s="177" t="s">
        <v>15</v>
      </c>
      <c r="C10" s="101" t="s">
        <v>12</v>
      </c>
      <c r="D10" s="102">
        <v>532</v>
      </c>
      <c r="E10" s="102" t="s">
        <v>13</v>
      </c>
      <c r="F10" s="102" t="s">
        <v>13</v>
      </c>
      <c r="G10" s="102" t="s">
        <v>13</v>
      </c>
      <c r="H10" s="103">
        <f>H11</f>
        <v>193464</v>
      </c>
      <c r="I10" s="103">
        <f>I11</f>
        <v>192992.09999999998</v>
      </c>
      <c r="J10" s="103">
        <f>J11</f>
        <v>192908.49999999997</v>
      </c>
      <c r="K10" s="103">
        <f>K11</f>
        <v>0</v>
      </c>
    </row>
    <row r="11" spans="1:11" s="104" customFormat="1" ht="15.75" x14ac:dyDescent="0.25">
      <c r="A11" s="165"/>
      <c r="B11" s="177"/>
      <c r="C11" s="101" t="s">
        <v>2</v>
      </c>
      <c r="D11" s="102">
        <v>532</v>
      </c>
      <c r="E11" s="102" t="s">
        <v>13</v>
      </c>
      <c r="F11" s="102" t="s">
        <v>13</v>
      </c>
      <c r="G11" s="102" t="s">
        <v>13</v>
      </c>
      <c r="H11" s="103">
        <f t="shared" ref="H11:K12" si="1">H26+H14+H17+H20+H32+H29+H23</f>
        <v>193464</v>
      </c>
      <c r="I11" s="103">
        <f t="shared" si="1"/>
        <v>192992.09999999998</v>
      </c>
      <c r="J11" s="103">
        <f t="shared" si="1"/>
        <v>192908.49999999997</v>
      </c>
      <c r="K11" s="103">
        <f t="shared" si="1"/>
        <v>0</v>
      </c>
    </row>
    <row r="12" spans="1:11" s="104" customFormat="1" ht="15.75" x14ac:dyDescent="0.25">
      <c r="A12" s="165"/>
      <c r="B12" s="177"/>
      <c r="C12" s="101" t="s">
        <v>14</v>
      </c>
      <c r="D12" s="102">
        <v>532</v>
      </c>
      <c r="E12" s="102" t="s">
        <v>13</v>
      </c>
      <c r="F12" s="102" t="s">
        <v>13</v>
      </c>
      <c r="G12" s="102" t="s">
        <v>13</v>
      </c>
      <c r="H12" s="103">
        <f t="shared" si="1"/>
        <v>193464</v>
      </c>
      <c r="I12" s="103">
        <f t="shared" si="1"/>
        <v>192992.09999999998</v>
      </c>
      <c r="J12" s="103">
        <f t="shared" si="1"/>
        <v>192908.49999999997</v>
      </c>
      <c r="K12" s="103">
        <f t="shared" si="1"/>
        <v>0</v>
      </c>
    </row>
    <row r="13" spans="1:11" s="12" customFormat="1" ht="15.75" x14ac:dyDescent="0.25">
      <c r="A13" s="160" t="s">
        <v>277</v>
      </c>
      <c r="B13" s="161" t="s">
        <v>360</v>
      </c>
      <c r="C13" s="1" t="s">
        <v>12</v>
      </c>
      <c r="D13" s="2">
        <v>532</v>
      </c>
      <c r="E13" s="2" t="s">
        <v>13</v>
      </c>
      <c r="F13" s="2" t="s">
        <v>13</v>
      </c>
      <c r="G13" s="2" t="s">
        <v>13</v>
      </c>
      <c r="H13" s="88">
        <f>H14</f>
        <v>84797.2</v>
      </c>
      <c r="I13" s="88">
        <f t="shared" ref="I13:K14" si="2">I14</f>
        <v>84569.4</v>
      </c>
      <c r="J13" s="88">
        <f t="shared" si="2"/>
        <v>84569.4</v>
      </c>
      <c r="K13" s="88">
        <f t="shared" si="2"/>
        <v>0</v>
      </c>
    </row>
    <row r="14" spans="1:11" ht="15.75" x14ac:dyDescent="0.25">
      <c r="A14" s="160"/>
      <c r="B14" s="161"/>
      <c r="C14" s="28" t="s">
        <v>2</v>
      </c>
      <c r="D14" s="29">
        <v>532</v>
      </c>
      <c r="E14" s="29" t="s">
        <v>26</v>
      </c>
      <c r="F14" s="29" t="s">
        <v>47</v>
      </c>
      <c r="G14" s="29" t="s">
        <v>13</v>
      </c>
      <c r="H14" s="89">
        <f>H15</f>
        <v>84797.2</v>
      </c>
      <c r="I14" s="89">
        <f t="shared" si="2"/>
        <v>84569.4</v>
      </c>
      <c r="J14" s="89">
        <f t="shared" si="2"/>
        <v>84569.4</v>
      </c>
      <c r="K14" s="89">
        <f t="shared" si="2"/>
        <v>0</v>
      </c>
    </row>
    <row r="15" spans="1:11" ht="31.5" x14ac:dyDescent="0.25">
      <c r="A15" s="160"/>
      <c r="B15" s="161"/>
      <c r="C15" s="28" t="s">
        <v>17</v>
      </c>
      <c r="D15" s="29">
        <v>532</v>
      </c>
      <c r="E15" s="29" t="s">
        <v>26</v>
      </c>
      <c r="F15" s="29">
        <v>5311042030</v>
      </c>
      <c r="G15" s="29">
        <v>611</v>
      </c>
      <c r="H15" s="89">
        <v>84797.2</v>
      </c>
      <c r="I15" s="89">
        <v>84569.4</v>
      </c>
      <c r="J15" s="89">
        <v>84569.4</v>
      </c>
      <c r="K15" s="89">
        <v>0</v>
      </c>
    </row>
    <row r="16" spans="1:11" s="12" customFormat="1" ht="20.25" customHeight="1" x14ac:dyDescent="0.25">
      <c r="A16" s="160" t="s">
        <v>278</v>
      </c>
      <c r="B16" s="161" t="s">
        <v>361</v>
      </c>
      <c r="C16" s="1" t="s">
        <v>12</v>
      </c>
      <c r="D16" s="2">
        <v>532</v>
      </c>
      <c r="E16" s="2" t="s">
        <v>13</v>
      </c>
      <c r="F16" s="2" t="s">
        <v>13</v>
      </c>
      <c r="G16" s="2" t="s">
        <v>13</v>
      </c>
      <c r="H16" s="88">
        <f>H17</f>
        <v>1253.2</v>
      </c>
      <c r="I16" s="88">
        <f t="shared" ref="I16:K17" si="3">I17</f>
        <v>1609.5</v>
      </c>
      <c r="J16" s="88">
        <f t="shared" si="3"/>
        <v>1609.5</v>
      </c>
      <c r="K16" s="88">
        <f t="shared" si="3"/>
        <v>0</v>
      </c>
    </row>
    <row r="17" spans="1:11" ht="20.25" customHeight="1" x14ac:dyDescent="0.25">
      <c r="A17" s="160"/>
      <c r="B17" s="161"/>
      <c r="C17" s="28" t="s">
        <v>4</v>
      </c>
      <c r="D17" s="29">
        <v>532</v>
      </c>
      <c r="E17" s="29">
        <v>1004</v>
      </c>
      <c r="F17" s="29" t="s">
        <v>50</v>
      </c>
      <c r="G17" s="29" t="s">
        <v>13</v>
      </c>
      <c r="H17" s="89">
        <f>H18</f>
        <v>1253.2</v>
      </c>
      <c r="I17" s="89">
        <f t="shared" si="3"/>
        <v>1609.5</v>
      </c>
      <c r="J17" s="89">
        <f t="shared" si="3"/>
        <v>1609.5</v>
      </c>
      <c r="K17" s="89">
        <f t="shared" si="3"/>
        <v>0</v>
      </c>
    </row>
    <row r="18" spans="1:11" ht="90" customHeight="1" x14ac:dyDescent="0.25">
      <c r="A18" s="160"/>
      <c r="B18" s="161"/>
      <c r="C18" s="28" t="s">
        <v>14</v>
      </c>
      <c r="D18" s="29">
        <v>532</v>
      </c>
      <c r="E18" s="29">
        <v>1004</v>
      </c>
      <c r="F18" s="29" t="s">
        <v>50</v>
      </c>
      <c r="G18" s="29">
        <v>611</v>
      </c>
      <c r="H18" s="89">
        <v>1253.2</v>
      </c>
      <c r="I18" s="89">
        <v>1609.5</v>
      </c>
      <c r="J18" s="89">
        <v>1609.5</v>
      </c>
      <c r="K18" s="89">
        <v>0</v>
      </c>
    </row>
    <row r="19" spans="1:11" s="12" customFormat="1" ht="15.75" x14ac:dyDescent="0.25">
      <c r="A19" s="160" t="s">
        <v>279</v>
      </c>
      <c r="B19" s="161" t="s">
        <v>362</v>
      </c>
      <c r="C19" s="1" t="s">
        <v>12</v>
      </c>
      <c r="D19" s="2">
        <v>532</v>
      </c>
      <c r="E19" s="2" t="s">
        <v>13</v>
      </c>
      <c r="F19" s="2" t="s">
        <v>13</v>
      </c>
      <c r="G19" s="2" t="s">
        <v>13</v>
      </c>
      <c r="H19" s="88">
        <f>H20</f>
        <v>171.8</v>
      </c>
      <c r="I19" s="88">
        <f t="shared" ref="I19:K20" si="4">I20</f>
        <v>171.8</v>
      </c>
      <c r="J19" s="88">
        <f t="shared" si="4"/>
        <v>171.8</v>
      </c>
      <c r="K19" s="88">
        <f t="shared" si="4"/>
        <v>0</v>
      </c>
    </row>
    <row r="20" spans="1:11" ht="15.75" x14ac:dyDescent="0.25">
      <c r="A20" s="160"/>
      <c r="B20" s="161"/>
      <c r="C20" s="28" t="s">
        <v>2</v>
      </c>
      <c r="D20" s="29">
        <v>532</v>
      </c>
      <c r="E20" s="29">
        <v>1004</v>
      </c>
      <c r="F20" s="29">
        <v>5311043602</v>
      </c>
      <c r="G20" s="29">
        <v>611</v>
      </c>
      <c r="H20" s="89">
        <f>H21</f>
        <v>171.8</v>
      </c>
      <c r="I20" s="89">
        <f t="shared" si="4"/>
        <v>171.8</v>
      </c>
      <c r="J20" s="89">
        <f t="shared" si="4"/>
        <v>171.8</v>
      </c>
      <c r="K20" s="89">
        <f t="shared" si="4"/>
        <v>0</v>
      </c>
    </row>
    <row r="21" spans="1:11" ht="60.75" customHeight="1" x14ac:dyDescent="0.25">
      <c r="A21" s="160"/>
      <c r="B21" s="161"/>
      <c r="C21" s="28" t="s">
        <v>14</v>
      </c>
      <c r="D21" s="29">
        <v>532</v>
      </c>
      <c r="E21" s="29">
        <v>1004</v>
      </c>
      <c r="F21" s="29">
        <v>5311043602</v>
      </c>
      <c r="G21" s="29">
        <v>611</v>
      </c>
      <c r="H21" s="89">
        <v>171.8</v>
      </c>
      <c r="I21" s="89">
        <v>171.8</v>
      </c>
      <c r="J21" s="89">
        <v>171.8</v>
      </c>
      <c r="K21" s="89">
        <v>0</v>
      </c>
    </row>
    <row r="22" spans="1:11" s="12" customFormat="1" ht="23.25" customHeight="1" x14ac:dyDescent="0.25">
      <c r="A22" s="160" t="s">
        <v>280</v>
      </c>
      <c r="B22" s="161" t="s">
        <v>363</v>
      </c>
      <c r="C22" s="1" t="s">
        <v>12</v>
      </c>
      <c r="D22" s="2">
        <v>532</v>
      </c>
      <c r="E22" s="2" t="s">
        <v>13</v>
      </c>
      <c r="F22" s="2" t="s">
        <v>13</v>
      </c>
      <c r="G22" s="2" t="s">
        <v>13</v>
      </c>
      <c r="H22" s="88">
        <f>H23</f>
        <v>7633.9</v>
      </c>
      <c r="I22" s="88">
        <f t="shared" ref="I22:K23" si="5">I23</f>
        <v>6348.8</v>
      </c>
      <c r="J22" s="88">
        <f t="shared" si="5"/>
        <v>6348.8</v>
      </c>
      <c r="K22" s="88">
        <f t="shared" si="5"/>
        <v>0</v>
      </c>
    </row>
    <row r="23" spans="1:11" ht="30" customHeight="1" x14ac:dyDescent="0.25">
      <c r="A23" s="160"/>
      <c r="B23" s="161"/>
      <c r="C23" s="28" t="s">
        <v>2</v>
      </c>
      <c r="D23" s="29">
        <v>532</v>
      </c>
      <c r="E23" s="29" t="s">
        <v>46</v>
      </c>
      <c r="F23" s="29" t="s">
        <v>168</v>
      </c>
      <c r="G23" s="29" t="s">
        <v>99</v>
      </c>
      <c r="H23" s="89">
        <f>H24</f>
        <v>7633.9</v>
      </c>
      <c r="I23" s="89">
        <f t="shared" si="5"/>
        <v>6348.8</v>
      </c>
      <c r="J23" s="89">
        <f t="shared" si="5"/>
        <v>6348.8</v>
      </c>
      <c r="K23" s="89">
        <f t="shared" si="5"/>
        <v>0</v>
      </c>
    </row>
    <row r="24" spans="1:11" ht="40.5" customHeight="1" x14ac:dyDescent="0.25">
      <c r="A24" s="160"/>
      <c r="B24" s="161"/>
      <c r="C24" s="28" t="s">
        <v>17</v>
      </c>
      <c r="D24" s="29">
        <v>532</v>
      </c>
      <c r="E24" s="29" t="s">
        <v>46</v>
      </c>
      <c r="F24" s="29" t="s">
        <v>168</v>
      </c>
      <c r="G24" s="29" t="s">
        <v>13</v>
      </c>
      <c r="H24" s="89">
        <v>7633.9</v>
      </c>
      <c r="I24" s="89">
        <v>6348.8</v>
      </c>
      <c r="J24" s="89">
        <v>6348.8</v>
      </c>
      <c r="K24" s="89">
        <v>0</v>
      </c>
    </row>
    <row r="25" spans="1:11" s="12" customFormat="1" ht="15.75" x14ac:dyDescent="0.25">
      <c r="A25" s="160" t="s">
        <v>284</v>
      </c>
      <c r="B25" s="161" t="s">
        <v>364</v>
      </c>
      <c r="C25" s="1" t="s">
        <v>12</v>
      </c>
      <c r="D25" s="2">
        <v>532</v>
      </c>
      <c r="E25" s="2" t="s">
        <v>13</v>
      </c>
      <c r="F25" s="2" t="s">
        <v>13</v>
      </c>
      <c r="G25" s="2" t="s">
        <v>13</v>
      </c>
      <c r="H25" s="88">
        <f>H26</f>
        <v>99380</v>
      </c>
      <c r="I25" s="88">
        <f t="shared" ref="H25:K26" si="6">I26</f>
        <v>100292.6</v>
      </c>
      <c r="J25" s="88">
        <f t="shared" si="6"/>
        <v>100209</v>
      </c>
      <c r="K25" s="88">
        <f t="shared" si="6"/>
        <v>0</v>
      </c>
    </row>
    <row r="26" spans="1:11" ht="15.75" x14ac:dyDescent="0.25">
      <c r="A26" s="160"/>
      <c r="B26" s="161"/>
      <c r="C26" s="28" t="s">
        <v>2</v>
      </c>
      <c r="D26" s="29">
        <v>532</v>
      </c>
      <c r="E26" s="29" t="s">
        <v>26</v>
      </c>
      <c r="F26" s="29" t="s">
        <v>169</v>
      </c>
      <c r="G26" s="29" t="s">
        <v>13</v>
      </c>
      <c r="H26" s="89">
        <f t="shared" si="6"/>
        <v>99380</v>
      </c>
      <c r="I26" s="89">
        <f t="shared" si="6"/>
        <v>100292.6</v>
      </c>
      <c r="J26" s="89">
        <f t="shared" si="6"/>
        <v>100209</v>
      </c>
      <c r="K26" s="89">
        <f t="shared" si="6"/>
        <v>0</v>
      </c>
    </row>
    <row r="27" spans="1:11" ht="53.25" customHeight="1" x14ac:dyDescent="0.25">
      <c r="A27" s="160"/>
      <c r="B27" s="161"/>
      <c r="C27" s="28" t="s">
        <v>16</v>
      </c>
      <c r="D27" s="29">
        <v>532</v>
      </c>
      <c r="E27" s="29" t="s">
        <v>26</v>
      </c>
      <c r="F27" s="29" t="s">
        <v>169</v>
      </c>
      <c r="G27" s="29">
        <v>611</v>
      </c>
      <c r="H27" s="89">
        <v>99380</v>
      </c>
      <c r="I27" s="89">
        <v>100292.6</v>
      </c>
      <c r="J27" s="89">
        <v>100209</v>
      </c>
      <c r="K27" s="89">
        <v>0</v>
      </c>
    </row>
    <row r="28" spans="1:11" s="12" customFormat="1" ht="32.25" customHeight="1" x14ac:dyDescent="0.25">
      <c r="A28" s="160" t="s">
        <v>285</v>
      </c>
      <c r="B28" s="179" t="s">
        <v>365</v>
      </c>
      <c r="C28" s="1" t="s">
        <v>12</v>
      </c>
      <c r="D28" s="2">
        <v>532</v>
      </c>
      <c r="E28" s="2" t="s">
        <v>13</v>
      </c>
      <c r="F28" s="2" t="s">
        <v>13</v>
      </c>
      <c r="G28" s="2" t="s">
        <v>13</v>
      </c>
      <c r="H28" s="88">
        <f>H29</f>
        <v>0</v>
      </c>
      <c r="I28" s="88">
        <f t="shared" ref="I28:K29" si="7">I29</f>
        <v>0</v>
      </c>
      <c r="J28" s="88">
        <f t="shared" si="7"/>
        <v>0</v>
      </c>
      <c r="K28" s="88">
        <f t="shared" si="7"/>
        <v>0</v>
      </c>
    </row>
    <row r="29" spans="1:11" ht="32.25" customHeight="1" x14ac:dyDescent="0.25">
      <c r="A29" s="160"/>
      <c r="B29" s="180"/>
      <c r="C29" s="28" t="s">
        <v>2</v>
      </c>
      <c r="D29" s="29">
        <v>532</v>
      </c>
      <c r="E29" s="29" t="s">
        <v>26</v>
      </c>
      <c r="F29" s="29" t="s">
        <v>98</v>
      </c>
      <c r="G29" s="29" t="s">
        <v>13</v>
      </c>
      <c r="H29" s="89">
        <v>0</v>
      </c>
      <c r="I29" s="89">
        <f t="shared" si="7"/>
        <v>0</v>
      </c>
      <c r="J29" s="89">
        <f t="shared" si="7"/>
        <v>0</v>
      </c>
      <c r="K29" s="89">
        <f t="shared" si="7"/>
        <v>0</v>
      </c>
    </row>
    <row r="30" spans="1:11" ht="96.75" customHeight="1" x14ac:dyDescent="0.25">
      <c r="A30" s="160"/>
      <c r="B30" s="181"/>
      <c r="C30" s="28" t="s">
        <v>97</v>
      </c>
      <c r="D30" s="29">
        <v>532</v>
      </c>
      <c r="E30" s="29" t="s">
        <v>26</v>
      </c>
      <c r="F30" s="29" t="s">
        <v>98</v>
      </c>
      <c r="G30" s="29" t="s">
        <v>37</v>
      </c>
      <c r="H30" s="89">
        <v>0</v>
      </c>
      <c r="I30" s="89">
        <v>0</v>
      </c>
      <c r="J30" s="89">
        <v>0</v>
      </c>
      <c r="K30" s="89">
        <v>0</v>
      </c>
    </row>
    <row r="31" spans="1:11" s="12" customFormat="1" ht="15.75" x14ac:dyDescent="0.25">
      <c r="A31" s="160" t="s">
        <v>286</v>
      </c>
      <c r="B31" s="161" t="s">
        <v>397</v>
      </c>
      <c r="C31" s="1" t="s">
        <v>12</v>
      </c>
      <c r="D31" s="2">
        <v>532</v>
      </c>
      <c r="E31" s="2" t="s">
        <v>13</v>
      </c>
      <c r="F31" s="2" t="s">
        <v>13</v>
      </c>
      <c r="G31" s="2" t="s">
        <v>13</v>
      </c>
      <c r="H31" s="88">
        <f t="shared" ref="H31:K32" si="8">H32</f>
        <v>227.9</v>
      </c>
      <c r="I31" s="88">
        <f t="shared" si="8"/>
        <v>0</v>
      </c>
      <c r="J31" s="88">
        <f t="shared" si="8"/>
        <v>0</v>
      </c>
      <c r="K31" s="88">
        <f t="shared" si="8"/>
        <v>0</v>
      </c>
    </row>
    <row r="32" spans="1:11" ht="30" customHeight="1" x14ac:dyDescent="0.25">
      <c r="A32" s="160"/>
      <c r="B32" s="161"/>
      <c r="C32" s="28" t="s">
        <v>2</v>
      </c>
      <c r="D32" s="29">
        <v>532</v>
      </c>
      <c r="E32" s="29" t="s">
        <v>26</v>
      </c>
      <c r="F32" s="29" t="s">
        <v>38</v>
      </c>
      <c r="G32" s="29" t="s">
        <v>37</v>
      </c>
      <c r="H32" s="89">
        <f t="shared" si="8"/>
        <v>227.9</v>
      </c>
      <c r="I32" s="89">
        <f t="shared" si="8"/>
        <v>0</v>
      </c>
      <c r="J32" s="89">
        <f t="shared" si="8"/>
        <v>0</v>
      </c>
      <c r="K32" s="89">
        <f t="shared" si="8"/>
        <v>0</v>
      </c>
    </row>
    <row r="33" spans="1:11" ht="33" customHeight="1" x14ac:dyDescent="0.25">
      <c r="A33" s="160"/>
      <c r="B33" s="161"/>
      <c r="C33" s="28" t="s">
        <v>17</v>
      </c>
      <c r="D33" s="29">
        <v>532</v>
      </c>
      <c r="E33" s="29" t="s">
        <v>26</v>
      </c>
      <c r="F33" s="29" t="s">
        <v>38</v>
      </c>
      <c r="G33" s="29" t="s">
        <v>37</v>
      </c>
      <c r="H33" s="89">
        <v>227.9</v>
      </c>
      <c r="I33" s="89">
        <v>0</v>
      </c>
      <c r="J33" s="89">
        <v>0</v>
      </c>
      <c r="K33" s="89">
        <v>0</v>
      </c>
    </row>
    <row r="34" spans="1:11" s="104" customFormat="1" ht="15.75" customHeight="1" x14ac:dyDescent="0.25">
      <c r="A34" s="165">
        <v>2</v>
      </c>
      <c r="B34" s="173" t="s">
        <v>3</v>
      </c>
      <c r="C34" s="101" t="s">
        <v>12</v>
      </c>
      <c r="D34" s="102">
        <v>532</v>
      </c>
      <c r="E34" s="102" t="s">
        <v>13</v>
      </c>
      <c r="F34" s="102" t="s">
        <v>13</v>
      </c>
      <c r="G34" s="102" t="s">
        <v>13</v>
      </c>
      <c r="H34" s="103">
        <f>H37+H40+H43+H46+H49+H55+H58+H61+H64+H67+H70+H73+H76+H79+H82+H85+H88+H91</f>
        <v>590371.4</v>
      </c>
      <c r="I34" s="103">
        <f t="shared" ref="I34:K34" si="9">I37+I40+I43+I46+I49+I55+I58+I61+I64+I67+I70+I73+I76+I79+I82+I85+I88+I91</f>
        <v>554779.10000000009</v>
      </c>
      <c r="J34" s="103">
        <f t="shared" si="9"/>
        <v>553438.80000000005</v>
      </c>
      <c r="K34" s="103">
        <f t="shared" si="9"/>
        <v>0</v>
      </c>
    </row>
    <row r="35" spans="1:11" s="104" customFormat="1" ht="15.75" customHeight="1" x14ac:dyDescent="0.25">
      <c r="A35" s="165"/>
      <c r="B35" s="174"/>
      <c r="C35" s="101" t="s">
        <v>2</v>
      </c>
      <c r="D35" s="102" t="s">
        <v>414</v>
      </c>
      <c r="E35" s="102" t="s">
        <v>13</v>
      </c>
      <c r="F35" s="102" t="s">
        <v>13</v>
      </c>
      <c r="G35" s="102" t="s">
        <v>13</v>
      </c>
      <c r="H35" s="103">
        <f>H38+H41+H44+H47+H50+H53+H56+H59+H62+H65+H68+H71+H74+H77+H80+H83+H86+H89+H92+H51</f>
        <v>590371.40000000014</v>
      </c>
      <c r="I35" s="103">
        <f t="shared" ref="I35:K35" si="10">I38+I41+I44+I47+I50+I53+I56+I59+I62+I65+I68+I71+I74+I77+I80+I83+I86+I89+I92+I51</f>
        <v>554779.10000000009</v>
      </c>
      <c r="J35" s="103">
        <f t="shared" si="10"/>
        <v>553438.80000000005</v>
      </c>
      <c r="K35" s="103">
        <f t="shared" si="10"/>
        <v>0</v>
      </c>
    </row>
    <row r="36" spans="1:11" s="104" customFormat="1" ht="15.75" customHeight="1" x14ac:dyDescent="0.25">
      <c r="A36" s="165"/>
      <c r="B36" s="175"/>
      <c r="C36" s="101" t="s">
        <v>14</v>
      </c>
      <c r="D36" s="102"/>
      <c r="E36" s="102" t="s">
        <v>13</v>
      </c>
      <c r="F36" s="102" t="s">
        <v>13</v>
      </c>
      <c r="G36" s="102" t="s">
        <v>13</v>
      </c>
      <c r="H36" s="103">
        <f>H39+H42+H45+H48+H51+H54+H57+H60+H63+H66+H69+H72+H75+H78+H81+H84+H87+H90+H93</f>
        <v>564329.10000000009</v>
      </c>
      <c r="I36" s="103">
        <f t="shared" ref="I36:J36" si="11">I39+I42+I45+I48+I51+I54+I57+I60+I63+I66+I69+I72+I75+I78+I81+I84+I87+I90+I93</f>
        <v>554439.10000000009</v>
      </c>
      <c r="J36" s="103">
        <f t="shared" si="11"/>
        <v>553098.80000000005</v>
      </c>
      <c r="K36" s="103">
        <f>K39+K42+K45+K48+K51+K54+K57+K60+K63+K66+K69+K72+K75+K78+K81+K84+K87+K90+K93</f>
        <v>0</v>
      </c>
    </row>
    <row r="37" spans="1:11" s="12" customFormat="1" ht="33" customHeight="1" x14ac:dyDescent="0.25">
      <c r="A37" s="160" t="s">
        <v>287</v>
      </c>
      <c r="B37" s="161" t="s">
        <v>367</v>
      </c>
      <c r="C37" s="1" t="s">
        <v>12</v>
      </c>
      <c r="D37" s="2">
        <v>532</v>
      </c>
      <c r="E37" s="2" t="s">
        <v>13</v>
      </c>
      <c r="F37" s="2" t="s">
        <v>13</v>
      </c>
      <c r="G37" s="2" t="s">
        <v>13</v>
      </c>
      <c r="H37" s="88">
        <f>H38</f>
        <v>313324.7</v>
      </c>
      <c r="I37" s="88">
        <f t="shared" ref="I37:K38" si="12">I38</f>
        <v>310144.7</v>
      </c>
      <c r="J37" s="88">
        <f t="shared" si="12"/>
        <v>310144.7</v>
      </c>
      <c r="K37" s="88">
        <f t="shared" si="12"/>
        <v>0</v>
      </c>
    </row>
    <row r="38" spans="1:11" ht="27" customHeight="1" x14ac:dyDescent="0.25">
      <c r="A38" s="160"/>
      <c r="B38" s="161"/>
      <c r="C38" s="28" t="s">
        <v>4</v>
      </c>
      <c r="D38" s="29">
        <v>532</v>
      </c>
      <c r="E38" s="29" t="s">
        <v>27</v>
      </c>
      <c r="F38" s="29" t="s">
        <v>174</v>
      </c>
      <c r="G38" s="29" t="s">
        <v>13</v>
      </c>
      <c r="H38" s="89">
        <f>H39</f>
        <v>313324.7</v>
      </c>
      <c r="I38" s="89">
        <f t="shared" si="12"/>
        <v>310144.7</v>
      </c>
      <c r="J38" s="89">
        <f t="shared" si="12"/>
        <v>310144.7</v>
      </c>
      <c r="K38" s="89">
        <f t="shared" si="12"/>
        <v>0</v>
      </c>
    </row>
    <row r="39" spans="1:11" ht="61.5" customHeight="1" x14ac:dyDescent="0.25">
      <c r="A39" s="160"/>
      <c r="B39" s="161"/>
      <c r="C39" s="28" t="s">
        <v>18</v>
      </c>
      <c r="D39" s="29">
        <v>532</v>
      </c>
      <c r="E39" s="29" t="s">
        <v>27</v>
      </c>
      <c r="F39" s="29" t="s">
        <v>174</v>
      </c>
      <c r="G39" s="29">
        <v>611</v>
      </c>
      <c r="H39" s="105">
        <v>313324.7</v>
      </c>
      <c r="I39" s="105">
        <v>310144.7</v>
      </c>
      <c r="J39" s="105">
        <v>310144.7</v>
      </c>
      <c r="K39" s="105">
        <v>0</v>
      </c>
    </row>
    <row r="40" spans="1:11" s="12" customFormat="1" ht="21.75" customHeight="1" x14ac:dyDescent="0.25">
      <c r="A40" s="160" t="s">
        <v>288</v>
      </c>
      <c r="B40" s="161" t="s">
        <v>360</v>
      </c>
      <c r="C40" s="1" t="s">
        <v>12</v>
      </c>
      <c r="D40" s="2">
        <v>532</v>
      </c>
      <c r="E40" s="2" t="s">
        <v>13</v>
      </c>
      <c r="F40" s="2" t="s">
        <v>13</v>
      </c>
      <c r="G40" s="2" t="s">
        <v>13</v>
      </c>
      <c r="H40" s="88">
        <f>H41</f>
        <v>151029.29999999999</v>
      </c>
      <c r="I40" s="88">
        <f t="shared" ref="I40:K41" si="13">I41</f>
        <v>145273</v>
      </c>
      <c r="J40" s="88">
        <f t="shared" si="13"/>
        <v>145023</v>
      </c>
      <c r="K40" s="88">
        <f t="shared" si="13"/>
        <v>0</v>
      </c>
    </row>
    <row r="41" spans="1:11" ht="15.75" x14ac:dyDescent="0.25">
      <c r="A41" s="160"/>
      <c r="B41" s="161"/>
      <c r="C41" s="28" t="s">
        <v>4</v>
      </c>
      <c r="D41" s="29">
        <v>532</v>
      </c>
      <c r="E41" s="29" t="s">
        <v>27</v>
      </c>
      <c r="F41" s="29">
        <v>5321042130</v>
      </c>
      <c r="G41" s="29" t="s">
        <v>13</v>
      </c>
      <c r="H41" s="89">
        <f>H42</f>
        <v>151029.29999999999</v>
      </c>
      <c r="I41" s="89">
        <f t="shared" si="13"/>
        <v>145273</v>
      </c>
      <c r="J41" s="89">
        <f t="shared" si="13"/>
        <v>145023</v>
      </c>
      <c r="K41" s="89">
        <f t="shared" si="13"/>
        <v>0</v>
      </c>
    </row>
    <row r="42" spans="1:11" ht="43.5" customHeight="1" x14ac:dyDescent="0.25">
      <c r="A42" s="160"/>
      <c r="B42" s="161"/>
      <c r="C42" s="28" t="s">
        <v>18</v>
      </c>
      <c r="D42" s="29">
        <v>532</v>
      </c>
      <c r="E42" s="29" t="s">
        <v>27</v>
      </c>
      <c r="F42" s="29" t="s">
        <v>45</v>
      </c>
      <c r="G42" s="29">
        <v>611</v>
      </c>
      <c r="H42" s="89">
        <v>151029.29999999999</v>
      </c>
      <c r="I42" s="89">
        <v>145273</v>
      </c>
      <c r="J42" s="89">
        <f>145273-250</f>
        <v>145023</v>
      </c>
      <c r="K42" s="89">
        <v>0</v>
      </c>
    </row>
    <row r="43" spans="1:11" s="12" customFormat="1" ht="32.25" customHeight="1" x14ac:dyDescent="0.25">
      <c r="A43" s="160" t="s">
        <v>289</v>
      </c>
      <c r="B43" s="161" t="s">
        <v>477</v>
      </c>
      <c r="C43" s="1" t="s">
        <v>12</v>
      </c>
      <c r="D43" s="2">
        <v>532</v>
      </c>
      <c r="E43" s="2" t="s">
        <v>13</v>
      </c>
      <c r="F43" s="2" t="s">
        <v>13</v>
      </c>
      <c r="G43" s="2" t="s">
        <v>13</v>
      </c>
      <c r="H43" s="88">
        <f>H44</f>
        <v>16000.5</v>
      </c>
      <c r="I43" s="88">
        <f t="shared" ref="I43:K44" si="14">I44</f>
        <v>17323.400000000001</v>
      </c>
      <c r="J43" s="88">
        <f t="shared" si="14"/>
        <v>17323.400000000001</v>
      </c>
      <c r="K43" s="88">
        <f t="shared" si="14"/>
        <v>0</v>
      </c>
    </row>
    <row r="44" spans="1:11" ht="32.25" customHeight="1" x14ac:dyDescent="0.25">
      <c r="A44" s="160"/>
      <c r="B44" s="161"/>
      <c r="C44" s="28" t="s">
        <v>4</v>
      </c>
      <c r="D44" s="29">
        <v>532</v>
      </c>
      <c r="E44" s="29" t="s">
        <v>27</v>
      </c>
      <c r="F44" s="29" t="s">
        <v>478</v>
      </c>
      <c r="G44" s="29" t="s">
        <v>13</v>
      </c>
      <c r="H44" s="89">
        <f>H45</f>
        <v>16000.5</v>
      </c>
      <c r="I44" s="89">
        <f t="shared" si="14"/>
        <v>17323.400000000001</v>
      </c>
      <c r="J44" s="89">
        <f t="shared" si="14"/>
        <v>17323.400000000001</v>
      </c>
      <c r="K44" s="89">
        <f t="shared" si="14"/>
        <v>0</v>
      </c>
    </row>
    <row r="45" spans="1:11" ht="69.75" customHeight="1" x14ac:dyDescent="0.25">
      <c r="A45" s="160"/>
      <c r="B45" s="161"/>
      <c r="C45" s="28" t="s">
        <v>19</v>
      </c>
      <c r="D45" s="29">
        <v>532</v>
      </c>
      <c r="E45" s="29" t="s">
        <v>27</v>
      </c>
      <c r="F45" s="121" t="s">
        <v>478</v>
      </c>
      <c r="G45" s="29" t="s">
        <v>13</v>
      </c>
      <c r="H45" s="89">
        <v>16000.5</v>
      </c>
      <c r="I45" s="89">
        <v>17323.400000000001</v>
      </c>
      <c r="J45" s="89">
        <v>17323.400000000001</v>
      </c>
      <c r="K45" s="89">
        <v>0</v>
      </c>
    </row>
    <row r="46" spans="1:11" s="12" customFormat="1" ht="15.75" x14ac:dyDescent="0.25">
      <c r="A46" s="160" t="s">
        <v>290</v>
      </c>
      <c r="B46" s="161" t="s">
        <v>481</v>
      </c>
      <c r="C46" s="1" t="s">
        <v>12</v>
      </c>
      <c r="D46" s="2">
        <v>532</v>
      </c>
      <c r="E46" s="2" t="s">
        <v>13</v>
      </c>
      <c r="F46" s="2" t="s">
        <v>13</v>
      </c>
      <c r="G46" s="2" t="s">
        <v>13</v>
      </c>
      <c r="H46" s="88">
        <f>H47</f>
        <v>7005.3</v>
      </c>
      <c r="I46" s="88">
        <f t="shared" ref="I46:K47" si="15">I47</f>
        <v>6683.5</v>
      </c>
      <c r="J46" s="88">
        <f t="shared" si="15"/>
        <v>6683.5</v>
      </c>
      <c r="K46" s="88">
        <f t="shared" si="15"/>
        <v>0</v>
      </c>
    </row>
    <row r="47" spans="1:11" ht="15.75" x14ac:dyDescent="0.25">
      <c r="A47" s="160"/>
      <c r="B47" s="161"/>
      <c r="C47" s="28" t="s">
        <v>4</v>
      </c>
      <c r="D47" s="29">
        <v>532</v>
      </c>
      <c r="E47" s="29" t="s">
        <v>27</v>
      </c>
      <c r="F47" s="29" t="s">
        <v>480</v>
      </c>
      <c r="G47" s="29" t="s">
        <v>13</v>
      </c>
      <c r="H47" s="89">
        <f>H48</f>
        <v>7005.3</v>
      </c>
      <c r="I47" s="89">
        <f t="shared" si="15"/>
        <v>6683.5</v>
      </c>
      <c r="J47" s="89">
        <f t="shared" si="15"/>
        <v>6683.5</v>
      </c>
      <c r="K47" s="89">
        <v>0</v>
      </c>
    </row>
    <row r="48" spans="1:11" ht="31.5" x14ac:dyDescent="0.25">
      <c r="A48" s="160"/>
      <c r="B48" s="161"/>
      <c r="C48" s="28" t="s">
        <v>19</v>
      </c>
      <c r="D48" s="29">
        <v>532</v>
      </c>
      <c r="E48" s="29" t="s">
        <v>27</v>
      </c>
      <c r="F48" s="29" t="s">
        <v>480</v>
      </c>
      <c r="G48" s="29" t="s">
        <v>13</v>
      </c>
      <c r="H48" s="89">
        <v>7005.3</v>
      </c>
      <c r="I48" s="89">
        <v>6683.5</v>
      </c>
      <c r="J48" s="89">
        <v>6683.5</v>
      </c>
      <c r="K48" s="89">
        <v>0</v>
      </c>
    </row>
    <row r="49" spans="1:11" s="12" customFormat="1" ht="15.75" x14ac:dyDescent="0.25">
      <c r="A49" s="160" t="s">
        <v>291</v>
      </c>
      <c r="B49" s="142" t="s">
        <v>368</v>
      </c>
      <c r="C49" s="1" t="s">
        <v>12</v>
      </c>
      <c r="D49" s="2">
        <v>532</v>
      </c>
      <c r="E49" s="2" t="s">
        <v>13</v>
      </c>
      <c r="F49" s="2" t="s">
        <v>13</v>
      </c>
      <c r="G49" s="2" t="s">
        <v>13</v>
      </c>
      <c r="H49" s="88">
        <f>H50+H51</f>
        <v>26446</v>
      </c>
      <c r="I49" s="88">
        <f t="shared" ref="I49:K49" si="16">I50</f>
        <v>0</v>
      </c>
      <c r="J49" s="88">
        <f t="shared" si="16"/>
        <v>0</v>
      </c>
      <c r="K49" s="88">
        <f t="shared" si="16"/>
        <v>0</v>
      </c>
    </row>
    <row r="50" spans="1:11" ht="15.75" x14ac:dyDescent="0.25">
      <c r="A50" s="160"/>
      <c r="B50" s="142"/>
      <c r="C50" s="28" t="s">
        <v>2</v>
      </c>
      <c r="D50" s="29">
        <v>532</v>
      </c>
      <c r="E50" s="29" t="s">
        <v>27</v>
      </c>
      <c r="F50" s="29">
        <v>5320743601</v>
      </c>
      <c r="G50" s="29">
        <v>244</v>
      </c>
      <c r="H50" s="89">
        <v>25714.2</v>
      </c>
      <c r="I50" s="89">
        <v>0</v>
      </c>
      <c r="J50" s="89">
        <v>0</v>
      </c>
      <c r="K50" s="89">
        <v>0</v>
      </c>
    </row>
    <row r="51" spans="1:11" ht="15.75" x14ac:dyDescent="0.25">
      <c r="A51" s="160"/>
      <c r="B51" s="142"/>
      <c r="C51" s="120" t="s">
        <v>2</v>
      </c>
      <c r="D51" s="121">
        <v>532</v>
      </c>
      <c r="E51" s="121" t="s">
        <v>27</v>
      </c>
      <c r="F51" s="121">
        <v>5320743601</v>
      </c>
      <c r="G51" s="29" t="s">
        <v>483</v>
      </c>
      <c r="H51" s="89">
        <v>731.8</v>
      </c>
      <c r="I51" s="89"/>
      <c r="J51" s="89"/>
      <c r="K51" s="89"/>
    </row>
    <row r="52" spans="1:11" s="16" customFormat="1" ht="15.75" x14ac:dyDescent="0.25">
      <c r="A52" s="160" t="s">
        <v>292</v>
      </c>
      <c r="B52" s="142" t="s">
        <v>369</v>
      </c>
      <c r="C52" s="1" t="s">
        <v>12</v>
      </c>
      <c r="D52" s="2">
        <v>532</v>
      </c>
      <c r="E52" s="2" t="s">
        <v>13</v>
      </c>
      <c r="F52" s="2" t="s">
        <v>13</v>
      </c>
      <c r="G52" s="2" t="s">
        <v>13</v>
      </c>
      <c r="H52" s="88">
        <f>H53</f>
        <v>0</v>
      </c>
      <c r="I52" s="88">
        <f t="shared" ref="I52:K52" si="17">I53</f>
        <v>0</v>
      </c>
      <c r="J52" s="88">
        <f t="shared" si="17"/>
        <v>0</v>
      </c>
      <c r="K52" s="88">
        <f t="shared" si="17"/>
        <v>0</v>
      </c>
    </row>
    <row r="53" spans="1:11" s="17" customFormat="1" ht="15.75" x14ac:dyDescent="0.25">
      <c r="A53" s="160"/>
      <c r="B53" s="142"/>
      <c r="C53" s="28" t="s">
        <v>2</v>
      </c>
      <c r="D53" s="29">
        <v>532</v>
      </c>
      <c r="E53" s="29" t="s">
        <v>27</v>
      </c>
      <c r="F53" s="29" t="s">
        <v>52</v>
      </c>
      <c r="G53" s="29">
        <v>244</v>
      </c>
      <c r="H53" s="89">
        <v>0</v>
      </c>
      <c r="I53" s="89">
        <v>0</v>
      </c>
      <c r="J53" s="89">
        <v>0</v>
      </c>
      <c r="K53" s="89">
        <v>0</v>
      </c>
    </row>
    <row r="54" spans="1:11" s="17" customFormat="1" ht="15.75" x14ac:dyDescent="0.25">
      <c r="A54" s="160"/>
      <c r="B54" s="142"/>
      <c r="C54" s="28"/>
      <c r="D54" s="29"/>
      <c r="E54" s="29"/>
      <c r="F54" s="29"/>
      <c r="G54" s="29"/>
      <c r="H54" s="89"/>
      <c r="I54" s="89"/>
      <c r="J54" s="89"/>
      <c r="K54" s="89"/>
    </row>
    <row r="55" spans="1:11" s="16" customFormat="1" ht="15.75" x14ac:dyDescent="0.25">
      <c r="A55" s="160" t="s">
        <v>293</v>
      </c>
      <c r="B55" s="161" t="s">
        <v>370</v>
      </c>
      <c r="C55" s="1" t="s">
        <v>12</v>
      </c>
      <c r="D55" s="2">
        <v>532</v>
      </c>
      <c r="E55" s="2" t="s">
        <v>13</v>
      </c>
      <c r="F55" s="2" t="s">
        <v>13</v>
      </c>
      <c r="G55" s="2" t="s">
        <v>13</v>
      </c>
      <c r="H55" s="88">
        <f>H56</f>
        <v>470</v>
      </c>
      <c r="I55" s="88">
        <f t="shared" ref="I55:K74" si="18">I56</f>
        <v>0</v>
      </c>
      <c r="J55" s="88">
        <f t="shared" si="18"/>
        <v>0</v>
      </c>
      <c r="K55" s="88">
        <f t="shared" si="18"/>
        <v>0</v>
      </c>
    </row>
    <row r="56" spans="1:11" s="17" customFormat="1" ht="15.75" x14ac:dyDescent="0.25">
      <c r="A56" s="160"/>
      <c r="B56" s="161"/>
      <c r="C56" s="28" t="s">
        <v>2</v>
      </c>
      <c r="D56" s="29">
        <v>532</v>
      </c>
      <c r="E56" s="29" t="s">
        <v>27</v>
      </c>
      <c r="F56" s="29" t="s">
        <v>39</v>
      </c>
      <c r="G56" s="29" t="s">
        <v>13</v>
      </c>
      <c r="H56" s="89">
        <f>H57</f>
        <v>470</v>
      </c>
      <c r="I56" s="89">
        <f t="shared" si="18"/>
        <v>0</v>
      </c>
      <c r="J56" s="89">
        <f t="shared" si="18"/>
        <v>0</v>
      </c>
      <c r="K56" s="89">
        <f t="shared" si="18"/>
        <v>0</v>
      </c>
    </row>
    <row r="57" spans="1:11" s="17" customFormat="1" ht="48.75" customHeight="1" x14ac:dyDescent="0.25">
      <c r="A57" s="160"/>
      <c r="B57" s="161"/>
      <c r="C57" s="28" t="s">
        <v>14</v>
      </c>
      <c r="D57" s="29">
        <v>532</v>
      </c>
      <c r="E57" s="29" t="s">
        <v>27</v>
      </c>
      <c r="F57" s="29" t="s">
        <v>39</v>
      </c>
      <c r="G57" s="29">
        <v>612</v>
      </c>
      <c r="H57" s="89">
        <v>470</v>
      </c>
      <c r="I57" s="89">
        <v>0</v>
      </c>
      <c r="J57" s="89">
        <v>0</v>
      </c>
      <c r="K57" s="89">
        <v>0</v>
      </c>
    </row>
    <row r="58" spans="1:11" s="12" customFormat="1" ht="21" customHeight="1" x14ac:dyDescent="0.25">
      <c r="A58" s="160" t="s">
        <v>294</v>
      </c>
      <c r="B58" s="161" t="s">
        <v>371</v>
      </c>
      <c r="C58" s="1" t="s">
        <v>12</v>
      </c>
      <c r="D58" s="2">
        <v>532</v>
      </c>
      <c r="E58" s="2" t="s">
        <v>13</v>
      </c>
      <c r="F58" s="2" t="s">
        <v>13</v>
      </c>
      <c r="G58" s="2" t="s">
        <v>13</v>
      </c>
      <c r="H58" s="88">
        <f>H59</f>
        <v>8320.9</v>
      </c>
      <c r="I58" s="88">
        <f t="shared" ref="I58:J59" si="19">I59</f>
        <v>8320.9</v>
      </c>
      <c r="J58" s="88">
        <f t="shared" si="19"/>
        <v>8320.9</v>
      </c>
      <c r="K58" s="88">
        <f t="shared" ref="K58:K61" si="20">K59</f>
        <v>0</v>
      </c>
    </row>
    <row r="59" spans="1:11" ht="22.5" customHeight="1" x14ac:dyDescent="0.25">
      <c r="A59" s="160"/>
      <c r="B59" s="161"/>
      <c r="C59" s="84" t="s">
        <v>2</v>
      </c>
      <c r="D59" s="86">
        <v>532</v>
      </c>
      <c r="E59" s="86" t="s">
        <v>13</v>
      </c>
      <c r="F59" s="86" t="s">
        <v>53</v>
      </c>
      <c r="G59" s="86" t="s">
        <v>13</v>
      </c>
      <c r="H59" s="105">
        <f>H60</f>
        <v>8320.9</v>
      </c>
      <c r="I59" s="105">
        <f t="shared" si="19"/>
        <v>8320.9</v>
      </c>
      <c r="J59" s="105">
        <f t="shared" si="19"/>
        <v>8320.9</v>
      </c>
      <c r="K59" s="105">
        <f>K60</f>
        <v>0</v>
      </c>
    </row>
    <row r="60" spans="1:11" ht="37.5" customHeight="1" x14ac:dyDescent="0.25">
      <c r="A60" s="160"/>
      <c r="B60" s="161"/>
      <c r="C60" s="84" t="s">
        <v>14</v>
      </c>
      <c r="D60" s="86">
        <v>532</v>
      </c>
      <c r="E60" s="86" t="s">
        <v>13</v>
      </c>
      <c r="F60" s="86" t="s">
        <v>53</v>
      </c>
      <c r="G60" s="86" t="s">
        <v>13</v>
      </c>
      <c r="H60" s="105">
        <v>8320.9</v>
      </c>
      <c r="I60" s="105">
        <v>8320.9</v>
      </c>
      <c r="J60" s="105">
        <v>8320.9</v>
      </c>
      <c r="K60" s="105">
        <v>0</v>
      </c>
    </row>
    <row r="61" spans="1:11" s="16" customFormat="1" ht="33.75" customHeight="1" x14ac:dyDescent="0.25">
      <c r="A61" s="160" t="s">
        <v>295</v>
      </c>
      <c r="B61" s="161" t="s">
        <v>372</v>
      </c>
      <c r="C61" s="1" t="s">
        <v>12</v>
      </c>
      <c r="D61" s="2">
        <v>532</v>
      </c>
      <c r="E61" s="2" t="s">
        <v>13</v>
      </c>
      <c r="F61" s="2" t="s">
        <v>13</v>
      </c>
      <c r="G61" s="2" t="s">
        <v>13</v>
      </c>
      <c r="H61" s="88">
        <f>H62</f>
        <v>4300.3999999999996</v>
      </c>
      <c r="I61" s="88">
        <f t="shared" ref="I61:J62" si="21">I62</f>
        <v>4261.8</v>
      </c>
      <c r="J61" s="88">
        <f t="shared" si="21"/>
        <v>4261.8</v>
      </c>
      <c r="K61" s="88">
        <f t="shared" si="20"/>
        <v>0</v>
      </c>
    </row>
    <row r="62" spans="1:11" s="17" customFormat="1" ht="22.5" customHeight="1" x14ac:dyDescent="0.25">
      <c r="A62" s="160"/>
      <c r="B62" s="161"/>
      <c r="C62" s="28" t="s">
        <v>2</v>
      </c>
      <c r="D62" s="29">
        <v>532</v>
      </c>
      <c r="E62" s="29" t="s">
        <v>27</v>
      </c>
      <c r="F62" s="29" t="s">
        <v>100</v>
      </c>
      <c r="G62" s="29" t="s">
        <v>13</v>
      </c>
      <c r="H62" s="89">
        <f>H63</f>
        <v>4300.3999999999996</v>
      </c>
      <c r="I62" s="89">
        <f t="shared" si="21"/>
        <v>4261.8</v>
      </c>
      <c r="J62" s="89">
        <f t="shared" si="21"/>
        <v>4261.8</v>
      </c>
      <c r="K62" s="89">
        <v>0</v>
      </c>
    </row>
    <row r="63" spans="1:11" s="17" customFormat="1" ht="21" customHeight="1" x14ac:dyDescent="0.25">
      <c r="A63" s="160"/>
      <c r="B63" s="161"/>
      <c r="C63" s="28" t="s">
        <v>14</v>
      </c>
      <c r="D63" s="29">
        <v>532</v>
      </c>
      <c r="E63" s="29" t="s">
        <v>27</v>
      </c>
      <c r="F63" s="29" t="s">
        <v>100</v>
      </c>
      <c r="G63" s="29">
        <v>611</v>
      </c>
      <c r="H63" s="89">
        <v>4300.3999999999996</v>
      </c>
      <c r="I63" s="89">
        <v>4261.8</v>
      </c>
      <c r="J63" s="89">
        <v>4261.8</v>
      </c>
      <c r="K63" s="89">
        <v>0</v>
      </c>
    </row>
    <row r="64" spans="1:11" s="12" customFormat="1" ht="15.75" x14ac:dyDescent="0.25">
      <c r="A64" s="160" t="s">
        <v>296</v>
      </c>
      <c r="B64" s="161" t="s">
        <v>373</v>
      </c>
      <c r="C64" s="1" t="s">
        <v>12</v>
      </c>
      <c r="D64" s="2">
        <v>532</v>
      </c>
      <c r="E64" s="2" t="s">
        <v>13</v>
      </c>
      <c r="F64" s="2" t="s">
        <v>13</v>
      </c>
      <c r="G64" s="2" t="s">
        <v>13</v>
      </c>
      <c r="H64" s="88">
        <f>H65</f>
        <v>129.6</v>
      </c>
      <c r="I64" s="88">
        <f t="shared" ref="I64:K64" si="22">I65+I66</f>
        <v>198</v>
      </c>
      <c r="J64" s="88">
        <f t="shared" si="22"/>
        <v>198</v>
      </c>
      <c r="K64" s="88">
        <f t="shared" si="22"/>
        <v>0</v>
      </c>
    </row>
    <row r="65" spans="1:11" ht="15.75" x14ac:dyDescent="0.25">
      <c r="A65" s="160"/>
      <c r="B65" s="161"/>
      <c r="C65" s="28" t="s">
        <v>2</v>
      </c>
      <c r="D65" s="29">
        <v>532</v>
      </c>
      <c r="E65" s="29" t="s">
        <v>27</v>
      </c>
      <c r="F65" s="29">
        <v>5320743604</v>
      </c>
      <c r="G65" s="29" t="s">
        <v>13</v>
      </c>
      <c r="H65" s="89">
        <v>129.6</v>
      </c>
      <c r="I65" s="89">
        <v>198</v>
      </c>
      <c r="J65" s="89">
        <v>198</v>
      </c>
      <c r="K65" s="89">
        <v>0</v>
      </c>
    </row>
    <row r="66" spans="1:11" ht="15.75" x14ac:dyDescent="0.25">
      <c r="A66" s="160"/>
      <c r="B66" s="161"/>
      <c r="C66" s="28" t="s">
        <v>14</v>
      </c>
      <c r="D66" s="29">
        <v>532</v>
      </c>
      <c r="E66" s="29" t="s">
        <v>27</v>
      </c>
      <c r="F66" s="29">
        <v>5322043604</v>
      </c>
      <c r="G66" s="29">
        <v>612</v>
      </c>
      <c r="H66" s="89">
        <v>23.9</v>
      </c>
      <c r="I66" s="89">
        <v>0</v>
      </c>
      <c r="J66" s="89">
        <v>0</v>
      </c>
      <c r="K66" s="89">
        <v>0</v>
      </c>
    </row>
    <row r="67" spans="1:11" s="17" customFormat="1" ht="15.75" x14ac:dyDescent="0.25">
      <c r="A67" s="160" t="s">
        <v>297</v>
      </c>
      <c r="B67" s="161" t="s">
        <v>374</v>
      </c>
      <c r="C67" s="1" t="s">
        <v>12</v>
      </c>
      <c r="D67" s="2">
        <v>532</v>
      </c>
      <c r="E67" s="2" t="s">
        <v>13</v>
      </c>
      <c r="F67" s="2" t="s">
        <v>13</v>
      </c>
      <c r="G67" s="2" t="s">
        <v>13</v>
      </c>
      <c r="H67" s="88">
        <f>H68</f>
        <v>222.4</v>
      </c>
      <c r="I67" s="88">
        <f t="shared" ref="I67:K67" si="23">I68</f>
        <v>142</v>
      </c>
      <c r="J67" s="88">
        <f t="shared" si="23"/>
        <v>142</v>
      </c>
      <c r="K67" s="88">
        <f t="shared" si="23"/>
        <v>0</v>
      </c>
    </row>
    <row r="68" spans="1:11" s="17" customFormat="1" ht="15.75" x14ac:dyDescent="0.25">
      <c r="A68" s="160"/>
      <c r="B68" s="161"/>
      <c r="C68" s="91" t="s">
        <v>4</v>
      </c>
      <c r="D68" s="93">
        <v>532</v>
      </c>
      <c r="E68" s="93" t="s">
        <v>27</v>
      </c>
      <c r="F68" s="93">
        <v>5360743603</v>
      </c>
      <c r="G68" s="93" t="s">
        <v>13</v>
      </c>
      <c r="H68" s="89">
        <v>222.4</v>
      </c>
      <c r="I68" s="89">
        <v>142</v>
      </c>
      <c r="J68" s="89">
        <v>142</v>
      </c>
      <c r="K68" s="89">
        <v>0</v>
      </c>
    </row>
    <row r="69" spans="1:11" s="17" customFormat="1" ht="15.75" x14ac:dyDescent="0.25">
      <c r="A69" s="160"/>
      <c r="B69" s="161"/>
      <c r="C69" s="91" t="s">
        <v>14</v>
      </c>
      <c r="D69" s="93">
        <v>532</v>
      </c>
      <c r="E69" s="93" t="s">
        <v>27</v>
      </c>
      <c r="F69" s="93">
        <v>5362043603</v>
      </c>
      <c r="G69" s="93">
        <v>612</v>
      </c>
      <c r="H69" s="89">
        <v>0</v>
      </c>
      <c r="I69" s="89">
        <v>0</v>
      </c>
      <c r="J69" s="89">
        <v>0</v>
      </c>
      <c r="K69" s="89">
        <v>0</v>
      </c>
    </row>
    <row r="70" spans="1:11" s="16" customFormat="1" ht="35.25" customHeight="1" x14ac:dyDescent="0.25">
      <c r="A70" s="160" t="s">
        <v>298</v>
      </c>
      <c r="B70" s="161" t="s">
        <v>375</v>
      </c>
      <c r="C70" s="1" t="s">
        <v>12</v>
      </c>
      <c r="D70" s="2">
        <v>532</v>
      </c>
      <c r="E70" s="2" t="s">
        <v>13</v>
      </c>
      <c r="F70" s="2" t="s">
        <v>13</v>
      </c>
      <c r="G70" s="2" t="s">
        <v>13</v>
      </c>
      <c r="H70" s="88">
        <f>H71</f>
        <v>1846.5</v>
      </c>
      <c r="I70" s="88">
        <f t="shared" si="18"/>
        <v>0</v>
      </c>
      <c r="J70" s="88">
        <f t="shared" si="18"/>
        <v>0</v>
      </c>
      <c r="K70" s="88">
        <f t="shared" si="18"/>
        <v>0</v>
      </c>
    </row>
    <row r="71" spans="1:11" s="17" customFormat="1" ht="37.5" customHeight="1" x14ac:dyDescent="0.25">
      <c r="A71" s="160"/>
      <c r="B71" s="161"/>
      <c r="C71" s="28" t="s">
        <v>2</v>
      </c>
      <c r="D71" s="29">
        <v>532</v>
      </c>
      <c r="E71" s="29" t="s">
        <v>27</v>
      </c>
      <c r="F71" s="29" t="s">
        <v>101</v>
      </c>
      <c r="G71" s="29" t="s">
        <v>13</v>
      </c>
      <c r="H71" s="89">
        <f>H72</f>
        <v>1846.5</v>
      </c>
      <c r="I71" s="89">
        <f t="shared" si="18"/>
        <v>0</v>
      </c>
      <c r="J71" s="89">
        <f t="shared" si="18"/>
        <v>0</v>
      </c>
      <c r="K71" s="89">
        <f t="shared" si="18"/>
        <v>0</v>
      </c>
    </row>
    <row r="72" spans="1:11" s="17" customFormat="1" ht="42" customHeight="1" x14ac:dyDescent="0.25">
      <c r="A72" s="160"/>
      <c r="B72" s="161"/>
      <c r="C72" s="28" t="s">
        <v>102</v>
      </c>
      <c r="D72" s="29">
        <v>532</v>
      </c>
      <c r="E72" s="29" t="s">
        <v>27</v>
      </c>
      <c r="F72" s="29" t="s">
        <v>101</v>
      </c>
      <c r="G72" s="29">
        <v>612</v>
      </c>
      <c r="H72" s="89">
        <v>1846.5</v>
      </c>
      <c r="I72" s="89">
        <v>0</v>
      </c>
      <c r="J72" s="89">
        <v>0</v>
      </c>
      <c r="K72" s="89">
        <v>0</v>
      </c>
    </row>
    <row r="73" spans="1:11" s="16" customFormat="1" ht="15.75" x14ac:dyDescent="0.25">
      <c r="A73" s="160" t="s">
        <v>299</v>
      </c>
      <c r="B73" s="161" t="s">
        <v>376</v>
      </c>
      <c r="C73" s="1" t="s">
        <v>12</v>
      </c>
      <c r="D73" s="2">
        <v>532</v>
      </c>
      <c r="E73" s="2" t="s">
        <v>13</v>
      </c>
      <c r="F73" s="2" t="s">
        <v>13</v>
      </c>
      <c r="G73" s="2" t="s">
        <v>13</v>
      </c>
      <c r="H73" s="88">
        <f>H74</f>
        <v>0</v>
      </c>
      <c r="I73" s="88">
        <f t="shared" si="18"/>
        <v>0</v>
      </c>
      <c r="J73" s="88">
        <f t="shared" si="18"/>
        <v>0</v>
      </c>
      <c r="K73" s="88">
        <f t="shared" si="18"/>
        <v>0</v>
      </c>
    </row>
    <row r="74" spans="1:11" s="17" customFormat="1" ht="15.75" x14ac:dyDescent="0.25">
      <c r="A74" s="160"/>
      <c r="B74" s="161"/>
      <c r="C74" s="28" t="s">
        <v>2</v>
      </c>
      <c r="D74" s="29">
        <v>532</v>
      </c>
      <c r="E74" s="29" t="s">
        <v>27</v>
      </c>
      <c r="F74" s="29" t="s">
        <v>103</v>
      </c>
      <c r="G74" s="29" t="s">
        <v>13</v>
      </c>
      <c r="H74" s="89">
        <f>H75</f>
        <v>0</v>
      </c>
      <c r="I74" s="89">
        <f t="shared" si="18"/>
        <v>0</v>
      </c>
      <c r="J74" s="89">
        <f t="shared" si="18"/>
        <v>0</v>
      </c>
      <c r="K74" s="89">
        <f t="shared" si="18"/>
        <v>0</v>
      </c>
    </row>
    <row r="75" spans="1:11" s="17" customFormat="1" ht="49.5" customHeight="1" x14ac:dyDescent="0.25">
      <c r="A75" s="160"/>
      <c r="B75" s="161"/>
      <c r="C75" s="28" t="s">
        <v>14</v>
      </c>
      <c r="D75" s="29">
        <v>532</v>
      </c>
      <c r="E75" s="29" t="s">
        <v>27</v>
      </c>
      <c r="F75" s="29" t="s">
        <v>103</v>
      </c>
      <c r="G75" s="29">
        <v>612</v>
      </c>
      <c r="H75" s="89">
        <v>0</v>
      </c>
      <c r="I75" s="89">
        <v>0</v>
      </c>
      <c r="J75" s="89">
        <v>0</v>
      </c>
      <c r="K75" s="89">
        <v>0</v>
      </c>
    </row>
    <row r="76" spans="1:11" s="16" customFormat="1" ht="15.75" x14ac:dyDescent="0.25">
      <c r="A76" s="160" t="s">
        <v>300</v>
      </c>
      <c r="B76" s="161" t="s">
        <v>377</v>
      </c>
      <c r="C76" s="1" t="s">
        <v>12</v>
      </c>
      <c r="D76" s="2">
        <v>532</v>
      </c>
      <c r="E76" s="2" t="s">
        <v>13</v>
      </c>
      <c r="F76" s="2" t="s">
        <v>13</v>
      </c>
      <c r="G76" s="2" t="s">
        <v>13</v>
      </c>
      <c r="H76" s="88">
        <f t="shared" ref="H76:K88" si="24">H77</f>
        <v>0</v>
      </c>
      <c r="I76" s="88">
        <f t="shared" si="24"/>
        <v>0</v>
      </c>
      <c r="J76" s="88">
        <f t="shared" si="24"/>
        <v>0</v>
      </c>
      <c r="K76" s="88">
        <f t="shared" si="24"/>
        <v>0</v>
      </c>
    </row>
    <row r="77" spans="1:11" s="17" customFormat="1" ht="15.75" x14ac:dyDescent="0.25">
      <c r="A77" s="160"/>
      <c r="B77" s="161"/>
      <c r="C77" s="28" t="s">
        <v>2</v>
      </c>
      <c r="D77" s="29">
        <v>532</v>
      </c>
      <c r="E77" s="29" t="s">
        <v>27</v>
      </c>
      <c r="F77" s="29" t="s">
        <v>51</v>
      </c>
      <c r="G77" s="29" t="s">
        <v>13</v>
      </c>
      <c r="H77" s="89">
        <f t="shared" si="24"/>
        <v>0</v>
      </c>
      <c r="I77" s="89">
        <f t="shared" si="24"/>
        <v>0</v>
      </c>
      <c r="J77" s="89">
        <f t="shared" si="24"/>
        <v>0</v>
      </c>
      <c r="K77" s="89">
        <f t="shared" si="24"/>
        <v>0</v>
      </c>
    </row>
    <row r="78" spans="1:11" s="17" customFormat="1" ht="92.25" customHeight="1" x14ac:dyDescent="0.25">
      <c r="A78" s="160"/>
      <c r="B78" s="161"/>
      <c r="C78" s="84" t="s">
        <v>14</v>
      </c>
      <c r="D78" s="29">
        <v>532</v>
      </c>
      <c r="E78" s="29" t="s">
        <v>27</v>
      </c>
      <c r="F78" s="29" t="s">
        <v>51</v>
      </c>
      <c r="G78" s="29" t="s">
        <v>13</v>
      </c>
      <c r="H78" s="89">
        <v>0</v>
      </c>
      <c r="I78" s="89">
        <v>0</v>
      </c>
      <c r="J78" s="89">
        <v>0</v>
      </c>
      <c r="K78" s="89">
        <v>0</v>
      </c>
    </row>
    <row r="79" spans="1:11" s="16" customFormat="1" ht="30" customHeight="1" x14ac:dyDescent="0.25">
      <c r="A79" s="160" t="s">
        <v>301</v>
      </c>
      <c r="B79" s="161" t="s">
        <v>378</v>
      </c>
      <c r="C79" s="1" t="s">
        <v>12</v>
      </c>
      <c r="D79" s="2">
        <v>532</v>
      </c>
      <c r="E79" s="2" t="s">
        <v>13</v>
      </c>
      <c r="F79" s="2" t="s">
        <v>13</v>
      </c>
      <c r="G79" s="2" t="s">
        <v>13</v>
      </c>
      <c r="H79" s="88">
        <f t="shared" si="24"/>
        <v>0</v>
      </c>
      <c r="I79" s="88">
        <f t="shared" si="24"/>
        <v>0</v>
      </c>
      <c r="J79" s="88">
        <f t="shared" si="24"/>
        <v>0</v>
      </c>
      <c r="K79" s="88">
        <f t="shared" si="24"/>
        <v>0</v>
      </c>
    </row>
    <row r="80" spans="1:11" s="17" customFormat="1" ht="37.5" customHeight="1" x14ac:dyDescent="0.25">
      <c r="A80" s="160"/>
      <c r="B80" s="161"/>
      <c r="C80" s="28" t="s">
        <v>2</v>
      </c>
      <c r="D80" s="29">
        <v>532</v>
      </c>
      <c r="E80" s="29" t="s">
        <v>27</v>
      </c>
      <c r="F80" s="29" t="s">
        <v>238</v>
      </c>
      <c r="G80" s="29" t="s">
        <v>13</v>
      </c>
      <c r="H80" s="89">
        <f t="shared" si="24"/>
        <v>0</v>
      </c>
      <c r="I80" s="89">
        <f t="shared" si="24"/>
        <v>0</v>
      </c>
      <c r="J80" s="89">
        <f t="shared" si="24"/>
        <v>0</v>
      </c>
      <c r="K80" s="89">
        <f t="shared" si="24"/>
        <v>0</v>
      </c>
    </row>
    <row r="81" spans="1:11" s="17" customFormat="1" ht="104.25" customHeight="1" x14ac:dyDescent="0.25">
      <c r="A81" s="160"/>
      <c r="B81" s="161"/>
      <c r="C81" s="28" t="s">
        <v>14</v>
      </c>
      <c r="D81" s="29">
        <v>532</v>
      </c>
      <c r="E81" s="29" t="s">
        <v>27</v>
      </c>
      <c r="F81" s="29" t="s">
        <v>238</v>
      </c>
      <c r="G81" s="29" t="s">
        <v>37</v>
      </c>
      <c r="H81" s="89">
        <v>0</v>
      </c>
      <c r="I81" s="89">
        <v>0</v>
      </c>
      <c r="J81" s="89">
        <v>0</v>
      </c>
      <c r="K81" s="89">
        <v>0</v>
      </c>
    </row>
    <row r="82" spans="1:11" s="16" customFormat="1" ht="15.75" x14ac:dyDescent="0.25">
      <c r="A82" s="160" t="s">
        <v>302</v>
      </c>
      <c r="B82" s="161" t="s">
        <v>379</v>
      </c>
      <c r="C82" s="1" t="s">
        <v>12</v>
      </c>
      <c r="D82" s="2">
        <v>532</v>
      </c>
      <c r="E82" s="2" t="s">
        <v>13</v>
      </c>
      <c r="F82" s="2" t="s">
        <v>13</v>
      </c>
      <c r="G82" s="2" t="s">
        <v>13</v>
      </c>
      <c r="H82" s="88">
        <f t="shared" si="24"/>
        <v>0</v>
      </c>
      <c r="I82" s="88">
        <f t="shared" si="24"/>
        <v>0</v>
      </c>
      <c r="J82" s="88">
        <f t="shared" si="24"/>
        <v>0</v>
      </c>
      <c r="K82" s="88">
        <f t="shared" si="24"/>
        <v>0</v>
      </c>
    </row>
    <row r="83" spans="1:11" s="17" customFormat="1" ht="15.75" x14ac:dyDescent="0.25">
      <c r="A83" s="160"/>
      <c r="B83" s="161"/>
      <c r="C83" s="28" t="s">
        <v>2</v>
      </c>
      <c r="D83" s="29">
        <v>532</v>
      </c>
      <c r="E83" s="29" t="s">
        <v>27</v>
      </c>
      <c r="F83" s="29" t="s">
        <v>239</v>
      </c>
      <c r="G83" s="29" t="s">
        <v>13</v>
      </c>
      <c r="H83" s="89">
        <f t="shared" si="24"/>
        <v>0</v>
      </c>
      <c r="I83" s="89">
        <f t="shared" si="24"/>
        <v>0</v>
      </c>
      <c r="J83" s="89">
        <f t="shared" si="24"/>
        <v>0</v>
      </c>
      <c r="K83" s="89">
        <f t="shared" si="24"/>
        <v>0</v>
      </c>
    </row>
    <row r="84" spans="1:11" s="17" customFormat="1" ht="31.5" customHeight="1" x14ac:dyDescent="0.25">
      <c r="A84" s="160"/>
      <c r="B84" s="161"/>
      <c r="C84" s="28" t="s">
        <v>14</v>
      </c>
      <c r="D84" s="29">
        <v>532</v>
      </c>
      <c r="E84" s="29" t="s">
        <v>27</v>
      </c>
      <c r="F84" s="29" t="s">
        <v>239</v>
      </c>
      <c r="G84" s="29" t="s">
        <v>37</v>
      </c>
      <c r="H84" s="89">
        <v>0</v>
      </c>
      <c r="I84" s="89">
        <v>0</v>
      </c>
      <c r="J84" s="89">
        <v>0</v>
      </c>
      <c r="K84" s="89">
        <v>0</v>
      </c>
    </row>
    <row r="85" spans="1:11" s="16" customFormat="1" ht="45" customHeight="1" x14ac:dyDescent="0.25">
      <c r="A85" s="160" t="s">
        <v>303</v>
      </c>
      <c r="B85" s="161" t="s">
        <v>380</v>
      </c>
      <c r="C85" s="1" t="s">
        <v>12</v>
      </c>
      <c r="D85" s="2">
        <v>532</v>
      </c>
      <c r="E85" s="2" t="s">
        <v>13</v>
      </c>
      <c r="F85" s="2" t="s">
        <v>13</v>
      </c>
      <c r="G85" s="2" t="s">
        <v>13</v>
      </c>
      <c r="H85" s="88">
        <f t="shared" si="24"/>
        <v>30904.3</v>
      </c>
      <c r="I85" s="88">
        <f t="shared" si="24"/>
        <v>30933.599999999999</v>
      </c>
      <c r="J85" s="88">
        <f t="shared" si="24"/>
        <v>30933.599999999999</v>
      </c>
      <c r="K85" s="88">
        <f t="shared" si="24"/>
        <v>0</v>
      </c>
    </row>
    <row r="86" spans="1:11" s="17" customFormat="1" ht="33.75" customHeight="1" x14ac:dyDescent="0.25">
      <c r="A86" s="160"/>
      <c r="B86" s="161"/>
      <c r="C86" s="60" t="s">
        <v>2</v>
      </c>
      <c r="D86" s="62">
        <v>532</v>
      </c>
      <c r="E86" s="62" t="s">
        <v>27</v>
      </c>
      <c r="F86" s="62" t="s">
        <v>271</v>
      </c>
      <c r="G86" s="62" t="s">
        <v>13</v>
      </c>
      <c r="H86" s="89">
        <f>H87</f>
        <v>30904.3</v>
      </c>
      <c r="I86" s="89">
        <f t="shared" si="24"/>
        <v>30933.599999999999</v>
      </c>
      <c r="J86" s="89">
        <f t="shared" si="24"/>
        <v>30933.599999999999</v>
      </c>
      <c r="K86" s="89">
        <f t="shared" si="24"/>
        <v>0</v>
      </c>
    </row>
    <row r="87" spans="1:11" s="17" customFormat="1" ht="72" customHeight="1" x14ac:dyDescent="0.25">
      <c r="A87" s="160"/>
      <c r="B87" s="161"/>
      <c r="C87" s="60" t="s">
        <v>14</v>
      </c>
      <c r="D87" s="62">
        <v>532</v>
      </c>
      <c r="E87" s="62" t="s">
        <v>27</v>
      </c>
      <c r="F87" s="62" t="s">
        <v>271</v>
      </c>
      <c r="G87" s="62" t="s">
        <v>43</v>
      </c>
      <c r="H87" s="89">
        <v>30904.3</v>
      </c>
      <c r="I87" s="89">
        <v>30933.599999999999</v>
      </c>
      <c r="J87" s="89">
        <v>30933.599999999999</v>
      </c>
      <c r="K87" s="89">
        <v>0</v>
      </c>
    </row>
    <row r="88" spans="1:11" s="16" customFormat="1" ht="30" customHeight="1" x14ac:dyDescent="0.25">
      <c r="A88" s="160" t="s">
        <v>304</v>
      </c>
      <c r="B88" s="161" t="s">
        <v>381</v>
      </c>
      <c r="C88" s="1" t="s">
        <v>12</v>
      </c>
      <c r="D88" s="2">
        <v>532</v>
      </c>
      <c r="E88" s="2" t="s">
        <v>13</v>
      </c>
      <c r="F88" s="2" t="s">
        <v>13</v>
      </c>
      <c r="G88" s="2" t="s">
        <v>13</v>
      </c>
      <c r="H88" s="88">
        <f t="shared" si="24"/>
        <v>293.2</v>
      </c>
      <c r="I88" s="88">
        <f t="shared" si="24"/>
        <v>93.2</v>
      </c>
      <c r="J88" s="88">
        <f t="shared" si="24"/>
        <v>93.2</v>
      </c>
      <c r="K88" s="88">
        <f t="shared" si="24"/>
        <v>0</v>
      </c>
    </row>
    <row r="89" spans="1:11" s="17" customFormat="1" ht="33.75" customHeight="1" x14ac:dyDescent="0.25">
      <c r="A89" s="160"/>
      <c r="B89" s="161"/>
      <c r="C89" s="80" t="s">
        <v>2</v>
      </c>
      <c r="D89" s="81">
        <v>532</v>
      </c>
      <c r="E89" s="81" t="s">
        <v>27</v>
      </c>
      <c r="F89" s="81" t="s">
        <v>353</v>
      </c>
      <c r="G89" s="81" t="s">
        <v>13</v>
      </c>
      <c r="H89" s="89">
        <f t="shared" ref="H89:K89" si="25">H90</f>
        <v>293.2</v>
      </c>
      <c r="I89" s="89">
        <f t="shared" si="25"/>
        <v>93.2</v>
      </c>
      <c r="J89" s="89">
        <f t="shared" si="25"/>
        <v>93.2</v>
      </c>
      <c r="K89" s="89">
        <f t="shared" si="25"/>
        <v>0</v>
      </c>
    </row>
    <row r="90" spans="1:11" s="17" customFormat="1" ht="33.75" customHeight="1" x14ac:dyDescent="0.25">
      <c r="A90" s="160"/>
      <c r="B90" s="161"/>
      <c r="C90" s="80" t="s">
        <v>14</v>
      </c>
      <c r="D90" s="81">
        <v>532</v>
      </c>
      <c r="E90" s="81" t="s">
        <v>27</v>
      </c>
      <c r="F90" s="81" t="s">
        <v>353</v>
      </c>
      <c r="G90" s="81" t="s">
        <v>37</v>
      </c>
      <c r="H90" s="89">
        <v>293.2</v>
      </c>
      <c r="I90" s="89">
        <v>93.2</v>
      </c>
      <c r="J90" s="89">
        <v>93.2</v>
      </c>
      <c r="K90" s="89">
        <v>0</v>
      </c>
    </row>
    <row r="91" spans="1:11" s="16" customFormat="1" ht="31.5" customHeight="1" x14ac:dyDescent="0.25">
      <c r="A91" s="160" t="s">
        <v>305</v>
      </c>
      <c r="B91" s="161" t="s">
        <v>382</v>
      </c>
      <c r="C91" s="1" t="s">
        <v>12</v>
      </c>
      <c r="D91" s="2">
        <v>532</v>
      </c>
      <c r="E91" s="2" t="s">
        <v>13</v>
      </c>
      <c r="F91" s="2" t="s">
        <v>13</v>
      </c>
      <c r="G91" s="2" t="s">
        <v>13</v>
      </c>
      <c r="H91" s="88">
        <f t="shared" ref="H91:K92" si="26">H92</f>
        <v>30078.3</v>
      </c>
      <c r="I91" s="88">
        <f t="shared" si="26"/>
        <v>31405</v>
      </c>
      <c r="J91" s="88">
        <f t="shared" si="26"/>
        <v>30314.7</v>
      </c>
      <c r="K91" s="88">
        <f t="shared" si="26"/>
        <v>0</v>
      </c>
    </row>
    <row r="92" spans="1:11" s="17" customFormat="1" ht="42" customHeight="1" x14ac:dyDescent="0.25">
      <c r="A92" s="160"/>
      <c r="B92" s="161"/>
      <c r="C92" s="84" t="s">
        <v>2</v>
      </c>
      <c r="D92" s="86">
        <v>532</v>
      </c>
      <c r="E92" s="86" t="s">
        <v>27</v>
      </c>
      <c r="F92" s="86" t="s">
        <v>13</v>
      </c>
      <c r="G92" s="86" t="s">
        <v>13</v>
      </c>
      <c r="H92" s="89">
        <f>H93</f>
        <v>30078.3</v>
      </c>
      <c r="I92" s="89">
        <f t="shared" si="26"/>
        <v>31405</v>
      </c>
      <c r="J92" s="89">
        <f t="shared" si="26"/>
        <v>30314.7</v>
      </c>
      <c r="K92" s="89">
        <f t="shared" si="26"/>
        <v>0</v>
      </c>
    </row>
    <row r="93" spans="1:11" s="17" customFormat="1" ht="36.75" customHeight="1" x14ac:dyDescent="0.25">
      <c r="A93" s="160"/>
      <c r="B93" s="161"/>
      <c r="C93" s="84" t="s">
        <v>14</v>
      </c>
      <c r="D93" s="86">
        <v>532</v>
      </c>
      <c r="E93" s="86" t="s">
        <v>27</v>
      </c>
      <c r="F93" s="86" t="s">
        <v>383</v>
      </c>
      <c r="G93" s="86" t="s">
        <v>13</v>
      </c>
      <c r="H93" s="89">
        <v>30078.3</v>
      </c>
      <c r="I93" s="89">
        <v>31405</v>
      </c>
      <c r="J93" s="89">
        <v>30314.7</v>
      </c>
      <c r="K93" s="89">
        <v>0</v>
      </c>
    </row>
    <row r="94" spans="1:11" s="104" customFormat="1" ht="15.75" x14ac:dyDescent="0.25">
      <c r="A94" s="165">
        <v>3</v>
      </c>
      <c r="B94" s="177" t="s">
        <v>20</v>
      </c>
      <c r="C94" s="101" t="s">
        <v>12</v>
      </c>
      <c r="D94" s="102">
        <v>532</v>
      </c>
      <c r="E94" s="102" t="s">
        <v>13</v>
      </c>
      <c r="F94" s="102" t="s">
        <v>13</v>
      </c>
      <c r="G94" s="102" t="s">
        <v>13</v>
      </c>
      <c r="H94" s="103">
        <f>H95</f>
        <v>28450.5</v>
      </c>
      <c r="I94" s="103">
        <f>I95</f>
        <v>25719.5</v>
      </c>
      <c r="J94" s="103">
        <f>J95</f>
        <v>25719.5</v>
      </c>
      <c r="K94" s="103">
        <f>K95</f>
        <v>0</v>
      </c>
    </row>
    <row r="95" spans="1:11" s="104" customFormat="1" ht="15.75" x14ac:dyDescent="0.25">
      <c r="A95" s="165"/>
      <c r="B95" s="177"/>
      <c r="C95" s="101" t="s">
        <v>4</v>
      </c>
      <c r="D95" s="102" t="s">
        <v>414</v>
      </c>
      <c r="E95" s="102" t="s">
        <v>13</v>
      </c>
      <c r="F95" s="102" t="s">
        <v>13</v>
      </c>
      <c r="G95" s="102" t="s">
        <v>13</v>
      </c>
      <c r="H95" s="103">
        <f>H98+H101</f>
        <v>28450.5</v>
      </c>
      <c r="I95" s="103">
        <f t="shared" ref="I95:J95" si="27">I98+I101</f>
        <v>25719.5</v>
      </c>
      <c r="J95" s="103">
        <f t="shared" si="27"/>
        <v>25719.5</v>
      </c>
      <c r="K95" s="103">
        <f t="shared" ref="K95" si="28">K98+K101</f>
        <v>0</v>
      </c>
    </row>
    <row r="96" spans="1:11" s="104" customFormat="1" ht="31.5" x14ac:dyDescent="0.25">
      <c r="A96" s="165"/>
      <c r="B96" s="177"/>
      <c r="C96" s="101" t="s">
        <v>21</v>
      </c>
      <c r="D96" s="102"/>
      <c r="E96" s="102" t="s">
        <v>13</v>
      </c>
      <c r="F96" s="102" t="s">
        <v>13</v>
      </c>
      <c r="G96" s="102" t="s">
        <v>13</v>
      </c>
      <c r="H96" s="103">
        <f>H99+H102</f>
        <v>28450.5</v>
      </c>
      <c r="I96" s="103">
        <f t="shared" ref="I96:J96" si="29">I99+I102</f>
        <v>25719.5</v>
      </c>
      <c r="J96" s="103">
        <f t="shared" si="29"/>
        <v>25719.5</v>
      </c>
      <c r="K96" s="103">
        <f t="shared" ref="K96" si="30">K99+K102</f>
        <v>0</v>
      </c>
    </row>
    <row r="97" spans="1:11" s="12" customFormat="1" ht="15.75" x14ac:dyDescent="0.25">
      <c r="A97" s="160" t="s">
        <v>307</v>
      </c>
      <c r="B97" s="161" t="s">
        <v>360</v>
      </c>
      <c r="C97" s="1" t="s">
        <v>12</v>
      </c>
      <c r="D97" s="2">
        <v>532</v>
      </c>
      <c r="E97" s="2" t="s">
        <v>13</v>
      </c>
      <c r="F97" s="2" t="s">
        <v>13</v>
      </c>
      <c r="G97" s="2" t="s">
        <v>13</v>
      </c>
      <c r="H97" s="88">
        <f>H98</f>
        <v>27734.3</v>
      </c>
      <c r="I97" s="88">
        <f t="shared" ref="I97:K98" si="31">I98</f>
        <v>25719.5</v>
      </c>
      <c r="J97" s="88">
        <f t="shared" si="31"/>
        <v>25719.5</v>
      </c>
      <c r="K97" s="88">
        <f t="shared" si="31"/>
        <v>0</v>
      </c>
    </row>
    <row r="98" spans="1:11" ht="15.75" x14ac:dyDescent="0.25">
      <c r="A98" s="160"/>
      <c r="B98" s="161"/>
      <c r="C98" s="28" t="s">
        <v>4</v>
      </c>
      <c r="D98" s="29">
        <v>532</v>
      </c>
      <c r="E98" s="29" t="s">
        <v>27</v>
      </c>
      <c r="F98" s="29">
        <v>5331042330</v>
      </c>
      <c r="G98" s="29" t="s">
        <v>13</v>
      </c>
      <c r="H98" s="89">
        <f>H99</f>
        <v>27734.3</v>
      </c>
      <c r="I98" s="89">
        <f t="shared" si="31"/>
        <v>25719.5</v>
      </c>
      <c r="J98" s="89">
        <f t="shared" si="31"/>
        <v>25719.5</v>
      </c>
      <c r="K98" s="89">
        <f t="shared" si="31"/>
        <v>0</v>
      </c>
    </row>
    <row r="99" spans="1:11" ht="31.5" x14ac:dyDescent="0.25">
      <c r="A99" s="160"/>
      <c r="B99" s="161"/>
      <c r="C99" s="28" t="s">
        <v>21</v>
      </c>
      <c r="D99" s="29">
        <v>532</v>
      </c>
      <c r="E99" s="29" t="s">
        <v>27</v>
      </c>
      <c r="F99" s="29">
        <v>5331042330</v>
      </c>
      <c r="G99" s="29">
        <v>611</v>
      </c>
      <c r="H99" s="89">
        <v>27734.3</v>
      </c>
      <c r="I99" s="89">
        <v>25719.5</v>
      </c>
      <c r="J99" s="89">
        <v>25719.5</v>
      </c>
      <c r="K99" s="89">
        <v>0</v>
      </c>
    </row>
    <row r="100" spans="1:11" s="12" customFormat="1" ht="15.75" x14ac:dyDescent="0.25">
      <c r="A100" s="160" t="s">
        <v>308</v>
      </c>
      <c r="B100" s="161" t="s">
        <v>384</v>
      </c>
      <c r="C100" s="1" t="s">
        <v>12</v>
      </c>
      <c r="D100" s="2">
        <v>532</v>
      </c>
      <c r="E100" s="2" t="s">
        <v>13</v>
      </c>
      <c r="F100" s="2" t="s">
        <v>13</v>
      </c>
      <c r="G100" s="2" t="s">
        <v>13</v>
      </c>
      <c r="H100" s="88">
        <f>H101</f>
        <v>716.2</v>
      </c>
      <c r="I100" s="88">
        <f t="shared" ref="I100:K101" si="32">I101</f>
        <v>0</v>
      </c>
      <c r="J100" s="88">
        <f t="shared" si="32"/>
        <v>0</v>
      </c>
      <c r="K100" s="88">
        <f t="shared" si="32"/>
        <v>0</v>
      </c>
    </row>
    <row r="101" spans="1:11" ht="15.75" x14ac:dyDescent="0.25">
      <c r="A101" s="160"/>
      <c r="B101" s="161"/>
      <c r="C101" s="28" t="s">
        <v>4</v>
      </c>
      <c r="D101" s="29">
        <v>532</v>
      </c>
      <c r="E101" s="29" t="s">
        <v>28</v>
      </c>
      <c r="F101" s="29" t="s">
        <v>40</v>
      </c>
      <c r="G101" s="29" t="s">
        <v>13</v>
      </c>
      <c r="H101" s="89">
        <f>H102</f>
        <v>716.2</v>
      </c>
      <c r="I101" s="89">
        <f t="shared" si="32"/>
        <v>0</v>
      </c>
      <c r="J101" s="89">
        <f t="shared" si="32"/>
        <v>0</v>
      </c>
      <c r="K101" s="89">
        <f t="shared" si="32"/>
        <v>0</v>
      </c>
    </row>
    <row r="102" spans="1:11" ht="31.5" x14ac:dyDescent="0.25">
      <c r="A102" s="160"/>
      <c r="B102" s="161"/>
      <c r="C102" s="28" t="s">
        <v>21</v>
      </c>
      <c r="D102" s="29">
        <v>532</v>
      </c>
      <c r="E102" s="29" t="s">
        <v>28</v>
      </c>
      <c r="F102" s="29" t="s">
        <v>40</v>
      </c>
      <c r="G102" s="29">
        <v>612</v>
      </c>
      <c r="H102" s="89">
        <v>716.2</v>
      </c>
      <c r="I102" s="89">
        <v>0</v>
      </c>
      <c r="J102" s="89">
        <v>0</v>
      </c>
      <c r="K102" s="89">
        <v>0</v>
      </c>
    </row>
    <row r="103" spans="1:11" s="104" customFormat="1" ht="15.75" x14ac:dyDescent="0.25">
      <c r="A103" s="165">
        <v>4</v>
      </c>
      <c r="B103" s="177" t="s">
        <v>22</v>
      </c>
      <c r="C103" s="101" t="s">
        <v>12</v>
      </c>
      <c r="D103" s="102">
        <v>532</v>
      </c>
      <c r="E103" s="102" t="s">
        <v>13</v>
      </c>
      <c r="F103" s="102" t="s">
        <v>13</v>
      </c>
      <c r="G103" s="102" t="s">
        <v>13</v>
      </c>
      <c r="H103" s="103">
        <f>H104</f>
        <v>11566.6</v>
      </c>
      <c r="I103" s="103">
        <f>I104</f>
        <v>11792.2</v>
      </c>
      <c r="J103" s="103">
        <f>J104</f>
        <v>11792.2</v>
      </c>
      <c r="K103" s="103">
        <f>K104</f>
        <v>0</v>
      </c>
    </row>
    <row r="104" spans="1:11" s="104" customFormat="1" ht="15.75" x14ac:dyDescent="0.25">
      <c r="A104" s="165"/>
      <c r="B104" s="177"/>
      <c r="C104" s="101" t="s">
        <v>4</v>
      </c>
      <c r="D104" s="102" t="s">
        <v>414</v>
      </c>
      <c r="E104" s="102" t="s">
        <v>13</v>
      </c>
      <c r="F104" s="102" t="s">
        <v>13</v>
      </c>
      <c r="G104" s="102" t="s">
        <v>13</v>
      </c>
      <c r="H104" s="103">
        <f>H107+H114+H121+H124+H127+H110+H118</f>
        <v>11566.6</v>
      </c>
      <c r="I104" s="103">
        <f>I107+I114+I121+I124+I127+I110+I118+I130</f>
        <v>11792.2</v>
      </c>
      <c r="J104" s="103">
        <f>J107+J114+J121+J124+J127+J110+J118+J130</f>
        <v>11792.2</v>
      </c>
      <c r="K104" s="103">
        <f>K107+K114+K121+K124+K127+K110+K118+K130</f>
        <v>0</v>
      </c>
    </row>
    <row r="105" spans="1:11" s="104" customFormat="1" ht="15.75" x14ac:dyDescent="0.25">
      <c r="A105" s="165"/>
      <c r="B105" s="177"/>
      <c r="C105" s="101" t="s">
        <v>14</v>
      </c>
      <c r="D105" s="102"/>
      <c r="E105" s="102" t="s">
        <v>13</v>
      </c>
      <c r="F105" s="102" t="s">
        <v>13</v>
      </c>
      <c r="G105" s="102" t="s">
        <v>13</v>
      </c>
      <c r="H105" s="103">
        <f>H116+H128+H115+H119+H108+H112+H122+H125+H111</f>
        <v>11566.6</v>
      </c>
      <c r="I105" s="103">
        <f>I116+I128+I115+I119+I108+I112+I122+I125+I111+I131</f>
        <v>11792.2</v>
      </c>
      <c r="J105" s="103">
        <f>J116+J128+J115+J119+J108+J112+J122+J125+J111+J131</f>
        <v>11792.2</v>
      </c>
      <c r="K105" s="103">
        <f>K116+K128+K115+K119+K108+K112+K122+K125+K111+K131</f>
        <v>0</v>
      </c>
    </row>
    <row r="106" spans="1:11" s="12" customFormat="1" ht="15.75" x14ac:dyDescent="0.25">
      <c r="A106" s="160" t="s">
        <v>309</v>
      </c>
      <c r="B106" s="161" t="s">
        <v>360</v>
      </c>
      <c r="C106" s="1" t="s">
        <v>12</v>
      </c>
      <c r="D106" s="2">
        <v>532</v>
      </c>
      <c r="E106" s="2" t="s">
        <v>13</v>
      </c>
      <c r="F106" s="2" t="s">
        <v>13</v>
      </c>
      <c r="G106" s="2" t="s">
        <v>13</v>
      </c>
      <c r="H106" s="88">
        <f>H107</f>
        <v>2549.6999999999998</v>
      </c>
      <c r="I106" s="88">
        <f t="shared" ref="I106:J107" si="33">I107</f>
        <v>2375.3000000000002</v>
      </c>
      <c r="J106" s="88">
        <f t="shared" si="33"/>
        <v>2375.3000000000002</v>
      </c>
      <c r="K106" s="88">
        <f t="shared" ref="K106:K107" si="34">K107</f>
        <v>0</v>
      </c>
    </row>
    <row r="107" spans="1:11" ht="24.75" customHeight="1" x14ac:dyDescent="0.25">
      <c r="A107" s="160"/>
      <c r="B107" s="161"/>
      <c r="C107" s="28" t="s">
        <v>4</v>
      </c>
      <c r="D107" s="29">
        <v>532</v>
      </c>
      <c r="E107" s="29" t="s">
        <v>29</v>
      </c>
      <c r="F107" s="29">
        <v>5341043230</v>
      </c>
      <c r="G107" s="29" t="s">
        <v>13</v>
      </c>
      <c r="H107" s="89">
        <f>H108</f>
        <v>2549.6999999999998</v>
      </c>
      <c r="I107" s="89">
        <f t="shared" si="33"/>
        <v>2375.3000000000002</v>
      </c>
      <c r="J107" s="89">
        <f t="shared" si="33"/>
        <v>2375.3000000000002</v>
      </c>
      <c r="K107" s="89">
        <f t="shared" si="34"/>
        <v>0</v>
      </c>
    </row>
    <row r="108" spans="1:11" ht="30.75" customHeight="1" x14ac:dyDescent="0.25">
      <c r="A108" s="160"/>
      <c r="B108" s="161"/>
      <c r="C108" s="28" t="s">
        <v>23</v>
      </c>
      <c r="D108" s="29">
        <v>532</v>
      </c>
      <c r="E108" s="29" t="s">
        <v>29</v>
      </c>
      <c r="F108" s="29">
        <v>5341043230</v>
      </c>
      <c r="G108" s="29">
        <v>611</v>
      </c>
      <c r="H108" s="89">
        <v>2549.6999999999998</v>
      </c>
      <c r="I108" s="89">
        <v>2375.3000000000002</v>
      </c>
      <c r="J108" s="89">
        <v>2375.3000000000002</v>
      </c>
      <c r="K108" s="89">
        <v>0</v>
      </c>
    </row>
    <row r="109" spans="1:11" s="12" customFormat="1" ht="15.75" x14ac:dyDescent="0.25">
      <c r="A109" s="160" t="s">
        <v>310</v>
      </c>
      <c r="B109" s="161" t="s">
        <v>385</v>
      </c>
      <c r="C109" s="1" t="s">
        <v>12</v>
      </c>
      <c r="D109" s="2">
        <v>532</v>
      </c>
      <c r="E109" s="2" t="s">
        <v>13</v>
      </c>
      <c r="F109" s="2" t="s">
        <v>13</v>
      </c>
      <c r="G109" s="2" t="s">
        <v>13</v>
      </c>
      <c r="H109" s="88">
        <f>H110</f>
        <v>4735.5</v>
      </c>
      <c r="I109" s="88">
        <f t="shared" ref="I109:J109" si="35">I110</f>
        <v>4735.5</v>
      </c>
      <c r="J109" s="88">
        <f t="shared" si="35"/>
        <v>4735.5</v>
      </c>
      <c r="K109" s="88">
        <f t="shared" ref="K109" si="36">K110</f>
        <v>0</v>
      </c>
    </row>
    <row r="110" spans="1:11" ht="15.75" x14ac:dyDescent="0.25">
      <c r="A110" s="160"/>
      <c r="B110" s="161"/>
      <c r="C110" s="28" t="s">
        <v>4</v>
      </c>
      <c r="D110" s="29">
        <v>532</v>
      </c>
      <c r="E110" s="29" t="s">
        <v>29</v>
      </c>
      <c r="F110" s="29" t="s">
        <v>13</v>
      </c>
      <c r="G110" s="29" t="s">
        <v>43</v>
      </c>
      <c r="H110" s="89">
        <f>H111+H112</f>
        <v>4735.5</v>
      </c>
      <c r="I110" s="89">
        <f t="shared" ref="I110:J110" si="37">I111+I112</f>
        <v>4735.5</v>
      </c>
      <c r="J110" s="89">
        <f t="shared" si="37"/>
        <v>4735.5</v>
      </c>
      <c r="K110" s="89">
        <f t="shared" ref="K110" si="38">K111+K112</f>
        <v>0</v>
      </c>
    </row>
    <row r="111" spans="1:11" ht="15.75" x14ac:dyDescent="0.25">
      <c r="A111" s="160"/>
      <c r="B111" s="161"/>
      <c r="C111" s="171" t="s">
        <v>23</v>
      </c>
      <c r="D111" s="93">
        <v>532</v>
      </c>
      <c r="E111" s="93" t="s">
        <v>29</v>
      </c>
      <c r="F111" s="93" t="s">
        <v>54</v>
      </c>
      <c r="G111" s="93">
        <v>611</v>
      </c>
      <c r="H111" s="89">
        <v>3408.4</v>
      </c>
      <c r="I111" s="89">
        <v>738</v>
      </c>
      <c r="J111" s="89">
        <v>738</v>
      </c>
      <c r="K111" s="89">
        <v>0</v>
      </c>
    </row>
    <row r="112" spans="1:11" ht="15.75" x14ac:dyDescent="0.25">
      <c r="A112" s="160"/>
      <c r="B112" s="161"/>
      <c r="C112" s="172"/>
      <c r="D112" s="29">
        <v>532</v>
      </c>
      <c r="E112" s="29" t="s">
        <v>29</v>
      </c>
      <c r="F112" s="93" t="s">
        <v>484</v>
      </c>
      <c r="G112" s="93">
        <v>611</v>
      </c>
      <c r="H112" s="89">
        <v>1327.1</v>
      </c>
      <c r="I112" s="89">
        <v>3997.5</v>
      </c>
      <c r="J112" s="89">
        <v>3997.5</v>
      </c>
      <c r="K112" s="89">
        <v>0</v>
      </c>
    </row>
    <row r="113" spans="1:11" s="12" customFormat="1" ht="15.75" x14ac:dyDescent="0.25">
      <c r="A113" s="160" t="s">
        <v>311</v>
      </c>
      <c r="B113" s="161" t="s">
        <v>386</v>
      </c>
      <c r="C113" s="1" t="s">
        <v>12</v>
      </c>
      <c r="D113" s="2">
        <v>532</v>
      </c>
      <c r="E113" s="2" t="s">
        <v>13</v>
      </c>
      <c r="F113" s="2" t="s">
        <v>13</v>
      </c>
      <c r="G113" s="2" t="s">
        <v>13</v>
      </c>
      <c r="H113" s="88">
        <f>H114</f>
        <v>3451.5</v>
      </c>
      <c r="I113" s="88">
        <f t="shared" ref="I113:J113" si="39">I114</f>
        <v>3501.4</v>
      </c>
      <c r="J113" s="88">
        <f t="shared" si="39"/>
        <v>3501.4</v>
      </c>
      <c r="K113" s="88">
        <f t="shared" ref="K113" si="40">K114</f>
        <v>0</v>
      </c>
    </row>
    <row r="114" spans="1:11" ht="15.75" x14ac:dyDescent="0.25">
      <c r="A114" s="160"/>
      <c r="B114" s="161"/>
      <c r="C114" s="28" t="s">
        <v>4</v>
      </c>
      <c r="D114" s="29">
        <v>532</v>
      </c>
      <c r="E114" s="29" t="s">
        <v>29</v>
      </c>
      <c r="F114" s="29" t="s">
        <v>13</v>
      </c>
      <c r="G114" s="29" t="s">
        <v>13</v>
      </c>
      <c r="H114" s="89">
        <f>H115+H116</f>
        <v>3451.5</v>
      </c>
      <c r="I114" s="89">
        <f t="shared" ref="I114:J114" si="41">I115+I116</f>
        <v>3501.4</v>
      </c>
      <c r="J114" s="89">
        <f t="shared" si="41"/>
        <v>3501.4</v>
      </c>
      <c r="K114" s="89">
        <f t="shared" ref="K114" si="42">K115+K116</f>
        <v>0</v>
      </c>
    </row>
    <row r="115" spans="1:11" ht="15.75" x14ac:dyDescent="0.25">
      <c r="A115" s="160"/>
      <c r="B115" s="161"/>
      <c r="C115" s="142" t="s">
        <v>14</v>
      </c>
      <c r="D115" s="160">
        <v>532</v>
      </c>
      <c r="E115" s="160" t="s">
        <v>29</v>
      </c>
      <c r="F115" s="29" t="s">
        <v>95</v>
      </c>
      <c r="G115" s="160">
        <v>612</v>
      </c>
      <c r="H115" s="89">
        <v>2192.6</v>
      </c>
      <c r="I115" s="89">
        <v>0</v>
      </c>
      <c r="J115" s="89">
        <v>0</v>
      </c>
      <c r="K115" s="89">
        <v>0</v>
      </c>
    </row>
    <row r="116" spans="1:11" ht="15.75" x14ac:dyDescent="0.25">
      <c r="A116" s="160"/>
      <c r="B116" s="161"/>
      <c r="C116" s="142"/>
      <c r="D116" s="160"/>
      <c r="E116" s="160"/>
      <c r="F116" s="29" t="s">
        <v>41</v>
      </c>
      <c r="G116" s="160"/>
      <c r="H116" s="89">
        <v>1258.9000000000001</v>
      </c>
      <c r="I116" s="89">
        <v>3501.4</v>
      </c>
      <c r="J116" s="89">
        <v>3501.4</v>
      </c>
      <c r="K116" s="89">
        <v>0</v>
      </c>
    </row>
    <row r="117" spans="1:11" s="12" customFormat="1" ht="15.75" x14ac:dyDescent="0.25">
      <c r="A117" s="160" t="s">
        <v>312</v>
      </c>
      <c r="B117" s="161" t="s">
        <v>387</v>
      </c>
      <c r="C117" s="1" t="s">
        <v>12</v>
      </c>
      <c r="D117" s="2">
        <v>532</v>
      </c>
      <c r="E117" s="2" t="s">
        <v>13</v>
      </c>
      <c r="F117" s="2" t="s">
        <v>13</v>
      </c>
      <c r="G117" s="2" t="s">
        <v>13</v>
      </c>
      <c r="H117" s="88">
        <f>H118</f>
        <v>49.9</v>
      </c>
      <c r="I117" s="88">
        <f t="shared" ref="I117:J118" si="43">I118</f>
        <v>0</v>
      </c>
      <c r="J117" s="88">
        <f t="shared" si="43"/>
        <v>0</v>
      </c>
      <c r="K117" s="88">
        <f t="shared" ref="K117:K118" si="44">K118</f>
        <v>0</v>
      </c>
    </row>
    <row r="118" spans="1:11" ht="15.75" x14ac:dyDescent="0.25">
      <c r="A118" s="160"/>
      <c r="B118" s="161"/>
      <c r="C118" s="28" t="s">
        <v>4</v>
      </c>
      <c r="D118" s="29">
        <v>532</v>
      </c>
      <c r="E118" s="29" t="s">
        <v>29</v>
      </c>
      <c r="F118" s="29" t="s">
        <v>13</v>
      </c>
      <c r="G118" s="29" t="s">
        <v>13</v>
      </c>
      <c r="H118" s="89">
        <f>H119</f>
        <v>49.9</v>
      </c>
      <c r="I118" s="89">
        <f t="shared" si="43"/>
        <v>0</v>
      </c>
      <c r="J118" s="89">
        <f t="shared" si="43"/>
        <v>0</v>
      </c>
      <c r="K118" s="89">
        <f t="shared" si="44"/>
        <v>0</v>
      </c>
    </row>
    <row r="119" spans="1:11" ht="37.5" customHeight="1" x14ac:dyDescent="0.25">
      <c r="A119" s="160"/>
      <c r="B119" s="161"/>
      <c r="C119" s="28" t="s">
        <v>102</v>
      </c>
      <c r="D119" s="29">
        <v>532</v>
      </c>
      <c r="E119" s="29" t="s">
        <v>29</v>
      </c>
      <c r="F119" s="29" t="s">
        <v>95</v>
      </c>
      <c r="G119" s="29">
        <v>612</v>
      </c>
      <c r="H119" s="89">
        <v>49.9</v>
      </c>
      <c r="I119" s="89">
        <v>0</v>
      </c>
      <c r="J119" s="89">
        <v>0</v>
      </c>
      <c r="K119" s="89">
        <v>0</v>
      </c>
    </row>
    <row r="120" spans="1:11" s="12" customFormat="1" ht="15.75" x14ac:dyDescent="0.25">
      <c r="A120" s="160" t="s">
        <v>313</v>
      </c>
      <c r="B120" s="161" t="s">
        <v>388</v>
      </c>
      <c r="C120" s="1" t="s">
        <v>12</v>
      </c>
      <c r="D120" s="2">
        <v>532</v>
      </c>
      <c r="E120" s="2" t="s">
        <v>13</v>
      </c>
      <c r="F120" s="2" t="s">
        <v>13</v>
      </c>
      <c r="G120" s="2" t="s">
        <v>13</v>
      </c>
      <c r="H120" s="88">
        <f>H121</f>
        <v>0</v>
      </c>
      <c r="I120" s="88">
        <f t="shared" ref="I120:J121" si="45">I121</f>
        <v>400</v>
      </c>
      <c r="J120" s="88">
        <f t="shared" si="45"/>
        <v>400</v>
      </c>
      <c r="K120" s="88">
        <f t="shared" ref="K120:K121" si="46">K121</f>
        <v>0</v>
      </c>
    </row>
    <row r="121" spans="1:11" ht="15.75" x14ac:dyDescent="0.25">
      <c r="A121" s="160"/>
      <c r="B121" s="161"/>
      <c r="C121" s="28" t="s">
        <v>4</v>
      </c>
      <c r="D121" s="29">
        <v>532</v>
      </c>
      <c r="E121" s="29" t="s">
        <v>29</v>
      </c>
      <c r="F121" s="29">
        <v>5341043605</v>
      </c>
      <c r="G121" s="29" t="s">
        <v>13</v>
      </c>
      <c r="H121" s="89">
        <f>H122</f>
        <v>0</v>
      </c>
      <c r="I121" s="89">
        <f t="shared" si="45"/>
        <v>400</v>
      </c>
      <c r="J121" s="89">
        <f t="shared" si="45"/>
        <v>400</v>
      </c>
      <c r="K121" s="89">
        <f t="shared" si="46"/>
        <v>0</v>
      </c>
    </row>
    <row r="122" spans="1:11" ht="15.75" x14ac:dyDescent="0.25">
      <c r="A122" s="160"/>
      <c r="B122" s="161"/>
      <c r="C122" s="28" t="s">
        <v>23</v>
      </c>
      <c r="D122" s="29">
        <v>532</v>
      </c>
      <c r="E122" s="29" t="s">
        <v>29</v>
      </c>
      <c r="F122" s="29">
        <v>5341043605</v>
      </c>
      <c r="G122" s="29" t="s">
        <v>43</v>
      </c>
      <c r="H122" s="89">
        <v>0</v>
      </c>
      <c r="I122" s="89">
        <v>400</v>
      </c>
      <c r="J122" s="89">
        <v>400</v>
      </c>
      <c r="K122" s="89">
        <v>0</v>
      </c>
    </row>
    <row r="123" spans="1:11" s="12" customFormat="1" ht="27.75" customHeight="1" x14ac:dyDescent="0.25">
      <c r="A123" s="160" t="s">
        <v>314</v>
      </c>
      <c r="B123" s="161" t="s">
        <v>389</v>
      </c>
      <c r="C123" s="1" t="s">
        <v>12</v>
      </c>
      <c r="D123" s="2">
        <v>532</v>
      </c>
      <c r="E123" s="2" t="s">
        <v>13</v>
      </c>
      <c r="F123" s="2" t="s">
        <v>13</v>
      </c>
      <c r="G123" s="2" t="s">
        <v>13</v>
      </c>
      <c r="H123" s="88">
        <f>H124</f>
        <v>400</v>
      </c>
      <c r="I123" s="88">
        <f t="shared" ref="I123:J123" si="47">I124</f>
        <v>400</v>
      </c>
      <c r="J123" s="88">
        <f t="shared" si="47"/>
        <v>400</v>
      </c>
      <c r="K123" s="88">
        <f t="shared" ref="H123:K124" si="48">K124</f>
        <v>0</v>
      </c>
    </row>
    <row r="124" spans="1:11" ht="25.5" customHeight="1" x14ac:dyDescent="0.25">
      <c r="A124" s="160"/>
      <c r="B124" s="161"/>
      <c r="C124" s="28" t="s">
        <v>4</v>
      </c>
      <c r="D124" s="29">
        <v>532</v>
      </c>
      <c r="E124" s="29" t="s">
        <v>29</v>
      </c>
      <c r="F124" s="29">
        <v>5342043230</v>
      </c>
      <c r="G124" s="29" t="s">
        <v>13</v>
      </c>
      <c r="H124" s="89">
        <f t="shared" si="48"/>
        <v>400</v>
      </c>
      <c r="I124" s="89">
        <f t="shared" si="48"/>
        <v>400</v>
      </c>
      <c r="J124" s="89">
        <f t="shared" si="48"/>
        <v>400</v>
      </c>
      <c r="K124" s="89">
        <f t="shared" si="48"/>
        <v>0</v>
      </c>
    </row>
    <row r="125" spans="1:11" ht="20.25" customHeight="1" x14ac:dyDescent="0.25">
      <c r="A125" s="160"/>
      <c r="B125" s="161"/>
      <c r="C125" s="28" t="s">
        <v>23</v>
      </c>
      <c r="D125" s="29">
        <v>532</v>
      </c>
      <c r="E125" s="29" t="s">
        <v>29</v>
      </c>
      <c r="F125" s="29">
        <v>5342043230</v>
      </c>
      <c r="G125" s="29">
        <v>612</v>
      </c>
      <c r="H125" s="89">
        <v>400</v>
      </c>
      <c r="I125" s="89">
        <v>400</v>
      </c>
      <c r="J125" s="89">
        <v>400</v>
      </c>
      <c r="K125" s="89">
        <v>0</v>
      </c>
    </row>
    <row r="126" spans="1:11" s="12" customFormat="1" ht="15.75" x14ac:dyDescent="0.25">
      <c r="A126" s="160" t="s">
        <v>315</v>
      </c>
      <c r="B126" s="161" t="s">
        <v>390</v>
      </c>
      <c r="C126" s="1" t="s">
        <v>12</v>
      </c>
      <c r="D126" s="2">
        <v>532</v>
      </c>
      <c r="E126" s="2" t="s">
        <v>13</v>
      </c>
      <c r="F126" s="2" t="s">
        <v>13</v>
      </c>
      <c r="G126" s="2" t="s">
        <v>13</v>
      </c>
      <c r="H126" s="88">
        <f>H127</f>
        <v>380</v>
      </c>
      <c r="I126" s="88">
        <f t="shared" ref="I126:J129" si="49">I127</f>
        <v>380</v>
      </c>
      <c r="J126" s="88">
        <f t="shared" si="49"/>
        <v>380</v>
      </c>
      <c r="K126" s="88">
        <f t="shared" ref="K126:K129" si="50">K127</f>
        <v>0</v>
      </c>
    </row>
    <row r="127" spans="1:11" ht="15.75" x14ac:dyDescent="0.25">
      <c r="A127" s="160"/>
      <c r="B127" s="161"/>
      <c r="C127" s="28" t="s">
        <v>4</v>
      </c>
      <c r="D127" s="29">
        <v>532</v>
      </c>
      <c r="E127" s="29" t="s">
        <v>29</v>
      </c>
      <c r="F127" s="29">
        <v>5342043609</v>
      </c>
      <c r="G127" s="29" t="s">
        <v>13</v>
      </c>
      <c r="H127" s="89">
        <f>H128</f>
        <v>380</v>
      </c>
      <c r="I127" s="89">
        <f t="shared" si="49"/>
        <v>380</v>
      </c>
      <c r="J127" s="89">
        <f t="shared" si="49"/>
        <v>380</v>
      </c>
      <c r="K127" s="89">
        <f t="shared" si="50"/>
        <v>0</v>
      </c>
    </row>
    <row r="128" spans="1:11" ht="34.5" customHeight="1" x14ac:dyDescent="0.25">
      <c r="A128" s="160"/>
      <c r="B128" s="161"/>
      <c r="C128" s="28" t="s">
        <v>14</v>
      </c>
      <c r="D128" s="29">
        <v>532</v>
      </c>
      <c r="E128" s="29" t="s">
        <v>29</v>
      </c>
      <c r="F128" s="29">
        <v>5342043609</v>
      </c>
      <c r="G128" s="29">
        <v>612</v>
      </c>
      <c r="H128" s="89">
        <v>380</v>
      </c>
      <c r="I128" s="89">
        <v>380</v>
      </c>
      <c r="J128" s="89">
        <v>380</v>
      </c>
      <c r="K128" s="89">
        <v>0</v>
      </c>
    </row>
    <row r="129" spans="1:11" s="12" customFormat="1" ht="15.75" x14ac:dyDescent="0.25">
      <c r="A129" s="160" t="s">
        <v>499</v>
      </c>
      <c r="B129" s="161" t="s">
        <v>501</v>
      </c>
      <c r="C129" s="1" t="s">
        <v>12</v>
      </c>
      <c r="D129" s="2">
        <v>532</v>
      </c>
      <c r="E129" s="2" t="s">
        <v>13</v>
      </c>
      <c r="F129" s="2" t="s">
        <v>13</v>
      </c>
      <c r="G129" s="2" t="s">
        <v>13</v>
      </c>
      <c r="H129" s="88">
        <f>H130</f>
        <v>0</v>
      </c>
      <c r="I129" s="88">
        <f t="shared" si="49"/>
        <v>0</v>
      </c>
      <c r="J129" s="88">
        <f t="shared" si="49"/>
        <v>0</v>
      </c>
      <c r="K129" s="88">
        <f t="shared" si="50"/>
        <v>0</v>
      </c>
    </row>
    <row r="130" spans="1:11" ht="15.75" x14ac:dyDescent="0.25">
      <c r="A130" s="160"/>
      <c r="B130" s="161"/>
      <c r="C130" s="131" t="s">
        <v>4</v>
      </c>
      <c r="D130" s="134">
        <v>532</v>
      </c>
      <c r="E130" s="134" t="s">
        <v>29</v>
      </c>
      <c r="F130" s="134" t="s">
        <v>500</v>
      </c>
      <c r="G130" s="134" t="s">
        <v>13</v>
      </c>
      <c r="H130" s="89">
        <v>0</v>
      </c>
      <c r="I130" s="89">
        <v>0</v>
      </c>
      <c r="J130" s="89">
        <v>0</v>
      </c>
      <c r="K130" s="89">
        <v>0</v>
      </c>
    </row>
    <row r="131" spans="1:11" ht="34.5" customHeight="1" x14ac:dyDescent="0.25">
      <c r="A131" s="160"/>
      <c r="B131" s="161"/>
      <c r="C131" s="131" t="s">
        <v>14</v>
      </c>
      <c r="D131" s="134">
        <v>532</v>
      </c>
      <c r="E131" s="134" t="s">
        <v>29</v>
      </c>
      <c r="F131" s="134" t="s">
        <v>500</v>
      </c>
      <c r="G131" s="134" t="s">
        <v>43</v>
      </c>
      <c r="H131" s="89">
        <v>0</v>
      </c>
      <c r="I131" s="89">
        <v>0</v>
      </c>
      <c r="J131" s="89">
        <v>0</v>
      </c>
      <c r="K131" s="89">
        <v>0</v>
      </c>
    </row>
    <row r="132" spans="1:11" s="104" customFormat="1" ht="15.75" customHeight="1" x14ac:dyDescent="0.25">
      <c r="A132" s="166">
        <v>5</v>
      </c>
      <c r="B132" s="173" t="s">
        <v>24</v>
      </c>
      <c r="C132" s="101" t="s">
        <v>12</v>
      </c>
      <c r="D132" s="102">
        <v>532</v>
      </c>
      <c r="E132" s="102" t="s">
        <v>13</v>
      </c>
      <c r="F132" s="102" t="s">
        <v>13</v>
      </c>
      <c r="G132" s="102" t="s">
        <v>13</v>
      </c>
      <c r="H132" s="103">
        <f>H133</f>
        <v>40576.5</v>
      </c>
      <c r="I132" s="103">
        <f>I133</f>
        <v>37614.300000000003</v>
      </c>
      <c r="J132" s="103">
        <f>J133</f>
        <v>37614.300000000003</v>
      </c>
      <c r="K132" s="103">
        <f>K133</f>
        <v>0</v>
      </c>
    </row>
    <row r="133" spans="1:11" s="104" customFormat="1" ht="15.75" x14ac:dyDescent="0.25">
      <c r="A133" s="167"/>
      <c r="B133" s="174"/>
      <c r="C133" s="101" t="s">
        <v>4</v>
      </c>
      <c r="D133" s="102" t="s">
        <v>414</v>
      </c>
      <c r="E133" s="102" t="s">
        <v>13</v>
      </c>
      <c r="F133" s="102" t="s">
        <v>13</v>
      </c>
      <c r="G133" s="102" t="s">
        <v>13</v>
      </c>
      <c r="H133" s="103">
        <f>H136+H139+H142+H145+H148+H151</f>
        <v>40576.5</v>
      </c>
      <c r="I133" s="103">
        <f t="shared" ref="I133:K133" si="51">I136+I139+I142+I145+I148+I151</f>
        <v>37614.300000000003</v>
      </c>
      <c r="J133" s="103">
        <f t="shared" si="51"/>
        <v>37614.300000000003</v>
      </c>
      <c r="K133" s="103">
        <f t="shared" si="51"/>
        <v>0</v>
      </c>
    </row>
    <row r="134" spans="1:11" s="104" customFormat="1" ht="15.75" x14ac:dyDescent="0.25">
      <c r="A134" s="168"/>
      <c r="B134" s="175"/>
      <c r="C134" s="101" t="s">
        <v>14</v>
      </c>
      <c r="D134" s="102"/>
      <c r="E134" s="102" t="s">
        <v>13</v>
      </c>
      <c r="F134" s="102" t="s">
        <v>13</v>
      </c>
      <c r="G134" s="102" t="s">
        <v>13</v>
      </c>
      <c r="H134" s="103">
        <f>H137+H140+H143+H146+H149+H152</f>
        <v>9.6</v>
      </c>
      <c r="I134" s="103">
        <f t="shared" ref="I134:K134" si="52">I137+I140+I143+I146+I149+I152</f>
        <v>0</v>
      </c>
      <c r="J134" s="103">
        <f t="shared" si="52"/>
        <v>0</v>
      </c>
      <c r="K134" s="103">
        <f t="shared" si="52"/>
        <v>0</v>
      </c>
    </row>
    <row r="135" spans="1:11" ht="26.25" customHeight="1" x14ac:dyDescent="0.25">
      <c r="A135" s="162" t="s">
        <v>316</v>
      </c>
      <c r="B135" s="171" t="s">
        <v>392</v>
      </c>
      <c r="C135" s="1" t="s">
        <v>12</v>
      </c>
      <c r="D135" s="2">
        <v>532</v>
      </c>
      <c r="E135" s="2" t="s">
        <v>13</v>
      </c>
      <c r="F135" s="2" t="s">
        <v>13</v>
      </c>
      <c r="G135" s="2" t="s">
        <v>13</v>
      </c>
      <c r="H135" s="88">
        <f>H136</f>
        <v>1856.8</v>
      </c>
      <c r="I135" s="88">
        <f t="shared" ref="I135:K135" si="53">I136</f>
        <v>1856.8</v>
      </c>
      <c r="J135" s="88">
        <f t="shared" si="53"/>
        <v>1856.8</v>
      </c>
      <c r="K135" s="88">
        <f t="shared" si="53"/>
        <v>0</v>
      </c>
    </row>
    <row r="136" spans="1:11" ht="30.75" customHeight="1" x14ac:dyDescent="0.25">
      <c r="A136" s="163"/>
      <c r="B136" s="176"/>
      <c r="C136" s="28" t="s">
        <v>4</v>
      </c>
      <c r="D136" s="29">
        <v>532</v>
      </c>
      <c r="E136" s="29" t="s">
        <v>36</v>
      </c>
      <c r="F136" s="29" t="s">
        <v>187</v>
      </c>
      <c r="G136" s="29" t="s">
        <v>13</v>
      </c>
      <c r="H136" s="89">
        <v>1856.8</v>
      </c>
      <c r="I136" s="89">
        <v>1856.8</v>
      </c>
      <c r="J136" s="89">
        <v>1856.8</v>
      </c>
      <c r="K136" s="89">
        <v>0</v>
      </c>
    </row>
    <row r="137" spans="1:11" ht="30.75" customHeight="1" x14ac:dyDescent="0.25">
      <c r="A137" s="164"/>
      <c r="B137" s="172"/>
      <c r="C137" s="2" t="s">
        <v>13</v>
      </c>
      <c r="D137" s="2" t="s">
        <v>13</v>
      </c>
      <c r="E137" s="2" t="s">
        <v>13</v>
      </c>
      <c r="F137" s="2" t="s">
        <v>13</v>
      </c>
      <c r="G137" s="2" t="s">
        <v>13</v>
      </c>
      <c r="H137" s="89">
        <v>0</v>
      </c>
      <c r="I137" s="89">
        <v>0</v>
      </c>
      <c r="J137" s="89">
        <v>0</v>
      </c>
      <c r="K137" s="89">
        <v>0</v>
      </c>
    </row>
    <row r="138" spans="1:11" ht="31.5" customHeight="1" x14ac:dyDescent="0.25">
      <c r="A138" s="162" t="s">
        <v>317</v>
      </c>
      <c r="B138" s="171" t="s">
        <v>147</v>
      </c>
      <c r="C138" s="1" t="s">
        <v>12</v>
      </c>
      <c r="D138" s="2">
        <v>532</v>
      </c>
      <c r="E138" s="2" t="s">
        <v>13</v>
      </c>
      <c r="F138" s="2" t="s">
        <v>13</v>
      </c>
      <c r="G138" s="2" t="s">
        <v>13</v>
      </c>
      <c r="H138" s="88">
        <f>H139</f>
        <v>24005.200000000001</v>
      </c>
      <c r="I138" s="88">
        <f t="shared" ref="I138:K138" si="54">I139</f>
        <v>22140.799999999999</v>
      </c>
      <c r="J138" s="88">
        <f t="shared" si="54"/>
        <v>22140.799999999999</v>
      </c>
      <c r="K138" s="88">
        <f t="shared" si="54"/>
        <v>0</v>
      </c>
    </row>
    <row r="139" spans="1:11" ht="39" customHeight="1" x14ac:dyDescent="0.25">
      <c r="A139" s="163"/>
      <c r="B139" s="176"/>
      <c r="C139" s="28" t="s">
        <v>4</v>
      </c>
      <c r="D139" s="29">
        <v>532</v>
      </c>
      <c r="E139" s="29" t="s">
        <v>36</v>
      </c>
      <c r="F139" s="29">
        <v>5359945230</v>
      </c>
      <c r="G139" s="29" t="s">
        <v>13</v>
      </c>
      <c r="H139" s="89">
        <v>24005.200000000001</v>
      </c>
      <c r="I139" s="89">
        <v>22140.799999999999</v>
      </c>
      <c r="J139" s="89">
        <v>22140.799999999999</v>
      </c>
      <c r="K139" s="89">
        <v>0</v>
      </c>
    </row>
    <row r="140" spans="1:11" ht="15.75" customHeight="1" x14ac:dyDescent="0.25">
      <c r="A140" s="164"/>
      <c r="B140" s="172"/>
      <c r="C140" s="2" t="s">
        <v>13</v>
      </c>
      <c r="D140" s="2" t="s">
        <v>13</v>
      </c>
      <c r="E140" s="2" t="s">
        <v>13</v>
      </c>
      <c r="F140" s="2" t="s">
        <v>13</v>
      </c>
      <c r="G140" s="2" t="s">
        <v>13</v>
      </c>
      <c r="H140" s="89">
        <v>0</v>
      </c>
      <c r="I140" s="89">
        <v>0</v>
      </c>
      <c r="J140" s="89">
        <v>0</v>
      </c>
      <c r="K140" s="89">
        <v>0</v>
      </c>
    </row>
    <row r="141" spans="1:11" s="16" customFormat="1" ht="15.75" x14ac:dyDescent="0.25">
      <c r="A141" s="162" t="s">
        <v>318</v>
      </c>
      <c r="B141" s="142" t="s">
        <v>393</v>
      </c>
      <c r="C141" s="1" t="s">
        <v>12</v>
      </c>
      <c r="D141" s="2">
        <v>532</v>
      </c>
      <c r="E141" s="2" t="s">
        <v>13</v>
      </c>
      <c r="F141" s="2" t="s">
        <v>13</v>
      </c>
      <c r="G141" s="2" t="s">
        <v>13</v>
      </c>
      <c r="H141" s="88">
        <f>H142</f>
        <v>14704.9</v>
      </c>
      <c r="I141" s="88">
        <f>I142</f>
        <v>13616.7</v>
      </c>
      <c r="J141" s="88">
        <f>J142</f>
        <v>13616.7</v>
      </c>
      <c r="K141" s="88">
        <f>K142</f>
        <v>0</v>
      </c>
    </row>
    <row r="142" spans="1:11" s="17" customFormat="1" ht="15.75" x14ac:dyDescent="0.25">
      <c r="A142" s="163"/>
      <c r="B142" s="142"/>
      <c r="C142" s="91" t="s">
        <v>2</v>
      </c>
      <c r="D142" s="93">
        <v>532</v>
      </c>
      <c r="E142" s="93" t="s">
        <v>111</v>
      </c>
      <c r="F142" s="93" t="s">
        <v>175</v>
      </c>
      <c r="G142" s="93" t="s">
        <v>99</v>
      </c>
      <c r="H142" s="89">
        <v>14704.9</v>
      </c>
      <c r="I142" s="89">
        <v>13616.7</v>
      </c>
      <c r="J142" s="89">
        <v>13616.7</v>
      </c>
      <c r="K142" s="89">
        <v>0</v>
      </c>
    </row>
    <row r="143" spans="1:11" s="17" customFormat="1" ht="31.5" customHeight="1" x14ac:dyDescent="0.25">
      <c r="A143" s="164"/>
      <c r="B143" s="142"/>
      <c r="C143" s="91" t="s">
        <v>14</v>
      </c>
      <c r="D143" s="93" t="s">
        <v>13</v>
      </c>
      <c r="E143" s="93" t="s">
        <v>13</v>
      </c>
      <c r="F143" s="93" t="s">
        <v>13</v>
      </c>
      <c r="G143" s="93" t="s">
        <v>13</v>
      </c>
      <c r="H143" s="89">
        <v>0</v>
      </c>
      <c r="I143" s="89">
        <v>0</v>
      </c>
      <c r="J143" s="89">
        <v>0</v>
      </c>
      <c r="K143" s="89">
        <v>0</v>
      </c>
    </row>
    <row r="144" spans="1:11" s="12" customFormat="1" ht="27.75" customHeight="1" x14ac:dyDescent="0.25">
      <c r="A144" s="162" t="s">
        <v>319</v>
      </c>
      <c r="B144" s="161" t="s">
        <v>394</v>
      </c>
      <c r="C144" s="1" t="s">
        <v>12</v>
      </c>
      <c r="D144" s="2">
        <v>532</v>
      </c>
      <c r="E144" s="2" t="s">
        <v>13</v>
      </c>
      <c r="F144" s="2" t="s">
        <v>13</v>
      </c>
      <c r="G144" s="2" t="s">
        <v>13</v>
      </c>
      <c r="H144" s="88">
        <f>H145</f>
        <v>0</v>
      </c>
      <c r="I144" s="88">
        <f t="shared" ref="H144:K145" si="55">I145</f>
        <v>0</v>
      </c>
      <c r="J144" s="88">
        <f t="shared" si="55"/>
        <v>0</v>
      </c>
      <c r="K144" s="88">
        <f t="shared" si="55"/>
        <v>0</v>
      </c>
    </row>
    <row r="145" spans="1:11" ht="37.5" customHeight="1" x14ac:dyDescent="0.25">
      <c r="A145" s="163"/>
      <c r="B145" s="161"/>
      <c r="C145" s="28" t="s">
        <v>4</v>
      </c>
      <c r="D145" s="29">
        <v>532</v>
      </c>
      <c r="E145" s="29" t="s">
        <v>36</v>
      </c>
      <c r="F145" s="29" t="s">
        <v>244</v>
      </c>
      <c r="G145" s="29" t="s">
        <v>13</v>
      </c>
      <c r="H145" s="89">
        <f t="shared" si="55"/>
        <v>0</v>
      </c>
      <c r="I145" s="89">
        <f t="shared" si="55"/>
        <v>0</v>
      </c>
      <c r="J145" s="89">
        <f t="shared" si="55"/>
        <v>0</v>
      </c>
      <c r="K145" s="89">
        <f t="shared" si="55"/>
        <v>0</v>
      </c>
    </row>
    <row r="146" spans="1:11" ht="52.5" customHeight="1" x14ac:dyDescent="0.25">
      <c r="A146" s="164"/>
      <c r="B146" s="161"/>
      <c r="C146" s="28" t="s">
        <v>14</v>
      </c>
      <c r="D146" s="29">
        <v>532</v>
      </c>
      <c r="E146" s="29" t="s">
        <v>36</v>
      </c>
      <c r="F146" s="29" t="s">
        <v>244</v>
      </c>
      <c r="G146" s="29">
        <v>612</v>
      </c>
      <c r="H146" s="89">
        <v>0</v>
      </c>
      <c r="I146" s="89">
        <v>0</v>
      </c>
      <c r="J146" s="89">
        <v>0</v>
      </c>
      <c r="K146" s="89">
        <v>0</v>
      </c>
    </row>
    <row r="147" spans="1:11" s="12" customFormat="1" ht="15.75" x14ac:dyDescent="0.25">
      <c r="A147" s="162" t="s">
        <v>391</v>
      </c>
      <c r="B147" s="161" t="s">
        <v>395</v>
      </c>
      <c r="C147" s="1" t="s">
        <v>12</v>
      </c>
      <c r="D147" s="2">
        <v>532</v>
      </c>
      <c r="E147" s="2" t="s">
        <v>13</v>
      </c>
      <c r="F147" s="2" t="s">
        <v>13</v>
      </c>
      <c r="G147" s="2" t="s">
        <v>13</v>
      </c>
      <c r="H147" s="88">
        <f>H148</f>
        <v>0</v>
      </c>
      <c r="I147" s="88">
        <f t="shared" ref="I147:K147" si="56">I148</f>
        <v>0</v>
      </c>
      <c r="J147" s="88">
        <f t="shared" si="56"/>
        <v>0</v>
      </c>
      <c r="K147" s="88">
        <f t="shared" si="56"/>
        <v>0</v>
      </c>
    </row>
    <row r="148" spans="1:11" ht="35.25" customHeight="1" x14ac:dyDescent="0.25">
      <c r="A148" s="163"/>
      <c r="B148" s="161"/>
      <c r="C148" s="28" t="s">
        <v>4</v>
      </c>
      <c r="D148" s="29">
        <v>532</v>
      </c>
      <c r="E148" s="29" t="s">
        <v>36</v>
      </c>
      <c r="F148" s="29" t="s">
        <v>245</v>
      </c>
      <c r="G148" s="29" t="s">
        <v>13</v>
      </c>
      <c r="H148" s="89">
        <f t="shared" ref="H148:K148" si="57">H149</f>
        <v>0</v>
      </c>
      <c r="I148" s="89">
        <f t="shared" si="57"/>
        <v>0</v>
      </c>
      <c r="J148" s="89">
        <f t="shared" si="57"/>
        <v>0</v>
      </c>
      <c r="K148" s="89">
        <f t="shared" si="57"/>
        <v>0</v>
      </c>
    </row>
    <row r="149" spans="1:11" ht="81" customHeight="1" x14ac:dyDescent="0.25">
      <c r="A149" s="164"/>
      <c r="B149" s="161"/>
      <c r="C149" s="28" t="s">
        <v>14</v>
      </c>
      <c r="D149" s="29">
        <v>532</v>
      </c>
      <c r="E149" s="29" t="s">
        <v>36</v>
      </c>
      <c r="F149" s="29" t="s">
        <v>245</v>
      </c>
      <c r="G149" s="29">
        <v>612</v>
      </c>
      <c r="H149" s="89">
        <v>0</v>
      </c>
      <c r="I149" s="89">
        <v>0</v>
      </c>
      <c r="J149" s="89">
        <v>0</v>
      </c>
      <c r="K149" s="89">
        <v>0</v>
      </c>
    </row>
    <row r="150" spans="1:11" s="12" customFormat="1" ht="15.75" x14ac:dyDescent="0.25">
      <c r="A150" s="162" t="s">
        <v>510</v>
      </c>
      <c r="B150" s="161" t="s">
        <v>511</v>
      </c>
      <c r="C150" s="1" t="s">
        <v>12</v>
      </c>
      <c r="D150" s="2">
        <v>532</v>
      </c>
      <c r="E150" s="2" t="s">
        <v>13</v>
      </c>
      <c r="F150" s="2" t="s">
        <v>13</v>
      </c>
      <c r="G150" s="2" t="s">
        <v>13</v>
      </c>
      <c r="H150" s="88">
        <f>H151</f>
        <v>9.6</v>
      </c>
      <c r="I150" s="88">
        <f t="shared" ref="I150:K150" si="58">I151</f>
        <v>0</v>
      </c>
      <c r="J150" s="88">
        <f t="shared" si="58"/>
        <v>0</v>
      </c>
      <c r="K150" s="88">
        <f t="shared" si="58"/>
        <v>0</v>
      </c>
    </row>
    <row r="151" spans="1:11" ht="35.25" customHeight="1" x14ac:dyDescent="0.25">
      <c r="A151" s="163"/>
      <c r="B151" s="161"/>
      <c r="C151" s="135" t="s">
        <v>4</v>
      </c>
      <c r="D151" s="136">
        <v>532</v>
      </c>
      <c r="E151" s="136" t="s">
        <v>36</v>
      </c>
      <c r="F151" s="136" t="s">
        <v>175</v>
      </c>
      <c r="G151" s="136" t="s">
        <v>13</v>
      </c>
      <c r="H151" s="89">
        <f t="shared" ref="H151:K151" si="59">H152</f>
        <v>9.6</v>
      </c>
      <c r="I151" s="89">
        <f t="shared" si="59"/>
        <v>0</v>
      </c>
      <c r="J151" s="89">
        <f t="shared" si="59"/>
        <v>0</v>
      </c>
      <c r="K151" s="89">
        <f t="shared" si="59"/>
        <v>0</v>
      </c>
    </row>
    <row r="152" spans="1:11" ht="58.5" customHeight="1" x14ac:dyDescent="0.25">
      <c r="A152" s="164"/>
      <c r="B152" s="161"/>
      <c r="C152" s="135" t="s">
        <v>14</v>
      </c>
      <c r="D152" s="136">
        <v>532</v>
      </c>
      <c r="E152" s="136" t="s">
        <v>36</v>
      </c>
      <c r="F152" s="136" t="s">
        <v>175</v>
      </c>
      <c r="G152" s="136" t="s">
        <v>43</v>
      </c>
      <c r="H152" s="89">
        <v>9.6</v>
      </c>
      <c r="I152" s="89">
        <v>0</v>
      </c>
      <c r="J152" s="89">
        <v>0</v>
      </c>
      <c r="K152" s="89">
        <v>0</v>
      </c>
    </row>
    <row r="153" spans="1:11" s="104" customFormat="1" ht="15.75" x14ac:dyDescent="0.25">
      <c r="A153" s="165">
        <v>6</v>
      </c>
      <c r="B153" s="177" t="s">
        <v>396</v>
      </c>
      <c r="C153" s="101" t="s">
        <v>12</v>
      </c>
      <c r="D153" s="102">
        <v>532</v>
      </c>
      <c r="E153" s="102" t="s">
        <v>13</v>
      </c>
      <c r="F153" s="102" t="s">
        <v>13</v>
      </c>
      <c r="G153" s="102" t="s">
        <v>13</v>
      </c>
      <c r="H153" s="103">
        <f>H154</f>
        <v>27494.2</v>
      </c>
      <c r="I153" s="103">
        <f>I154</f>
        <v>907.2</v>
      </c>
      <c r="J153" s="103">
        <f>J154</f>
        <v>1157.2</v>
      </c>
      <c r="K153" s="103">
        <f>K154</f>
        <v>0</v>
      </c>
    </row>
    <row r="154" spans="1:11" s="104" customFormat="1" ht="15.75" x14ac:dyDescent="0.25">
      <c r="A154" s="165"/>
      <c r="B154" s="177"/>
      <c r="C154" s="101" t="s">
        <v>4</v>
      </c>
      <c r="D154" s="102">
        <v>532</v>
      </c>
      <c r="E154" s="102" t="s">
        <v>13</v>
      </c>
      <c r="F154" s="102" t="s">
        <v>13</v>
      </c>
      <c r="G154" s="102" t="s">
        <v>13</v>
      </c>
      <c r="H154" s="103">
        <f>H157+H160+H163+H166+H169+H172+H176+H179+H182+H185</f>
        <v>27494.2</v>
      </c>
      <c r="I154" s="103">
        <v>907.2</v>
      </c>
      <c r="J154" s="103">
        <f t="shared" ref="J154" si="60">J157+J160+J163+J166+J169+J172+J176+J179+J182+J185</f>
        <v>1157.2</v>
      </c>
      <c r="K154" s="103">
        <v>0</v>
      </c>
    </row>
    <row r="155" spans="1:11" s="104" customFormat="1" ht="15.75" x14ac:dyDescent="0.25">
      <c r="A155" s="165"/>
      <c r="B155" s="177"/>
      <c r="C155" s="101" t="s">
        <v>14</v>
      </c>
      <c r="D155" s="102">
        <v>532</v>
      </c>
      <c r="E155" s="102" t="s">
        <v>13</v>
      </c>
      <c r="F155" s="102" t="s">
        <v>13</v>
      </c>
      <c r="G155" s="102" t="s">
        <v>13</v>
      </c>
      <c r="H155" s="103">
        <f>H158+H161+H164+H167+H170+H173+H177+H180+H183+H186++H174</f>
        <v>27494.2</v>
      </c>
      <c r="I155" s="103">
        <f t="shared" ref="I155:K155" si="61">I158+I161+I164+I167+I170+I173+I177+I180+I183+I186++I174</f>
        <v>907.2</v>
      </c>
      <c r="J155" s="103">
        <f t="shared" si="61"/>
        <v>1157.2</v>
      </c>
      <c r="K155" s="103">
        <f t="shared" si="61"/>
        <v>0</v>
      </c>
    </row>
    <row r="156" spans="1:11" ht="30.75" customHeight="1" x14ac:dyDescent="0.25">
      <c r="A156" s="162" t="s">
        <v>320</v>
      </c>
      <c r="B156" s="161" t="s">
        <v>406</v>
      </c>
      <c r="C156" s="1" t="s">
        <v>12</v>
      </c>
      <c r="D156" s="2">
        <v>532</v>
      </c>
      <c r="E156" s="2" t="s">
        <v>13</v>
      </c>
      <c r="F156" s="2" t="s">
        <v>13</v>
      </c>
      <c r="G156" s="2" t="s">
        <v>13</v>
      </c>
      <c r="H156" s="88">
        <f t="shared" ref="H156:K156" si="62">H157</f>
        <v>9123.7000000000007</v>
      </c>
      <c r="I156" s="88">
        <f t="shared" si="62"/>
        <v>907.2</v>
      </c>
      <c r="J156" s="88">
        <f t="shared" si="62"/>
        <v>907.2</v>
      </c>
      <c r="K156" s="88">
        <f t="shared" si="62"/>
        <v>0</v>
      </c>
    </row>
    <row r="157" spans="1:11" ht="29.25" customHeight="1" x14ac:dyDescent="0.25">
      <c r="A157" s="163"/>
      <c r="B157" s="161"/>
      <c r="C157" s="58" t="s">
        <v>4</v>
      </c>
      <c r="D157" s="59">
        <v>532</v>
      </c>
      <c r="E157" s="59" t="s">
        <v>13</v>
      </c>
      <c r="F157" s="59">
        <v>5372043607</v>
      </c>
      <c r="G157" s="59" t="s">
        <v>13</v>
      </c>
      <c r="H157" s="89">
        <f>H158</f>
        <v>9123.7000000000007</v>
      </c>
      <c r="I157" s="89">
        <f t="shared" ref="H157:K160" si="63">I158</f>
        <v>907.2</v>
      </c>
      <c r="J157" s="89">
        <f t="shared" si="63"/>
        <v>907.2</v>
      </c>
      <c r="K157" s="89">
        <f t="shared" si="63"/>
        <v>0</v>
      </c>
    </row>
    <row r="158" spans="1:11" ht="31.5" customHeight="1" x14ac:dyDescent="0.25">
      <c r="A158" s="164"/>
      <c r="B158" s="161"/>
      <c r="C158" s="58" t="s">
        <v>14</v>
      </c>
      <c r="D158" s="59">
        <v>532</v>
      </c>
      <c r="E158" s="59" t="s">
        <v>13</v>
      </c>
      <c r="F158" s="59">
        <v>5372043607</v>
      </c>
      <c r="G158" s="59">
        <v>612</v>
      </c>
      <c r="H158" s="89">
        <v>9123.7000000000007</v>
      </c>
      <c r="I158" s="89">
        <v>907.2</v>
      </c>
      <c r="J158" s="89">
        <v>907.2</v>
      </c>
      <c r="K158" s="89">
        <v>0</v>
      </c>
    </row>
    <row r="159" spans="1:11" ht="21" customHeight="1" x14ac:dyDescent="0.25">
      <c r="A159" s="162" t="s">
        <v>328</v>
      </c>
      <c r="B159" s="161" t="s">
        <v>407</v>
      </c>
      <c r="C159" s="1" t="s">
        <v>12</v>
      </c>
      <c r="D159" s="2">
        <v>532</v>
      </c>
      <c r="E159" s="2" t="s">
        <v>13</v>
      </c>
      <c r="F159" s="2" t="s">
        <v>13</v>
      </c>
      <c r="G159" s="2" t="s">
        <v>13</v>
      </c>
      <c r="H159" s="88">
        <f t="shared" si="63"/>
        <v>233.4</v>
      </c>
      <c r="I159" s="88">
        <f t="shared" si="63"/>
        <v>0</v>
      </c>
      <c r="J159" s="88">
        <f t="shared" si="63"/>
        <v>0</v>
      </c>
      <c r="K159" s="88">
        <f t="shared" si="63"/>
        <v>0</v>
      </c>
    </row>
    <row r="160" spans="1:11" ht="22.5" customHeight="1" x14ac:dyDescent="0.25">
      <c r="A160" s="163"/>
      <c r="B160" s="161"/>
      <c r="C160" s="28" t="s">
        <v>4</v>
      </c>
      <c r="D160" s="29">
        <v>532</v>
      </c>
      <c r="E160" s="29" t="s">
        <v>13</v>
      </c>
      <c r="F160" s="29">
        <v>5372043607</v>
      </c>
      <c r="G160" s="29" t="s">
        <v>13</v>
      </c>
      <c r="H160" s="89">
        <f>H161</f>
        <v>233.4</v>
      </c>
      <c r="I160" s="89">
        <f t="shared" si="63"/>
        <v>0</v>
      </c>
      <c r="J160" s="89">
        <f t="shared" si="63"/>
        <v>0</v>
      </c>
      <c r="K160" s="89">
        <f t="shared" si="63"/>
        <v>0</v>
      </c>
    </row>
    <row r="161" spans="1:11" ht="21.75" customHeight="1" x14ac:dyDescent="0.25">
      <c r="A161" s="164"/>
      <c r="B161" s="161"/>
      <c r="C161" s="28" t="s">
        <v>14</v>
      </c>
      <c r="D161" s="29">
        <v>532</v>
      </c>
      <c r="E161" s="29" t="s">
        <v>13</v>
      </c>
      <c r="F161" s="29">
        <v>5372043607</v>
      </c>
      <c r="G161" s="29">
        <v>612</v>
      </c>
      <c r="H161" s="89">
        <v>233.4</v>
      </c>
      <c r="I161" s="89">
        <v>0</v>
      </c>
      <c r="J161" s="89">
        <v>0</v>
      </c>
      <c r="K161" s="89">
        <v>0</v>
      </c>
    </row>
    <row r="162" spans="1:11" ht="24.75" customHeight="1" x14ac:dyDescent="0.25">
      <c r="A162" s="162" t="s">
        <v>398</v>
      </c>
      <c r="B162" s="161" t="s">
        <v>408</v>
      </c>
      <c r="C162" s="1" t="s">
        <v>12</v>
      </c>
      <c r="D162" s="2">
        <v>532</v>
      </c>
      <c r="E162" s="2" t="s">
        <v>13</v>
      </c>
      <c r="F162" s="2" t="s">
        <v>13</v>
      </c>
      <c r="G162" s="2" t="s">
        <v>13</v>
      </c>
      <c r="H162" s="88">
        <f t="shared" ref="H162:K162" si="64">H163</f>
        <v>12778.8</v>
      </c>
      <c r="I162" s="88">
        <f t="shared" si="64"/>
        <v>0</v>
      </c>
      <c r="J162" s="88">
        <f t="shared" si="64"/>
        <v>0</v>
      </c>
      <c r="K162" s="88">
        <f t="shared" si="64"/>
        <v>0</v>
      </c>
    </row>
    <row r="163" spans="1:11" ht="19.5" customHeight="1" x14ac:dyDescent="0.25">
      <c r="A163" s="163"/>
      <c r="B163" s="161"/>
      <c r="C163" s="28" t="s">
        <v>4</v>
      </c>
      <c r="D163" s="29">
        <v>532</v>
      </c>
      <c r="E163" s="29" t="s">
        <v>13</v>
      </c>
      <c r="F163" s="29">
        <v>5372043607</v>
      </c>
      <c r="G163" s="29" t="s">
        <v>13</v>
      </c>
      <c r="H163" s="89">
        <f>H164</f>
        <v>12778.8</v>
      </c>
      <c r="I163" s="89">
        <v>0</v>
      </c>
      <c r="J163" s="89">
        <v>0</v>
      </c>
      <c r="K163" s="89">
        <v>0</v>
      </c>
    </row>
    <row r="164" spans="1:11" ht="27" customHeight="1" x14ac:dyDescent="0.25">
      <c r="A164" s="164"/>
      <c r="B164" s="161"/>
      <c r="C164" s="28" t="s">
        <v>14</v>
      </c>
      <c r="D164" s="29">
        <v>532</v>
      </c>
      <c r="E164" s="29" t="s">
        <v>13</v>
      </c>
      <c r="F164" s="29">
        <v>5372043607</v>
      </c>
      <c r="G164" s="29">
        <v>612</v>
      </c>
      <c r="H164" s="89">
        <v>12778.8</v>
      </c>
      <c r="I164" s="89">
        <v>0</v>
      </c>
      <c r="J164" s="89">
        <v>0</v>
      </c>
      <c r="K164" s="89">
        <v>0</v>
      </c>
    </row>
    <row r="165" spans="1:11" ht="23.25" customHeight="1" x14ac:dyDescent="0.25">
      <c r="A165" s="162" t="s">
        <v>399</v>
      </c>
      <c r="B165" s="161" t="s">
        <v>409</v>
      </c>
      <c r="C165" s="1" t="s">
        <v>12</v>
      </c>
      <c r="D165" s="2">
        <v>532</v>
      </c>
      <c r="E165" s="2" t="s">
        <v>13</v>
      </c>
      <c r="F165" s="2" t="s">
        <v>13</v>
      </c>
      <c r="G165" s="2" t="s">
        <v>13</v>
      </c>
      <c r="H165" s="88">
        <f t="shared" ref="H165:K165" si="65">H166</f>
        <v>5358.3</v>
      </c>
      <c r="I165" s="88">
        <f t="shared" si="65"/>
        <v>0</v>
      </c>
      <c r="J165" s="88">
        <f t="shared" si="65"/>
        <v>0</v>
      </c>
      <c r="K165" s="88">
        <f t="shared" si="65"/>
        <v>0</v>
      </c>
    </row>
    <row r="166" spans="1:11" ht="29.25" customHeight="1" x14ac:dyDescent="0.25">
      <c r="A166" s="163"/>
      <c r="B166" s="161"/>
      <c r="C166" s="28" t="s">
        <v>4</v>
      </c>
      <c r="D166" s="29">
        <v>532</v>
      </c>
      <c r="E166" s="29" t="s">
        <v>13</v>
      </c>
      <c r="F166" s="29">
        <v>5372043607</v>
      </c>
      <c r="G166" s="29" t="s">
        <v>13</v>
      </c>
      <c r="H166" s="89">
        <f>H167</f>
        <v>5358.3</v>
      </c>
      <c r="I166" s="89">
        <v>0</v>
      </c>
      <c r="J166" s="89">
        <v>0</v>
      </c>
      <c r="K166" s="89">
        <v>0</v>
      </c>
    </row>
    <row r="167" spans="1:11" ht="21.75" customHeight="1" x14ac:dyDescent="0.25">
      <c r="A167" s="164"/>
      <c r="B167" s="161"/>
      <c r="C167" s="28" t="s">
        <v>14</v>
      </c>
      <c r="D167" s="29">
        <v>532</v>
      </c>
      <c r="E167" s="29" t="s">
        <v>13</v>
      </c>
      <c r="F167" s="29">
        <v>5372043607</v>
      </c>
      <c r="G167" s="29">
        <v>612</v>
      </c>
      <c r="H167" s="89">
        <v>5358.3</v>
      </c>
      <c r="I167" s="89">
        <v>0</v>
      </c>
      <c r="J167" s="89">
        <v>0</v>
      </c>
      <c r="K167" s="89">
        <v>0</v>
      </c>
    </row>
    <row r="168" spans="1:11" ht="25.5" customHeight="1" x14ac:dyDescent="0.25">
      <c r="A168" s="162" t="s">
        <v>400</v>
      </c>
      <c r="B168" s="161" t="s">
        <v>410</v>
      </c>
      <c r="C168" s="1" t="s">
        <v>12</v>
      </c>
      <c r="D168" s="2">
        <v>532</v>
      </c>
      <c r="E168" s="2" t="s">
        <v>13</v>
      </c>
      <c r="F168" s="2" t="s">
        <v>13</v>
      </c>
      <c r="G168" s="2" t="s">
        <v>13</v>
      </c>
      <c r="H168" s="88">
        <f t="shared" ref="H168:K168" si="66">H169</f>
        <v>0</v>
      </c>
      <c r="I168" s="88">
        <f t="shared" si="66"/>
        <v>0</v>
      </c>
      <c r="J168" s="88">
        <f t="shared" si="66"/>
        <v>0</v>
      </c>
      <c r="K168" s="88">
        <f t="shared" si="66"/>
        <v>0</v>
      </c>
    </row>
    <row r="169" spans="1:11" ht="18.75" customHeight="1" x14ac:dyDescent="0.25">
      <c r="A169" s="163"/>
      <c r="B169" s="161"/>
      <c r="C169" s="28" t="s">
        <v>4</v>
      </c>
      <c r="D169" s="29">
        <v>532</v>
      </c>
      <c r="E169" s="29" t="s">
        <v>13</v>
      </c>
      <c r="F169" s="29" t="s">
        <v>55</v>
      </c>
      <c r="G169" s="29" t="s">
        <v>13</v>
      </c>
      <c r="H169" s="89">
        <v>0</v>
      </c>
      <c r="I169" s="89">
        <v>0</v>
      </c>
      <c r="J169" s="89">
        <v>0</v>
      </c>
      <c r="K169" s="89">
        <v>0</v>
      </c>
    </row>
    <row r="170" spans="1:11" ht="20.25" customHeight="1" x14ac:dyDescent="0.25">
      <c r="A170" s="164"/>
      <c r="B170" s="161"/>
      <c r="C170" s="18" t="s">
        <v>14</v>
      </c>
      <c r="D170" s="29">
        <v>532</v>
      </c>
      <c r="E170" s="29" t="s">
        <v>13</v>
      </c>
      <c r="F170" s="29" t="s">
        <v>55</v>
      </c>
      <c r="G170" s="29" t="s">
        <v>37</v>
      </c>
      <c r="H170" s="89">
        <v>0</v>
      </c>
      <c r="I170" s="89">
        <v>0</v>
      </c>
      <c r="J170" s="89">
        <v>0</v>
      </c>
      <c r="K170" s="89">
        <v>0</v>
      </c>
    </row>
    <row r="171" spans="1:11" ht="24" customHeight="1" x14ac:dyDescent="0.25">
      <c r="A171" s="160" t="s">
        <v>401</v>
      </c>
      <c r="B171" s="161" t="s">
        <v>508</v>
      </c>
      <c r="C171" s="1" t="s">
        <v>12</v>
      </c>
      <c r="D171" s="2">
        <v>532</v>
      </c>
      <c r="E171" s="2" t="s">
        <v>13</v>
      </c>
      <c r="F171" s="2" t="s">
        <v>13</v>
      </c>
      <c r="G171" s="2" t="s">
        <v>13</v>
      </c>
      <c r="H171" s="88">
        <f>H172</f>
        <v>0</v>
      </c>
      <c r="I171" s="88">
        <f t="shared" ref="I171:K171" si="67">I172</f>
        <v>0</v>
      </c>
      <c r="J171" s="88">
        <f t="shared" si="67"/>
        <v>250</v>
      </c>
      <c r="K171" s="88">
        <f t="shared" si="67"/>
        <v>0</v>
      </c>
    </row>
    <row r="172" spans="1:11" ht="15.75" x14ac:dyDescent="0.25">
      <c r="A172" s="160"/>
      <c r="B172" s="161"/>
      <c r="C172" s="91" t="s">
        <v>4</v>
      </c>
      <c r="D172" s="29">
        <v>532</v>
      </c>
      <c r="E172" s="29" t="s">
        <v>13</v>
      </c>
      <c r="F172" s="93" t="s">
        <v>13</v>
      </c>
      <c r="G172" s="29" t="s">
        <v>13</v>
      </c>
      <c r="H172" s="89">
        <f>H173+H174</f>
        <v>0</v>
      </c>
      <c r="I172" s="89">
        <f t="shared" ref="I172:K172" si="68">I173+I174</f>
        <v>0</v>
      </c>
      <c r="J172" s="89">
        <f t="shared" si="68"/>
        <v>250</v>
      </c>
      <c r="K172" s="89">
        <f t="shared" si="68"/>
        <v>0</v>
      </c>
    </row>
    <row r="173" spans="1:11" ht="23.25" customHeight="1" x14ac:dyDescent="0.25">
      <c r="A173" s="160"/>
      <c r="B173" s="161"/>
      <c r="C173" s="142" t="s">
        <v>485</v>
      </c>
      <c r="D173" s="29">
        <v>532</v>
      </c>
      <c r="E173" s="29" t="s">
        <v>13</v>
      </c>
      <c r="F173" s="29" t="s">
        <v>56</v>
      </c>
      <c r="G173" s="29" t="s">
        <v>13</v>
      </c>
      <c r="H173" s="89">
        <v>0</v>
      </c>
      <c r="I173" s="89">
        <v>0</v>
      </c>
      <c r="J173" s="89">
        <v>250</v>
      </c>
      <c r="K173" s="89">
        <v>0</v>
      </c>
    </row>
    <row r="174" spans="1:11" ht="21.75" customHeight="1" x14ac:dyDescent="0.25">
      <c r="A174" s="160"/>
      <c r="B174" s="161"/>
      <c r="C174" s="142"/>
      <c r="D174" s="29">
        <v>532</v>
      </c>
      <c r="E174" s="29" t="s">
        <v>13</v>
      </c>
      <c r="F174" s="29" t="s">
        <v>44</v>
      </c>
      <c r="G174" s="29">
        <v>612</v>
      </c>
      <c r="H174" s="89">
        <v>0</v>
      </c>
      <c r="I174" s="89">
        <v>0</v>
      </c>
      <c r="J174" s="89">
        <v>0</v>
      </c>
      <c r="K174" s="89">
        <v>0</v>
      </c>
    </row>
    <row r="175" spans="1:11" ht="15.75" x14ac:dyDescent="0.25">
      <c r="A175" s="160" t="s">
        <v>402</v>
      </c>
      <c r="B175" s="161" t="s">
        <v>411</v>
      </c>
      <c r="C175" s="1" t="s">
        <v>12</v>
      </c>
      <c r="D175" s="2">
        <v>532</v>
      </c>
      <c r="E175" s="2" t="s">
        <v>13</v>
      </c>
      <c r="F175" s="2" t="s">
        <v>13</v>
      </c>
      <c r="G175" s="2" t="s">
        <v>13</v>
      </c>
      <c r="H175" s="88">
        <f>H176</f>
        <v>0</v>
      </c>
      <c r="I175" s="88">
        <f t="shared" ref="I175:K176" si="69">I176</f>
        <v>0</v>
      </c>
      <c r="J175" s="88">
        <f t="shared" si="69"/>
        <v>0</v>
      </c>
      <c r="K175" s="88">
        <f t="shared" si="69"/>
        <v>0</v>
      </c>
    </row>
    <row r="176" spans="1:11" ht="30" customHeight="1" x14ac:dyDescent="0.25">
      <c r="A176" s="160"/>
      <c r="B176" s="161"/>
      <c r="C176" s="28" t="s">
        <v>4</v>
      </c>
      <c r="D176" s="29">
        <v>532</v>
      </c>
      <c r="E176" s="29" t="s">
        <v>13</v>
      </c>
      <c r="F176" s="29" t="s">
        <v>498</v>
      </c>
      <c r="G176" s="29" t="s">
        <v>13</v>
      </c>
      <c r="H176" s="89">
        <f>H177</f>
        <v>0</v>
      </c>
      <c r="I176" s="89">
        <f t="shared" si="69"/>
        <v>0</v>
      </c>
      <c r="J176" s="89">
        <f t="shared" si="69"/>
        <v>0</v>
      </c>
      <c r="K176" s="89">
        <f t="shared" si="69"/>
        <v>0</v>
      </c>
    </row>
    <row r="177" spans="1:11" ht="39.75" customHeight="1" x14ac:dyDescent="0.25">
      <c r="A177" s="160"/>
      <c r="B177" s="161"/>
      <c r="C177" s="28" t="s">
        <v>14</v>
      </c>
      <c r="D177" s="29">
        <v>532</v>
      </c>
      <c r="E177" s="29" t="s">
        <v>13</v>
      </c>
      <c r="F177" s="29" t="s">
        <v>498</v>
      </c>
      <c r="G177" s="29">
        <v>612</v>
      </c>
      <c r="H177" s="89">
        <v>0</v>
      </c>
      <c r="I177" s="89">
        <v>0</v>
      </c>
      <c r="J177" s="89">
        <v>0</v>
      </c>
      <c r="K177" s="89">
        <v>0</v>
      </c>
    </row>
    <row r="178" spans="1:11" ht="24" customHeight="1" x14ac:dyDescent="0.25">
      <c r="A178" s="160" t="s">
        <v>403</v>
      </c>
      <c r="B178" s="161" t="s">
        <v>366</v>
      </c>
      <c r="C178" s="1" t="s">
        <v>12</v>
      </c>
      <c r="D178" s="2">
        <v>532</v>
      </c>
      <c r="E178" s="2" t="s">
        <v>13</v>
      </c>
      <c r="F178" s="2" t="s">
        <v>13</v>
      </c>
      <c r="G178" s="2" t="s">
        <v>13</v>
      </c>
      <c r="H178" s="88">
        <f>H179</f>
        <v>0</v>
      </c>
      <c r="I178" s="88">
        <f t="shared" ref="I178:I179" si="70">I179</f>
        <v>0</v>
      </c>
      <c r="J178" s="88">
        <f t="shared" ref="J178:K179" si="71">J179</f>
        <v>0</v>
      </c>
      <c r="K178" s="88">
        <f t="shared" si="71"/>
        <v>0</v>
      </c>
    </row>
    <row r="179" spans="1:11" ht="33" customHeight="1" x14ac:dyDescent="0.25">
      <c r="A179" s="160"/>
      <c r="B179" s="161"/>
      <c r="C179" s="28" t="s">
        <v>4</v>
      </c>
      <c r="D179" s="93">
        <v>532</v>
      </c>
      <c r="E179" s="93" t="s">
        <v>26</v>
      </c>
      <c r="F179" s="93">
        <v>5372043607</v>
      </c>
      <c r="G179" s="93" t="s">
        <v>13</v>
      </c>
      <c r="H179" s="89">
        <f>H180</f>
        <v>0</v>
      </c>
      <c r="I179" s="89">
        <f t="shared" si="70"/>
        <v>0</v>
      </c>
      <c r="J179" s="89">
        <f t="shared" si="71"/>
        <v>0</v>
      </c>
      <c r="K179" s="89">
        <f t="shared" si="71"/>
        <v>0</v>
      </c>
    </row>
    <row r="180" spans="1:11" ht="28.5" customHeight="1" x14ac:dyDescent="0.25">
      <c r="A180" s="160"/>
      <c r="B180" s="161"/>
      <c r="C180" s="91" t="s">
        <v>14</v>
      </c>
      <c r="D180" s="93">
        <v>532</v>
      </c>
      <c r="E180" s="93" t="s">
        <v>26</v>
      </c>
      <c r="F180" s="93">
        <v>5372043607</v>
      </c>
      <c r="G180" s="93" t="s">
        <v>37</v>
      </c>
      <c r="H180" s="89">
        <v>0</v>
      </c>
      <c r="I180" s="89">
        <v>0</v>
      </c>
      <c r="J180" s="89">
        <v>0</v>
      </c>
      <c r="K180" s="89">
        <v>0</v>
      </c>
    </row>
    <row r="181" spans="1:11" ht="24" customHeight="1" x14ac:dyDescent="0.25">
      <c r="A181" s="160" t="s">
        <v>404</v>
      </c>
      <c r="B181" s="161" t="s">
        <v>412</v>
      </c>
      <c r="C181" s="1" t="s">
        <v>12</v>
      </c>
      <c r="D181" s="2">
        <v>532</v>
      </c>
      <c r="E181" s="2" t="s">
        <v>13</v>
      </c>
      <c r="F181" s="2" t="s">
        <v>13</v>
      </c>
      <c r="G181" s="2" t="s">
        <v>13</v>
      </c>
      <c r="H181" s="88">
        <f>H182</f>
        <v>0</v>
      </c>
      <c r="I181" s="88">
        <f t="shared" ref="I181:I182" si="72">I182</f>
        <v>0</v>
      </c>
      <c r="J181" s="88">
        <f t="shared" ref="J181:K182" si="73">J182</f>
        <v>0</v>
      </c>
      <c r="K181" s="88">
        <f t="shared" si="73"/>
        <v>0</v>
      </c>
    </row>
    <row r="182" spans="1:11" ht="33" customHeight="1" x14ac:dyDescent="0.25">
      <c r="A182" s="160"/>
      <c r="B182" s="161"/>
      <c r="C182" s="28" t="s">
        <v>4</v>
      </c>
      <c r="D182" s="29">
        <v>532</v>
      </c>
      <c r="E182" s="29" t="s">
        <v>28</v>
      </c>
      <c r="F182" s="29" t="s">
        <v>120</v>
      </c>
      <c r="G182" s="29" t="s">
        <v>13</v>
      </c>
      <c r="H182" s="89">
        <f>H183</f>
        <v>0</v>
      </c>
      <c r="I182" s="89">
        <f t="shared" si="72"/>
        <v>0</v>
      </c>
      <c r="J182" s="89">
        <f t="shared" si="73"/>
        <v>0</v>
      </c>
      <c r="K182" s="89">
        <f t="shared" si="73"/>
        <v>0</v>
      </c>
    </row>
    <row r="183" spans="1:11" ht="28.5" customHeight="1" x14ac:dyDescent="0.25">
      <c r="A183" s="160"/>
      <c r="B183" s="161"/>
      <c r="C183" s="28" t="s">
        <v>119</v>
      </c>
      <c r="D183" s="29">
        <v>532</v>
      </c>
      <c r="E183" s="29" t="s">
        <v>28</v>
      </c>
      <c r="F183" s="29" t="s">
        <v>120</v>
      </c>
      <c r="G183" s="29">
        <v>612</v>
      </c>
      <c r="H183" s="89">
        <v>0</v>
      </c>
      <c r="I183" s="89">
        <v>0</v>
      </c>
      <c r="J183" s="89">
        <v>0</v>
      </c>
      <c r="K183" s="89">
        <v>0</v>
      </c>
    </row>
    <row r="184" spans="1:11" ht="24" customHeight="1" x14ac:dyDescent="0.25">
      <c r="A184" s="160" t="s">
        <v>405</v>
      </c>
      <c r="B184" s="161" t="s">
        <v>413</v>
      </c>
      <c r="C184" s="1" t="s">
        <v>12</v>
      </c>
      <c r="D184" s="2">
        <v>532</v>
      </c>
      <c r="E184" s="2" t="s">
        <v>13</v>
      </c>
      <c r="F184" s="2" t="s">
        <v>13</v>
      </c>
      <c r="G184" s="2" t="s">
        <v>13</v>
      </c>
      <c r="H184" s="88">
        <f>H185</f>
        <v>0</v>
      </c>
      <c r="I184" s="88">
        <f t="shared" ref="I184:I188" si="74">I185</f>
        <v>0</v>
      </c>
      <c r="J184" s="88">
        <f t="shared" ref="J184:K188" si="75">J185</f>
        <v>0</v>
      </c>
      <c r="K184" s="88">
        <f t="shared" si="75"/>
        <v>0</v>
      </c>
    </row>
    <row r="185" spans="1:11" ht="33" customHeight="1" x14ac:dyDescent="0.25">
      <c r="A185" s="160"/>
      <c r="B185" s="161"/>
      <c r="C185" s="28" t="s">
        <v>4</v>
      </c>
      <c r="D185" s="29">
        <v>532</v>
      </c>
      <c r="E185" s="29" t="s">
        <v>26</v>
      </c>
      <c r="F185" s="29" t="s">
        <v>122</v>
      </c>
      <c r="G185" s="29" t="s">
        <v>13</v>
      </c>
      <c r="H185" s="89">
        <f>H186</f>
        <v>0</v>
      </c>
      <c r="I185" s="89">
        <f t="shared" si="74"/>
        <v>0</v>
      </c>
      <c r="J185" s="89">
        <f t="shared" si="75"/>
        <v>0</v>
      </c>
      <c r="K185" s="89">
        <f t="shared" si="75"/>
        <v>0</v>
      </c>
    </row>
    <row r="186" spans="1:11" ht="38.25" customHeight="1" x14ac:dyDescent="0.25">
      <c r="A186" s="160"/>
      <c r="B186" s="161"/>
      <c r="C186" s="28" t="s">
        <v>487</v>
      </c>
      <c r="D186" s="29">
        <v>532</v>
      </c>
      <c r="E186" s="29" t="s">
        <v>26</v>
      </c>
      <c r="F186" s="29" t="s">
        <v>122</v>
      </c>
      <c r="G186" s="29">
        <v>612</v>
      </c>
      <c r="H186" s="89">
        <v>0</v>
      </c>
      <c r="I186" s="89">
        <v>0</v>
      </c>
      <c r="J186" s="89">
        <v>0</v>
      </c>
      <c r="K186" s="89">
        <v>0</v>
      </c>
    </row>
    <row r="187" spans="1:11" ht="24" customHeight="1" x14ac:dyDescent="0.25">
      <c r="A187" s="160" t="s">
        <v>447</v>
      </c>
      <c r="B187" s="161" t="s">
        <v>489</v>
      </c>
      <c r="C187" s="1" t="s">
        <v>12</v>
      </c>
      <c r="D187" s="2">
        <v>532</v>
      </c>
      <c r="E187" s="2" t="s">
        <v>13</v>
      </c>
      <c r="F187" s="2" t="s">
        <v>13</v>
      </c>
      <c r="G187" s="2" t="s">
        <v>13</v>
      </c>
      <c r="H187" s="88">
        <f>H188</f>
        <v>0</v>
      </c>
      <c r="I187" s="88">
        <f t="shared" si="74"/>
        <v>0</v>
      </c>
      <c r="J187" s="88">
        <f t="shared" si="75"/>
        <v>0</v>
      </c>
      <c r="K187" s="88">
        <f t="shared" si="75"/>
        <v>0</v>
      </c>
    </row>
    <row r="188" spans="1:11" ht="33" customHeight="1" x14ac:dyDescent="0.25">
      <c r="A188" s="160"/>
      <c r="B188" s="161"/>
      <c r="C188" s="126" t="s">
        <v>4</v>
      </c>
      <c r="D188" s="129">
        <v>532</v>
      </c>
      <c r="E188" s="129" t="s">
        <v>29</v>
      </c>
      <c r="F188" s="129" t="s">
        <v>488</v>
      </c>
      <c r="G188" s="129" t="s">
        <v>13</v>
      </c>
      <c r="H188" s="89">
        <f>H189</f>
        <v>0</v>
      </c>
      <c r="I188" s="89">
        <f t="shared" si="74"/>
        <v>0</v>
      </c>
      <c r="J188" s="89">
        <f t="shared" si="75"/>
        <v>0</v>
      </c>
      <c r="K188" s="89">
        <f t="shared" si="75"/>
        <v>0</v>
      </c>
    </row>
    <row r="189" spans="1:11" ht="38.25" customHeight="1" x14ac:dyDescent="0.25">
      <c r="A189" s="160"/>
      <c r="B189" s="161"/>
      <c r="C189" s="126" t="s">
        <v>14</v>
      </c>
      <c r="D189" s="129">
        <v>532</v>
      </c>
      <c r="E189" s="129" t="s">
        <v>29</v>
      </c>
      <c r="F189" s="129" t="s">
        <v>488</v>
      </c>
      <c r="G189" s="129">
        <v>612</v>
      </c>
      <c r="H189" s="89">
        <v>0</v>
      </c>
      <c r="I189" s="89">
        <v>0</v>
      </c>
      <c r="J189" s="89">
        <v>0</v>
      </c>
      <c r="K189" s="89">
        <v>0</v>
      </c>
    </row>
  </sheetData>
  <autoFilter ref="B6:K189"/>
  <mergeCells count="132">
    <mergeCell ref="B2:J2"/>
    <mergeCell ref="B28:B30"/>
    <mergeCell ref="B22:B24"/>
    <mergeCell ref="B61:B63"/>
    <mergeCell ref="B120:B122"/>
    <mergeCell ref="E115:E116"/>
    <mergeCell ref="B97:B99"/>
    <mergeCell ref="B103:B105"/>
    <mergeCell ref="B109:B112"/>
    <mergeCell ref="B113:B116"/>
    <mergeCell ref="C115:C116"/>
    <mergeCell ref="B100:B102"/>
    <mergeCell ref="B13:B15"/>
    <mergeCell ref="B16:B18"/>
    <mergeCell ref="B106:B108"/>
    <mergeCell ref="B94:B96"/>
    <mergeCell ref="C4:C5"/>
    <mergeCell ref="D4:G4"/>
    <mergeCell ref="B31:B33"/>
    <mergeCell ref="B7:B9"/>
    <mergeCell ref="B10:B12"/>
    <mergeCell ref="B25:B27"/>
    <mergeCell ref="B4:B5"/>
    <mergeCell ref="B19:B21"/>
    <mergeCell ref="C173:C174"/>
    <mergeCell ref="B178:B180"/>
    <mergeCell ref="D115:D116"/>
    <mergeCell ref="B76:B78"/>
    <mergeCell ref="B171:B174"/>
    <mergeCell ref="B117:B119"/>
    <mergeCell ref="B168:B170"/>
    <mergeCell ref="B162:B164"/>
    <mergeCell ref="B165:B167"/>
    <mergeCell ref="B156:B158"/>
    <mergeCell ref="B153:B155"/>
    <mergeCell ref="B159:B161"/>
    <mergeCell ref="B144:B146"/>
    <mergeCell ref="B147:B149"/>
    <mergeCell ref="B82:B84"/>
    <mergeCell ref="B88:B90"/>
    <mergeCell ref="B123:B125"/>
    <mergeCell ref="B126:B128"/>
    <mergeCell ref="B85:B87"/>
    <mergeCell ref="B91:B93"/>
    <mergeCell ref="B129:B131"/>
    <mergeCell ref="B150:B152"/>
    <mergeCell ref="H4:K4"/>
    <mergeCell ref="B40:B42"/>
    <mergeCell ref="B49:B51"/>
    <mergeCell ref="B141:B143"/>
    <mergeCell ref="B79:B81"/>
    <mergeCell ref="B73:B75"/>
    <mergeCell ref="B46:B48"/>
    <mergeCell ref="C111:C112"/>
    <mergeCell ref="B132:B134"/>
    <mergeCell ref="B135:B137"/>
    <mergeCell ref="B138:B140"/>
    <mergeCell ref="B52:B54"/>
    <mergeCell ref="B70:B72"/>
    <mergeCell ref="B55:B57"/>
    <mergeCell ref="B64:B66"/>
    <mergeCell ref="B58:B60"/>
    <mergeCell ref="B37:B39"/>
    <mergeCell ref="B43:B45"/>
    <mergeCell ref="B67:B69"/>
    <mergeCell ref="B34:B36"/>
    <mergeCell ref="G115:G116"/>
    <mergeCell ref="A19:A21"/>
    <mergeCell ref="A22:A24"/>
    <mergeCell ref="A25:A27"/>
    <mergeCell ref="A28:A30"/>
    <mergeCell ref="A31:A33"/>
    <mergeCell ref="A4:A5"/>
    <mergeCell ref="A7:A9"/>
    <mergeCell ref="A10:A12"/>
    <mergeCell ref="A13:A15"/>
    <mergeCell ref="A16:A18"/>
    <mergeCell ref="A46:A48"/>
    <mergeCell ref="A49:A51"/>
    <mergeCell ref="A52:A54"/>
    <mergeCell ref="A55:A57"/>
    <mergeCell ref="A58:A60"/>
    <mergeCell ref="A34:A36"/>
    <mergeCell ref="A37:A39"/>
    <mergeCell ref="A40:A42"/>
    <mergeCell ref="A43:A45"/>
    <mergeCell ref="A76:A78"/>
    <mergeCell ref="A79:A81"/>
    <mergeCell ref="A82:A84"/>
    <mergeCell ref="A85:A87"/>
    <mergeCell ref="A88:A90"/>
    <mergeCell ref="A61:A63"/>
    <mergeCell ref="A64:A66"/>
    <mergeCell ref="A67:A69"/>
    <mergeCell ref="A70:A72"/>
    <mergeCell ref="A73:A75"/>
    <mergeCell ref="A106:A108"/>
    <mergeCell ref="A109:A112"/>
    <mergeCell ref="A113:A116"/>
    <mergeCell ref="A117:A119"/>
    <mergeCell ref="A120:A122"/>
    <mergeCell ref="A91:A93"/>
    <mergeCell ref="A94:A96"/>
    <mergeCell ref="A97:A99"/>
    <mergeCell ref="A100:A102"/>
    <mergeCell ref="A103:A105"/>
    <mergeCell ref="A141:A143"/>
    <mergeCell ref="A144:A146"/>
    <mergeCell ref="A147:A149"/>
    <mergeCell ref="A153:A155"/>
    <mergeCell ref="A123:A125"/>
    <mergeCell ref="A126:A128"/>
    <mergeCell ref="A132:A134"/>
    <mergeCell ref="A135:A137"/>
    <mergeCell ref="A138:A140"/>
    <mergeCell ref="A129:A131"/>
    <mergeCell ref="A150:A152"/>
    <mergeCell ref="A187:A189"/>
    <mergeCell ref="B187:B189"/>
    <mergeCell ref="A171:A174"/>
    <mergeCell ref="A175:A177"/>
    <mergeCell ref="A178:A180"/>
    <mergeCell ref="A181:A183"/>
    <mergeCell ref="A184:A186"/>
    <mergeCell ref="A156:A158"/>
    <mergeCell ref="A159:A161"/>
    <mergeCell ref="A162:A164"/>
    <mergeCell ref="A165:A167"/>
    <mergeCell ref="A168:A170"/>
    <mergeCell ref="B181:B183"/>
    <mergeCell ref="B184:B186"/>
    <mergeCell ref="B175:B177"/>
  </mergeCells>
  <pageMargins left="0.23622047244094491" right="0.23622047244094491" top="0.74803149606299213" bottom="0.74803149606299213" header="0.31496062992125984" footer="0.31496062992125984"/>
  <pageSetup paperSize="9" scale="59" fitToHeight="50" orientation="landscape" blackAndWhite="1" r:id="rId1"/>
  <headerFooter differentFirst="1">
    <oddHeader>&amp;C&amp;P</oddHeader>
  </headerFooter>
  <rowBreaks count="5" manualBreakCount="5">
    <brk id="57" max="10" man="1"/>
    <brk id="81" max="10" man="1"/>
    <brk id="108" max="10" man="1"/>
    <brk id="143" max="10" man="1"/>
    <brk id="17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"/>
  <sheetViews>
    <sheetView tabSelected="1" view="pageBreakPreview" zoomScale="80" zoomScaleNormal="100" zoomScaleSheetLayoutView="80" workbookViewId="0">
      <selection activeCell="D7" sqref="D7"/>
    </sheetView>
  </sheetViews>
  <sheetFormatPr defaultRowHeight="15" x14ac:dyDescent="0.25"/>
  <cols>
    <col min="1" max="1" width="18" style="118" customWidth="1"/>
    <col min="2" max="2" width="61.28515625" style="25" customWidth="1"/>
    <col min="3" max="3" width="40.28515625" style="7" customWidth="1"/>
    <col min="4" max="4" width="23.28515625" style="7" customWidth="1"/>
    <col min="5" max="5" width="21.42578125" style="7" customWidth="1"/>
    <col min="6" max="7" width="21" style="7" customWidth="1"/>
    <col min="8" max="8" width="11.5703125" style="7" customWidth="1"/>
    <col min="9" max="14" width="9.140625" style="7" customWidth="1"/>
    <col min="15" max="16384" width="9.140625" style="7"/>
  </cols>
  <sheetData>
    <row r="1" spans="1:8" ht="16.5" x14ac:dyDescent="0.25">
      <c r="A1" s="115"/>
      <c r="B1" s="24"/>
      <c r="C1" s="6"/>
      <c r="D1" s="6"/>
      <c r="E1" s="5"/>
      <c r="F1" s="15"/>
      <c r="G1" s="15" t="s">
        <v>63</v>
      </c>
    </row>
    <row r="2" spans="1:8" ht="33.75" customHeight="1" x14ac:dyDescent="0.25">
      <c r="A2" s="116"/>
      <c r="B2" s="185" t="s">
        <v>191</v>
      </c>
      <c r="C2" s="185"/>
      <c r="D2" s="185"/>
      <c r="E2" s="185"/>
      <c r="F2" s="185"/>
      <c r="G2" s="65"/>
    </row>
    <row r="3" spans="1:8" ht="16.5" x14ac:dyDescent="0.25">
      <c r="A3" s="115"/>
      <c r="B3" s="24"/>
      <c r="C3" s="6"/>
      <c r="D3" s="6"/>
      <c r="E3" s="6"/>
    </row>
    <row r="4" spans="1:8" ht="16.5" x14ac:dyDescent="0.25">
      <c r="A4" s="115"/>
      <c r="B4" s="24"/>
      <c r="C4" s="6"/>
      <c r="D4" s="6"/>
      <c r="E4" s="5"/>
      <c r="F4" s="15"/>
      <c r="G4" s="15" t="s">
        <v>35</v>
      </c>
    </row>
    <row r="5" spans="1:8" ht="31.5" customHeight="1" x14ac:dyDescent="0.25">
      <c r="A5" s="160" t="s">
        <v>359</v>
      </c>
      <c r="B5" s="169" t="s">
        <v>5</v>
      </c>
      <c r="C5" s="169" t="s">
        <v>30</v>
      </c>
      <c r="D5" s="169" t="s">
        <v>61</v>
      </c>
      <c r="E5" s="169"/>
      <c r="F5" s="169"/>
      <c r="G5" s="169"/>
    </row>
    <row r="6" spans="1:8" ht="52.5" customHeight="1" x14ac:dyDescent="0.25">
      <c r="A6" s="160"/>
      <c r="B6" s="169"/>
      <c r="C6" s="169"/>
      <c r="D6" s="61" t="s">
        <v>72</v>
      </c>
      <c r="E6" s="61" t="s">
        <v>58</v>
      </c>
      <c r="F6" s="61" t="s">
        <v>59</v>
      </c>
      <c r="G6" s="61" t="s">
        <v>60</v>
      </c>
    </row>
    <row r="7" spans="1:8" ht="15.75" x14ac:dyDescent="0.25">
      <c r="A7" s="93">
        <v>1</v>
      </c>
      <c r="B7" s="30">
        <v>2</v>
      </c>
      <c r="C7" s="30">
        <v>3</v>
      </c>
      <c r="D7" s="30">
        <v>4</v>
      </c>
      <c r="E7" s="30">
        <v>5</v>
      </c>
      <c r="F7" s="27">
        <v>6</v>
      </c>
      <c r="G7" s="27">
        <v>7</v>
      </c>
    </row>
    <row r="8" spans="1:8" s="113" customFormat="1" ht="18.75" x14ac:dyDescent="0.2">
      <c r="A8" s="183"/>
      <c r="B8" s="186" t="s">
        <v>96</v>
      </c>
      <c r="C8" s="111" t="s">
        <v>12</v>
      </c>
      <c r="D8" s="122">
        <f t="shared" ref="D8:G8" si="0">D13+D53+D153+D168+D213+D248</f>
        <v>891923.2</v>
      </c>
      <c r="E8" s="122">
        <f t="shared" si="0"/>
        <v>823804.4</v>
      </c>
      <c r="F8" s="122">
        <f t="shared" si="0"/>
        <v>822630.5</v>
      </c>
      <c r="G8" s="122">
        <f t="shared" si="0"/>
        <v>0</v>
      </c>
      <c r="H8" s="112"/>
    </row>
    <row r="9" spans="1:8" s="113" customFormat="1" ht="31.5" x14ac:dyDescent="0.2">
      <c r="A9" s="183"/>
      <c r="B9" s="186"/>
      <c r="C9" s="111" t="s">
        <v>31</v>
      </c>
      <c r="D9" s="122">
        <f t="shared" ref="D9:G9" si="1">D14+D54+D154+D169+D214+D249</f>
        <v>366503.4</v>
      </c>
      <c r="E9" s="122">
        <f t="shared" si="1"/>
        <v>306876.3</v>
      </c>
      <c r="F9" s="122">
        <f t="shared" si="1"/>
        <v>306876.3</v>
      </c>
      <c r="G9" s="122">
        <f t="shared" si="1"/>
        <v>0</v>
      </c>
      <c r="H9" s="112"/>
    </row>
    <row r="10" spans="1:8" s="113" customFormat="1" ht="18.75" x14ac:dyDescent="0.2">
      <c r="A10" s="183"/>
      <c r="B10" s="186"/>
      <c r="C10" s="111" t="s">
        <v>32</v>
      </c>
      <c r="D10" s="122">
        <f t="shared" ref="D10:G10" si="2">D15+D55+D155+D170+D215+D250</f>
        <v>55744.399999999994</v>
      </c>
      <c r="E10" s="122">
        <f t="shared" si="2"/>
        <v>54739.6</v>
      </c>
      <c r="F10" s="122">
        <f t="shared" si="2"/>
        <v>53878.3</v>
      </c>
      <c r="G10" s="122">
        <f t="shared" si="2"/>
        <v>0</v>
      </c>
      <c r="H10" s="112"/>
    </row>
    <row r="11" spans="1:8" s="113" customFormat="1" ht="18.75" x14ac:dyDescent="0.2">
      <c r="A11" s="183"/>
      <c r="B11" s="186"/>
      <c r="C11" s="111" t="s">
        <v>33</v>
      </c>
      <c r="D11" s="122">
        <f t="shared" ref="D11:G11" si="3">D16+D56+D156+D171+D216+D251</f>
        <v>469675.40000000014</v>
      </c>
      <c r="E11" s="122">
        <f t="shared" si="3"/>
        <v>462188.50000000006</v>
      </c>
      <c r="F11" s="122">
        <f t="shared" si="3"/>
        <v>461875.90000000008</v>
      </c>
      <c r="G11" s="122">
        <f t="shared" si="3"/>
        <v>0</v>
      </c>
      <c r="H11" s="112"/>
    </row>
    <row r="12" spans="1:8" s="113" customFormat="1" ht="18.75" x14ac:dyDescent="0.2">
      <c r="A12" s="183"/>
      <c r="B12" s="186"/>
      <c r="C12" s="111" t="s">
        <v>34</v>
      </c>
      <c r="D12" s="122">
        <f t="shared" ref="D12:G12" si="4">D17+D57+D157+D172+D217+D252</f>
        <v>0</v>
      </c>
      <c r="E12" s="122">
        <f t="shared" si="4"/>
        <v>0</v>
      </c>
      <c r="F12" s="122">
        <f t="shared" si="4"/>
        <v>0</v>
      </c>
      <c r="G12" s="122">
        <f t="shared" si="4"/>
        <v>0</v>
      </c>
      <c r="H12" s="112"/>
    </row>
    <row r="13" spans="1:8" s="113" customFormat="1" ht="18.75" x14ac:dyDescent="0.2">
      <c r="A13" s="183">
        <v>1</v>
      </c>
      <c r="B13" s="186" t="s">
        <v>15</v>
      </c>
      <c r="C13" s="111" t="s">
        <v>12</v>
      </c>
      <c r="D13" s="122">
        <f>D14+D15+D16+D17</f>
        <v>193464</v>
      </c>
      <c r="E13" s="122">
        <f t="shared" ref="E13:G13" si="5">E14+E15+E16+E17</f>
        <v>192992.1</v>
      </c>
      <c r="F13" s="122">
        <f t="shared" si="5"/>
        <v>192908.5</v>
      </c>
      <c r="G13" s="122">
        <f t="shared" si="5"/>
        <v>0</v>
      </c>
      <c r="H13" s="112"/>
    </row>
    <row r="14" spans="1:8" s="113" customFormat="1" ht="31.5" x14ac:dyDescent="0.2">
      <c r="A14" s="183"/>
      <c r="B14" s="186"/>
      <c r="C14" s="111" t="s">
        <v>31</v>
      </c>
      <c r="D14" s="122">
        <f t="shared" ref="D14:F17" si="6">D19+D24+D29+D34+D39+D44+D49</f>
        <v>85461.9</v>
      </c>
      <c r="E14" s="122">
        <f t="shared" si="6"/>
        <v>85362.5</v>
      </c>
      <c r="F14" s="122">
        <f t="shared" si="6"/>
        <v>85362.5</v>
      </c>
      <c r="G14" s="122">
        <f t="shared" ref="G14" si="7">G19+G24+G29+G34+G39+G44+G49</f>
        <v>0</v>
      </c>
    </row>
    <row r="15" spans="1:8" s="113" customFormat="1" ht="18.75" x14ac:dyDescent="0.2">
      <c r="A15" s="183"/>
      <c r="B15" s="186"/>
      <c r="C15" s="111" t="s">
        <v>32</v>
      </c>
      <c r="D15" s="122">
        <f t="shared" si="6"/>
        <v>0</v>
      </c>
      <c r="E15" s="122">
        <f t="shared" si="6"/>
        <v>0</v>
      </c>
      <c r="F15" s="122">
        <f t="shared" si="6"/>
        <v>0</v>
      </c>
      <c r="G15" s="122">
        <f t="shared" ref="G15" si="8">G20+G25+G30+G35+G40+G45+G50</f>
        <v>0</v>
      </c>
    </row>
    <row r="16" spans="1:8" s="113" customFormat="1" ht="18.75" x14ac:dyDescent="0.2">
      <c r="A16" s="183"/>
      <c r="B16" s="186"/>
      <c r="C16" s="111" t="s">
        <v>33</v>
      </c>
      <c r="D16" s="122">
        <f t="shared" si="6"/>
        <v>108002.1</v>
      </c>
      <c r="E16" s="122">
        <f t="shared" si="6"/>
        <v>107629.6</v>
      </c>
      <c r="F16" s="122">
        <f t="shared" si="6"/>
        <v>107546</v>
      </c>
      <c r="G16" s="122">
        <f t="shared" ref="G16" si="9">G21+G26+G31+G36+G41+G46+G51</f>
        <v>0</v>
      </c>
    </row>
    <row r="17" spans="1:7" s="113" customFormat="1" ht="18.75" x14ac:dyDescent="0.2">
      <c r="A17" s="183"/>
      <c r="B17" s="186"/>
      <c r="C17" s="111" t="s">
        <v>34</v>
      </c>
      <c r="D17" s="122">
        <f t="shared" si="6"/>
        <v>0</v>
      </c>
      <c r="E17" s="122">
        <f t="shared" si="6"/>
        <v>0</v>
      </c>
      <c r="F17" s="122">
        <f t="shared" si="6"/>
        <v>0</v>
      </c>
      <c r="G17" s="122">
        <f t="shared" ref="G17" si="10">G22+G27+G32+G37+G42+G47+G52</f>
        <v>0</v>
      </c>
    </row>
    <row r="18" spans="1:7" ht="18.75" x14ac:dyDescent="0.25">
      <c r="A18" s="160" t="s">
        <v>277</v>
      </c>
      <c r="B18" s="182" t="s">
        <v>360</v>
      </c>
      <c r="C18" s="31" t="s">
        <v>12</v>
      </c>
      <c r="D18" s="123">
        <f>D19+D20+D21+D22</f>
        <v>84797.2</v>
      </c>
      <c r="E18" s="123">
        <f t="shared" ref="E18:F18" si="11">E19+E20+E21+E22</f>
        <v>84569.4</v>
      </c>
      <c r="F18" s="123">
        <f t="shared" si="11"/>
        <v>84569.4</v>
      </c>
      <c r="G18" s="123">
        <f t="shared" ref="G18" si="12">G19+G20+G21+G22</f>
        <v>0</v>
      </c>
    </row>
    <row r="19" spans="1:7" ht="31.5" x14ac:dyDescent="0.25">
      <c r="A19" s="160"/>
      <c r="B19" s="182"/>
      <c r="C19" s="31" t="s">
        <v>31</v>
      </c>
      <c r="D19" s="124">
        <v>84797.2</v>
      </c>
      <c r="E19" s="124">
        <v>84569.4</v>
      </c>
      <c r="F19" s="124">
        <v>84569.4</v>
      </c>
      <c r="G19" s="124">
        <v>0</v>
      </c>
    </row>
    <row r="20" spans="1:7" ht="18.75" x14ac:dyDescent="0.25">
      <c r="A20" s="160"/>
      <c r="B20" s="182"/>
      <c r="C20" s="31" t="s">
        <v>32</v>
      </c>
      <c r="D20" s="124">
        <v>0</v>
      </c>
      <c r="E20" s="124">
        <v>0</v>
      </c>
      <c r="F20" s="124">
        <v>0</v>
      </c>
      <c r="G20" s="124">
        <v>0</v>
      </c>
    </row>
    <row r="21" spans="1:7" ht="18.75" x14ac:dyDescent="0.25">
      <c r="A21" s="160"/>
      <c r="B21" s="182"/>
      <c r="C21" s="31" t="s">
        <v>33</v>
      </c>
      <c r="D21" s="124">
        <v>0</v>
      </c>
      <c r="E21" s="124">
        <v>0</v>
      </c>
      <c r="F21" s="124">
        <v>0</v>
      </c>
      <c r="G21" s="124">
        <v>0</v>
      </c>
    </row>
    <row r="22" spans="1:7" ht="18.75" x14ac:dyDescent="0.25">
      <c r="A22" s="160"/>
      <c r="B22" s="182"/>
      <c r="C22" s="31" t="s">
        <v>34</v>
      </c>
      <c r="D22" s="124">
        <v>0</v>
      </c>
      <c r="E22" s="124">
        <v>0</v>
      </c>
      <c r="F22" s="124">
        <v>0</v>
      </c>
      <c r="G22" s="124">
        <v>0</v>
      </c>
    </row>
    <row r="23" spans="1:7" ht="18.75" x14ac:dyDescent="0.25">
      <c r="A23" s="160" t="s">
        <v>278</v>
      </c>
      <c r="B23" s="182" t="s">
        <v>415</v>
      </c>
      <c r="C23" s="31" t="s">
        <v>12</v>
      </c>
      <c r="D23" s="123">
        <f>D24+D25+D26+D27</f>
        <v>1253.2</v>
      </c>
      <c r="E23" s="123">
        <f t="shared" ref="E23" si="13">E24+E25+E26+E27</f>
        <v>1609.5</v>
      </c>
      <c r="F23" s="123">
        <f t="shared" ref="F23:G23" si="14">F24+F25+F26+F27</f>
        <v>1609.5</v>
      </c>
      <c r="G23" s="123">
        <f t="shared" si="14"/>
        <v>0</v>
      </c>
    </row>
    <row r="24" spans="1:7" ht="31.5" x14ac:dyDescent="0.25">
      <c r="A24" s="160"/>
      <c r="B24" s="182"/>
      <c r="C24" s="31" t="s">
        <v>31</v>
      </c>
      <c r="D24" s="124">
        <v>265</v>
      </c>
      <c r="E24" s="124">
        <v>621.29999999999995</v>
      </c>
      <c r="F24" s="124">
        <v>621.29999999999995</v>
      </c>
      <c r="G24" s="124">
        <v>0</v>
      </c>
    </row>
    <row r="25" spans="1:7" ht="18.75" x14ac:dyDescent="0.25">
      <c r="A25" s="160"/>
      <c r="B25" s="182"/>
      <c r="C25" s="31" t="s">
        <v>32</v>
      </c>
      <c r="D25" s="124">
        <v>0</v>
      </c>
      <c r="E25" s="124">
        <v>0</v>
      </c>
      <c r="F25" s="124">
        <v>0</v>
      </c>
      <c r="G25" s="124">
        <v>0</v>
      </c>
    </row>
    <row r="26" spans="1:7" ht="18.75" x14ac:dyDescent="0.25">
      <c r="A26" s="160"/>
      <c r="B26" s="182"/>
      <c r="C26" s="31" t="s">
        <v>33</v>
      </c>
      <c r="D26" s="124">
        <v>988.2</v>
      </c>
      <c r="E26" s="124">
        <v>988.2</v>
      </c>
      <c r="F26" s="124">
        <v>988.2</v>
      </c>
      <c r="G26" s="124">
        <v>0</v>
      </c>
    </row>
    <row r="27" spans="1:7" ht="46.5" customHeight="1" x14ac:dyDescent="0.25">
      <c r="A27" s="160"/>
      <c r="B27" s="182"/>
      <c r="C27" s="31" t="s">
        <v>34</v>
      </c>
      <c r="D27" s="124">
        <v>0</v>
      </c>
      <c r="E27" s="124">
        <v>0</v>
      </c>
      <c r="F27" s="124">
        <v>0</v>
      </c>
      <c r="G27" s="124">
        <v>0</v>
      </c>
    </row>
    <row r="28" spans="1:7" ht="18.75" x14ac:dyDescent="0.25">
      <c r="A28" s="160" t="s">
        <v>279</v>
      </c>
      <c r="B28" s="182" t="s">
        <v>362</v>
      </c>
      <c r="C28" s="31" t="s">
        <v>12</v>
      </c>
      <c r="D28" s="123">
        <f>D29+D30+D31+D32</f>
        <v>171.8</v>
      </c>
      <c r="E28" s="123">
        <f t="shared" ref="E28" si="15">E29+E30+E31+E32</f>
        <v>171.8</v>
      </c>
      <c r="F28" s="123">
        <f t="shared" ref="F28:G28" si="16">F29+F30+F31+F32</f>
        <v>171.8</v>
      </c>
      <c r="G28" s="123">
        <f t="shared" si="16"/>
        <v>0</v>
      </c>
    </row>
    <row r="29" spans="1:7" ht="31.5" x14ac:dyDescent="0.25">
      <c r="A29" s="160"/>
      <c r="B29" s="182"/>
      <c r="C29" s="31" t="s">
        <v>31</v>
      </c>
      <c r="D29" s="124">
        <v>171.8</v>
      </c>
      <c r="E29" s="124">
        <v>171.8</v>
      </c>
      <c r="F29" s="124">
        <v>171.8</v>
      </c>
      <c r="G29" s="124">
        <v>0</v>
      </c>
    </row>
    <row r="30" spans="1:7" ht="18.75" x14ac:dyDescent="0.25">
      <c r="A30" s="160"/>
      <c r="B30" s="182"/>
      <c r="C30" s="31" t="s">
        <v>32</v>
      </c>
      <c r="D30" s="124">
        <v>0</v>
      </c>
      <c r="E30" s="124">
        <v>0</v>
      </c>
      <c r="F30" s="124">
        <v>0</v>
      </c>
      <c r="G30" s="124">
        <v>0</v>
      </c>
    </row>
    <row r="31" spans="1:7" ht="18.75" x14ac:dyDescent="0.25">
      <c r="A31" s="160"/>
      <c r="B31" s="182"/>
      <c r="C31" s="31" t="s">
        <v>33</v>
      </c>
      <c r="D31" s="124">
        <v>0</v>
      </c>
      <c r="E31" s="124">
        <v>0</v>
      </c>
      <c r="F31" s="124">
        <v>0</v>
      </c>
      <c r="G31" s="124">
        <v>0</v>
      </c>
    </row>
    <row r="32" spans="1:7" ht="18.75" x14ac:dyDescent="0.25">
      <c r="A32" s="160"/>
      <c r="B32" s="182"/>
      <c r="C32" s="31" t="s">
        <v>34</v>
      </c>
      <c r="D32" s="124">
        <v>0</v>
      </c>
      <c r="E32" s="124">
        <v>0</v>
      </c>
      <c r="F32" s="124">
        <v>0</v>
      </c>
      <c r="G32" s="124">
        <v>0</v>
      </c>
    </row>
    <row r="33" spans="1:7" ht="18.75" x14ac:dyDescent="0.25">
      <c r="A33" s="160" t="s">
        <v>280</v>
      </c>
      <c r="B33" s="182" t="s">
        <v>363</v>
      </c>
      <c r="C33" s="31" t="s">
        <v>12</v>
      </c>
      <c r="D33" s="123">
        <f>D34+D35+D36+D37</f>
        <v>7633.9</v>
      </c>
      <c r="E33" s="123">
        <f t="shared" ref="E33" si="17">E34+E35+E36+E37</f>
        <v>6348.8</v>
      </c>
      <c r="F33" s="123">
        <f t="shared" ref="F33:G33" si="18">F34+F35+F36+F37</f>
        <v>6348.8</v>
      </c>
      <c r="G33" s="123">
        <f t="shared" si="18"/>
        <v>0</v>
      </c>
    </row>
    <row r="34" spans="1:7" ht="31.5" x14ac:dyDescent="0.25">
      <c r="A34" s="160"/>
      <c r="B34" s="182"/>
      <c r="C34" s="31" t="s">
        <v>31</v>
      </c>
      <c r="D34" s="124">
        <v>0</v>
      </c>
      <c r="E34" s="124">
        <v>0</v>
      </c>
      <c r="F34" s="124">
        <v>0</v>
      </c>
      <c r="G34" s="124">
        <v>0</v>
      </c>
    </row>
    <row r="35" spans="1:7" ht="18.75" x14ac:dyDescent="0.25">
      <c r="A35" s="160"/>
      <c r="B35" s="182"/>
      <c r="C35" s="31" t="s">
        <v>32</v>
      </c>
      <c r="D35" s="124">
        <v>0</v>
      </c>
      <c r="E35" s="124">
        <v>0</v>
      </c>
      <c r="F35" s="124">
        <v>0</v>
      </c>
      <c r="G35" s="124">
        <v>0</v>
      </c>
    </row>
    <row r="36" spans="1:7" ht="18.75" x14ac:dyDescent="0.25">
      <c r="A36" s="160"/>
      <c r="B36" s="182"/>
      <c r="C36" s="31" t="s">
        <v>33</v>
      </c>
      <c r="D36" s="124">
        <v>7633.9</v>
      </c>
      <c r="E36" s="124">
        <v>6348.8</v>
      </c>
      <c r="F36" s="124">
        <v>6348.8</v>
      </c>
      <c r="G36" s="124">
        <v>0</v>
      </c>
    </row>
    <row r="37" spans="1:7" ht="18.75" x14ac:dyDescent="0.25">
      <c r="A37" s="160"/>
      <c r="B37" s="182"/>
      <c r="C37" s="31" t="s">
        <v>34</v>
      </c>
      <c r="D37" s="124">
        <v>0</v>
      </c>
      <c r="E37" s="124">
        <v>0</v>
      </c>
      <c r="F37" s="124">
        <v>0</v>
      </c>
      <c r="G37" s="124">
        <v>0</v>
      </c>
    </row>
    <row r="38" spans="1:7" ht="18.75" x14ac:dyDescent="0.25">
      <c r="A38" s="160" t="s">
        <v>284</v>
      </c>
      <c r="B38" s="182" t="s">
        <v>364</v>
      </c>
      <c r="C38" s="31" t="s">
        <v>12</v>
      </c>
      <c r="D38" s="123">
        <f>D39+D40+D41+D42</f>
        <v>99380</v>
      </c>
      <c r="E38" s="123">
        <f t="shared" ref="E38:G38" si="19">E39+E40+E41+E42</f>
        <v>100292.6</v>
      </c>
      <c r="F38" s="123">
        <f t="shared" si="19"/>
        <v>100209</v>
      </c>
      <c r="G38" s="123">
        <f t="shared" si="19"/>
        <v>0</v>
      </c>
    </row>
    <row r="39" spans="1:7" ht="31.5" x14ac:dyDescent="0.25">
      <c r="A39" s="160"/>
      <c r="B39" s="182"/>
      <c r="C39" s="31" t="s">
        <v>31</v>
      </c>
      <c r="D39" s="124">
        <v>0</v>
      </c>
      <c r="E39" s="124">
        <v>0</v>
      </c>
      <c r="F39" s="124">
        <v>0</v>
      </c>
      <c r="G39" s="124">
        <v>0</v>
      </c>
    </row>
    <row r="40" spans="1:7" ht="18.75" x14ac:dyDescent="0.25">
      <c r="A40" s="160"/>
      <c r="B40" s="182"/>
      <c r="C40" s="31" t="s">
        <v>32</v>
      </c>
      <c r="D40" s="124">
        <v>0</v>
      </c>
      <c r="E40" s="124">
        <v>0</v>
      </c>
      <c r="F40" s="124">
        <v>0</v>
      </c>
      <c r="G40" s="124">
        <v>0</v>
      </c>
    </row>
    <row r="41" spans="1:7" ht="18.75" x14ac:dyDescent="0.25">
      <c r="A41" s="160"/>
      <c r="B41" s="182"/>
      <c r="C41" s="31" t="s">
        <v>33</v>
      </c>
      <c r="D41" s="124">
        <v>99380</v>
      </c>
      <c r="E41" s="124">
        <v>100292.6</v>
      </c>
      <c r="F41" s="124">
        <v>100209</v>
      </c>
      <c r="G41" s="124">
        <v>0</v>
      </c>
    </row>
    <row r="42" spans="1:7" ht="18.75" x14ac:dyDescent="0.25">
      <c r="A42" s="160"/>
      <c r="B42" s="182"/>
      <c r="C42" s="31" t="s">
        <v>34</v>
      </c>
      <c r="D42" s="124">
        <v>0</v>
      </c>
      <c r="E42" s="124">
        <v>0</v>
      </c>
      <c r="F42" s="124">
        <v>0</v>
      </c>
      <c r="G42" s="124">
        <v>0</v>
      </c>
    </row>
    <row r="43" spans="1:7" s="8" customFormat="1" ht="33" customHeight="1" x14ac:dyDescent="0.2">
      <c r="A43" s="160" t="s">
        <v>285</v>
      </c>
      <c r="B43" s="182" t="s">
        <v>365</v>
      </c>
      <c r="C43" s="31" t="s">
        <v>12</v>
      </c>
      <c r="D43" s="123">
        <f>D44+D45+D46+D47</f>
        <v>0</v>
      </c>
      <c r="E43" s="123">
        <f t="shared" ref="E43" si="20">E44+E45+E46+E47</f>
        <v>0</v>
      </c>
      <c r="F43" s="123">
        <f t="shared" ref="F43:G43" si="21">F44+F45+F46+F47</f>
        <v>0</v>
      </c>
      <c r="G43" s="123">
        <f t="shared" si="21"/>
        <v>0</v>
      </c>
    </row>
    <row r="44" spans="1:7" s="8" customFormat="1" ht="31.5" x14ac:dyDescent="0.2">
      <c r="A44" s="160"/>
      <c r="B44" s="182"/>
      <c r="C44" s="31" t="s">
        <v>31</v>
      </c>
      <c r="D44" s="124">
        <v>0</v>
      </c>
      <c r="E44" s="124">
        <v>0</v>
      </c>
      <c r="F44" s="124">
        <v>0</v>
      </c>
      <c r="G44" s="124">
        <v>0</v>
      </c>
    </row>
    <row r="45" spans="1:7" s="8" customFormat="1" ht="39.75" customHeight="1" x14ac:dyDescent="0.2">
      <c r="A45" s="160"/>
      <c r="B45" s="182"/>
      <c r="C45" s="31" t="s">
        <v>32</v>
      </c>
      <c r="D45" s="124">
        <v>0</v>
      </c>
      <c r="E45" s="124">
        <v>0</v>
      </c>
      <c r="F45" s="124">
        <v>0</v>
      </c>
      <c r="G45" s="124">
        <v>0</v>
      </c>
    </row>
    <row r="46" spans="1:7" s="8" customFormat="1" ht="30.75" customHeight="1" x14ac:dyDescent="0.2">
      <c r="A46" s="160"/>
      <c r="B46" s="182"/>
      <c r="C46" s="31" t="s">
        <v>33</v>
      </c>
      <c r="D46" s="124">
        <v>0</v>
      </c>
      <c r="E46" s="124">
        <v>0</v>
      </c>
      <c r="F46" s="124">
        <v>0</v>
      </c>
      <c r="G46" s="124">
        <v>0</v>
      </c>
    </row>
    <row r="47" spans="1:7" s="8" customFormat="1" ht="35.25" customHeight="1" x14ac:dyDescent="0.2">
      <c r="A47" s="160"/>
      <c r="B47" s="182"/>
      <c r="C47" s="31" t="s">
        <v>34</v>
      </c>
      <c r="D47" s="124">
        <v>0</v>
      </c>
      <c r="E47" s="124">
        <v>0</v>
      </c>
      <c r="F47" s="124">
        <v>0</v>
      </c>
      <c r="G47" s="124">
        <v>0</v>
      </c>
    </row>
    <row r="48" spans="1:7" ht="18.75" x14ac:dyDescent="0.25">
      <c r="A48" s="160" t="s">
        <v>286</v>
      </c>
      <c r="B48" s="182" t="s">
        <v>397</v>
      </c>
      <c r="C48" s="31" t="s">
        <v>12</v>
      </c>
      <c r="D48" s="123">
        <f>D49+D50+D51+D52</f>
        <v>227.9</v>
      </c>
      <c r="E48" s="123">
        <f t="shared" ref="E48" si="22">E49+E50+E51+E52</f>
        <v>0</v>
      </c>
      <c r="F48" s="123">
        <f t="shared" ref="F48:G48" si="23">F49+F50+F51+F52</f>
        <v>0</v>
      </c>
      <c r="G48" s="123">
        <f t="shared" si="23"/>
        <v>0</v>
      </c>
    </row>
    <row r="49" spans="1:7" ht="31.5" x14ac:dyDescent="0.25">
      <c r="A49" s="160"/>
      <c r="B49" s="182"/>
      <c r="C49" s="31" t="s">
        <v>31</v>
      </c>
      <c r="D49" s="124">
        <v>227.9</v>
      </c>
      <c r="E49" s="124">
        <v>0</v>
      </c>
      <c r="F49" s="124">
        <v>0</v>
      </c>
      <c r="G49" s="124">
        <v>0</v>
      </c>
    </row>
    <row r="50" spans="1:7" ht="18.75" x14ac:dyDescent="0.25">
      <c r="A50" s="160"/>
      <c r="B50" s="182"/>
      <c r="C50" s="31" t="s">
        <v>32</v>
      </c>
      <c r="D50" s="124">
        <v>0</v>
      </c>
      <c r="E50" s="124">
        <v>0</v>
      </c>
      <c r="F50" s="124">
        <v>0</v>
      </c>
      <c r="G50" s="124">
        <v>0</v>
      </c>
    </row>
    <row r="51" spans="1:7" ht="18.75" x14ac:dyDescent="0.25">
      <c r="A51" s="160"/>
      <c r="B51" s="182"/>
      <c r="C51" s="31" t="s">
        <v>33</v>
      </c>
      <c r="D51" s="124">
        <v>0</v>
      </c>
      <c r="E51" s="124">
        <v>0</v>
      </c>
      <c r="F51" s="124">
        <v>0</v>
      </c>
      <c r="G51" s="124">
        <v>0</v>
      </c>
    </row>
    <row r="52" spans="1:7" ht="18.75" x14ac:dyDescent="0.25">
      <c r="A52" s="160"/>
      <c r="B52" s="182"/>
      <c r="C52" s="31" t="s">
        <v>34</v>
      </c>
      <c r="D52" s="124">
        <v>0</v>
      </c>
      <c r="E52" s="124">
        <v>0</v>
      </c>
      <c r="F52" s="124">
        <v>0</v>
      </c>
      <c r="G52" s="124">
        <v>0</v>
      </c>
    </row>
    <row r="53" spans="1:7" s="114" customFormat="1" ht="18.75" x14ac:dyDescent="0.25">
      <c r="A53" s="184" t="s">
        <v>321</v>
      </c>
      <c r="B53" s="186" t="s">
        <v>3</v>
      </c>
      <c r="C53" s="111" t="s">
        <v>12</v>
      </c>
      <c r="D53" s="122">
        <f>D58+D63+D68+D73+D78+D83+D93+D98+D103+D108+D113+D118+D123+D128+D133+D138+D143+D148+D88</f>
        <v>590371.4</v>
      </c>
      <c r="E53" s="122">
        <f t="shared" ref="E53:G54" si="24">E58+E63+E68+E73+E78+E83+E93+E98+E103+E108+E113+E118+E123+E128+E133+E138+E143+E148+E88</f>
        <v>554779.10000000009</v>
      </c>
      <c r="F53" s="122">
        <f t="shared" si="24"/>
        <v>553438.80000000005</v>
      </c>
      <c r="G53" s="122">
        <f t="shared" si="24"/>
        <v>0</v>
      </c>
    </row>
    <row r="54" spans="1:7" s="114" customFormat="1" ht="31.5" x14ac:dyDescent="0.25">
      <c r="A54" s="184"/>
      <c r="B54" s="186"/>
      <c r="C54" s="111" t="s">
        <v>31</v>
      </c>
      <c r="D54" s="122">
        <f>D59+D64+D69+D74+D79+D84+D94+D99+D104+D109+D114+D119+D124+D129+D134+D139+D144+D149+D89</f>
        <v>192581.09999999998</v>
      </c>
      <c r="E54" s="122">
        <f t="shared" si="24"/>
        <v>159097.29999999999</v>
      </c>
      <c r="F54" s="122">
        <f t="shared" si="24"/>
        <v>158847.29999999999</v>
      </c>
      <c r="G54" s="122">
        <f t="shared" si="24"/>
        <v>0</v>
      </c>
    </row>
    <row r="55" spans="1:7" s="114" customFormat="1" ht="18.75" x14ac:dyDescent="0.25">
      <c r="A55" s="184"/>
      <c r="B55" s="186"/>
      <c r="C55" s="111" t="s">
        <v>32</v>
      </c>
      <c r="D55" s="122">
        <f t="shared" ref="D55:G55" si="25">D60+D65+D70+D75+D80+D85+D95+D100+D105+D110+D115+D120+D125+D130+D135+D140+D145+D150+D90</f>
        <v>55744.399999999994</v>
      </c>
      <c r="E55" s="122">
        <f t="shared" si="25"/>
        <v>54739.6</v>
      </c>
      <c r="F55" s="122">
        <f t="shared" si="25"/>
        <v>53878.3</v>
      </c>
      <c r="G55" s="122">
        <f t="shared" si="25"/>
        <v>0</v>
      </c>
    </row>
    <row r="56" spans="1:7" s="114" customFormat="1" ht="18.75" x14ac:dyDescent="0.25">
      <c r="A56" s="184"/>
      <c r="B56" s="186"/>
      <c r="C56" s="111" t="s">
        <v>33</v>
      </c>
      <c r="D56" s="122">
        <f t="shared" ref="D56:G56" si="26">D61+D66+D71+D76+D81+D86+D96+D101+D106+D111+D116+D121+D126+D131+D136+D141+D146+D151+D91</f>
        <v>342045.90000000008</v>
      </c>
      <c r="E56" s="122">
        <f t="shared" si="26"/>
        <v>340942.20000000007</v>
      </c>
      <c r="F56" s="122">
        <f t="shared" si="26"/>
        <v>340713.20000000007</v>
      </c>
      <c r="G56" s="122">
        <f t="shared" si="26"/>
        <v>0</v>
      </c>
    </row>
    <row r="57" spans="1:7" s="114" customFormat="1" ht="18.75" x14ac:dyDescent="0.25">
      <c r="A57" s="184"/>
      <c r="B57" s="186"/>
      <c r="C57" s="111" t="s">
        <v>34</v>
      </c>
      <c r="D57" s="122">
        <f t="shared" ref="D57:G57" si="27">D62+D67+D72+D77+D82+D87+D97+D102+D107+D112+D117+D122+D127+D132+D137+D142+D147+D152+D92</f>
        <v>0</v>
      </c>
      <c r="E57" s="122">
        <f t="shared" si="27"/>
        <v>0</v>
      </c>
      <c r="F57" s="122">
        <f t="shared" si="27"/>
        <v>0</v>
      </c>
      <c r="G57" s="122">
        <f t="shared" si="27"/>
        <v>0</v>
      </c>
    </row>
    <row r="58" spans="1:7" ht="24.75" customHeight="1" x14ac:dyDescent="0.25">
      <c r="A58" s="160" t="s">
        <v>287</v>
      </c>
      <c r="B58" s="182" t="s">
        <v>367</v>
      </c>
      <c r="C58" s="31" t="s">
        <v>12</v>
      </c>
      <c r="D58" s="123">
        <f>D59+D60+D61+D62</f>
        <v>313324.7</v>
      </c>
      <c r="E58" s="123">
        <f t="shared" ref="E58" si="28">E59+E60+E61+E62</f>
        <v>310144.7</v>
      </c>
      <c r="F58" s="123">
        <f t="shared" ref="F58:G58" si="29">F59+F60+F61+F62</f>
        <v>310144.7</v>
      </c>
      <c r="G58" s="123">
        <f t="shared" si="29"/>
        <v>0</v>
      </c>
    </row>
    <row r="59" spans="1:7" ht="38.25" customHeight="1" x14ac:dyDescent="0.25">
      <c r="A59" s="160"/>
      <c r="B59" s="182"/>
      <c r="C59" s="31" t="s">
        <v>31</v>
      </c>
      <c r="D59" s="124">
        <v>0</v>
      </c>
      <c r="E59" s="124">
        <v>0</v>
      </c>
      <c r="F59" s="124">
        <v>0</v>
      </c>
      <c r="G59" s="124">
        <v>0</v>
      </c>
    </row>
    <row r="60" spans="1:7" ht="26.25" customHeight="1" x14ac:dyDescent="0.25">
      <c r="A60" s="160"/>
      <c r="B60" s="182"/>
      <c r="C60" s="31" t="s">
        <v>32</v>
      </c>
      <c r="D60" s="124">
        <v>0</v>
      </c>
      <c r="E60" s="124">
        <v>0</v>
      </c>
      <c r="F60" s="124">
        <v>0</v>
      </c>
      <c r="G60" s="124">
        <v>0</v>
      </c>
    </row>
    <row r="61" spans="1:7" ht="21" customHeight="1" x14ac:dyDescent="0.25">
      <c r="A61" s="160"/>
      <c r="B61" s="182"/>
      <c r="C61" s="31" t="s">
        <v>33</v>
      </c>
      <c r="D61" s="124">
        <v>313324.7</v>
      </c>
      <c r="E61" s="124">
        <v>310144.7</v>
      </c>
      <c r="F61" s="124">
        <v>310144.7</v>
      </c>
      <c r="G61" s="124">
        <v>0</v>
      </c>
    </row>
    <row r="62" spans="1:7" ht="23.25" customHeight="1" x14ac:dyDescent="0.25">
      <c r="A62" s="160"/>
      <c r="B62" s="182"/>
      <c r="C62" s="31" t="s">
        <v>34</v>
      </c>
      <c r="D62" s="124">
        <v>0</v>
      </c>
      <c r="E62" s="124">
        <v>0</v>
      </c>
      <c r="F62" s="124">
        <v>0</v>
      </c>
      <c r="G62" s="124">
        <v>0</v>
      </c>
    </row>
    <row r="63" spans="1:7" ht="18.75" x14ac:dyDescent="0.25">
      <c r="A63" s="160" t="s">
        <v>288</v>
      </c>
      <c r="B63" s="182" t="s">
        <v>360</v>
      </c>
      <c r="C63" s="31" t="s">
        <v>12</v>
      </c>
      <c r="D63" s="123">
        <f>D64+D65+D66+D67</f>
        <v>151029.29999999999</v>
      </c>
      <c r="E63" s="123">
        <f t="shared" ref="E63" si="30">E64+E65+E66+E67</f>
        <v>145273</v>
      </c>
      <c r="F63" s="123">
        <f t="shared" ref="F63:G63" si="31">F64+F65+F66+F67</f>
        <v>145023</v>
      </c>
      <c r="G63" s="123">
        <f t="shared" si="31"/>
        <v>0</v>
      </c>
    </row>
    <row r="64" spans="1:7" ht="31.5" x14ac:dyDescent="0.25">
      <c r="A64" s="160"/>
      <c r="B64" s="182"/>
      <c r="C64" s="31" t="s">
        <v>31</v>
      </c>
      <c r="D64" s="124">
        <v>151029.29999999999</v>
      </c>
      <c r="E64" s="124">
        <v>145273</v>
      </c>
      <c r="F64" s="124">
        <v>145023</v>
      </c>
      <c r="G64" s="124">
        <v>0</v>
      </c>
    </row>
    <row r="65" spans="1:7" ht="18.75" x14ac:dyDescent="0.25">
      <c r="A65" s="160"/>
      <c r="B65" s="182"/>
      <c r="C65" s="31" t="s">
        <v>32</v>
      </c>
      <c r="D65" s="124">
        <v>0</v>
      </c>
      <c r="E65" s="124">
        <v>0</v>
      </c>
      <c r="F65" s="124">
        <v>0</v>
      </c>
      <c r="G65" s="124">
        <v>0</v>
      </c>
    </row>
    <row r="66" spans="1:7" ht="18.75" x14ac:dyDescent="0.25">
      <c r="A66" s="160"/>
      <c r="B66" s="182"/>
      <c r="C66" s="31" t="s">
        <v>33</v>
      </c>
      <c r="D66" s="124">
        <v>0</v>
      </c>
      <c r="E66" s="124">
        <v>0</v>
      </c>
      <c r="F66" s="124">
        <v>0</v>
      </c>
      <c r="G66" s="124">
        <v>0</v>
      </c>
    </row>
    <row r="67" spans="1:7" ht="18.75" x14ac:dyDescent="0.25">
      <c r="A67" s="160"/>
      <c r="B67" s="182"/>
      <c r="C67" s="31" t="s">
        <v>34</v>
      </c>
      <c r="D67" s="124">
        <v>0</v>
      </c>
      <c r="E67" s="124">
        <v>0</v>
      </c>
      <c r="F67" s="124">
        <v>0</v>
      </c>
      <c r="G67" s="124">
        <v>0</v>
      </c>
    </row>
    <row r="68" spans="1:7" ht="27.75" customHeight="1" x14ac:dyDescent="0.25">
      <c r="A68" s="160" t="s">
        <v>289</v>
      </c>
      <c r="B68" s="182" t="s">
        <v>477</v>
      </c>
      <c r="C68" s="31" t="s">
        <v>12</v>
      </c>
      <c r="D68" s="123">
        <f>D69+D70+D71+D72</f>
        <v>16000.5</v>
      </c>
      <c r="E68" s="123">
        <f t="shared" ref="E68" si="32">E69+E70+E71+E72</f>
        <v>17323.400000000001</v>
      </c>
      <c r="F68" s="123">
        <f t="shared" ref="F68:G68" si="33">F69+F70+F71+F72</f>
        <v>17323.400000000001</v>
      </c>
      <c r="G68" s="123">
        <f t="shared" si="33"/>
        <v>0</v>
      </c>
    </row>
    <row r="69" spans="1:7" ht="31.5" x14ac:dyDescent="0.25">
      <c r="A69" s="160"/>
      <c r="B69" s="182"/>
      <c r="C69" s="31" t="s">
        <v>31</v>
      </c>
      <c r="D69" s="124">
        <v>0</v>
      </c>
      <c r="E69" s="124">
        <v>0</v>
      </c>
      <c r="F69" s="124">
        <v>0</v>
      </c>
      <c r="G69" s="124">
        <v>0</v>
      </c>
    </row>
    <row r="70" spans="1:7" ht="27" customHeight="1" x14ac:dyDescent="0.25">
      <c r="A70" s="160"/>
      <c r="B70" s="182"/>
      <c r="C70" s="31" t="s">
        <v>32</v>
      </c>
      <c r="D70" s="124">
        <v>0</v>
      </c>
      <c r="E70" s="124">
        <v>0</v>
      </c>
      <c r="F70" s="124">
        <v>0</v>
      </c>
      <c r="G70" s="124">
        <v>0</v>
      </c>
    </row>
    <row r="71" spans="1:7" ht="24.75" customHeight="1" x14ac:dyDescent="0.25">
      <c r="A71" s="160"/>
      <c r="B71" s="182"/>
      <c r="C71" s="31" t="s">
        <v>33</v>
      </c>
      <c r="D71" s="124">
        <v>16000.5</v>
      </c>
      <c r="E71" s="124">
        <v>17323.400000000001</v>
      </c>
      <c r="F71" s="124">
        <v>17323.400000000001</v>
      </c>
      <c r="G71" s="124">
        <v>0</v>
      </c>
    </row>
    <row r="72" spans="1:7" ht="36.75" customHeight="1" x14ac:dyDescent="0.25">
      <c r="A72" s="160"/>
      <c r="B72" s="182"/>
      <c r="C72" s="31" t="s">
        <v>34</v>
      </c>
      <c r="D72" s="124">
        <v>0</v>
      </c>
      <c r="E72" s="124">
        <v>0</v>
      </c>
      <c r="F72" s="124">
        <v>0</v>
      </c>
      <c r="G72" s="124">
        <v>0</v>
      </c>
    </row>
    <row r="73" spans="1:7" ht="18.75" x14ac:dyDescent="0.25">
      <c r="A73" s="160" t="s">
        <v>290</v>
      </c>
      <c r="B73" s="182" t="s">
        <v>481</v>
      </c>
      <c r="C73" s="31" t="s">
        <v>12</v>
      </c>
      <c r="D73" s="123">
        <f>D74+D75+D76+D77</f>
        <v>7005.3</v>
      </c>
      <c r="E73" s="123">
        <f t="shared" ref="E73" si="34">E74+E75+E76+E77</f>
        <v>6683.5</v>
      </c>
      <c r="F73" s="123">
        <f t="shared" ref="F73:G73" si="35">F74+F75+F76+F77</f>
        <v>6683.5</v>
      </c>
      <c r="G73" s="123">
        <f t="shared" si="35"/>
        <v>0</v>
      </c>
    </row>
    <row r="74" spans="1:7" ht="31.5" x14ac:dyDescent="0.25">
      <c r="A74" s="160"/>
      <c r="B74" s="182"/>
      <c r="C74" s="31" t="s">
        <v>31</v>
      </c>
      <c r="D74" s="125">
        <v>7005.3</v>
      </c>
      <c r="E74" s="125">
        <v>6683.5</v>
      </c>
      <c r="F74" s="125">
        <v>6683.5</v>
      </c>
      <c r="G74" s="124">
        <v>0</v>
      </c>
    </row>
    <row r="75" spans="1:7" ht="18.75" x14ac:dyDescent="0.25">
      <c r="A75" s="160"/>
      <c r="B75" s="182"/>
      <c r="C75" s="31" t="s">
        <v>32</v>
      </c>
      <c r="D75" s="124">
        <v>0</v>
      </c>
      <c r="E75" s="124">
        <v>0</v>
      </c>
      <c r="F75" s="124">
        <v>0</v>
      </c>
      <c r="G75" s="124">
        <v>0</v>
      </c>
    </row>
    <row r="76" spans="1:7" ht="18.75" x14ac:dyDescent="0.25">
      <c r="A76" s="160"/>
      <c r="B76" s="182"/>
      <c r="C76" s="31" t="s">
        <v>33</v>
      </c>
      <c r="D76" s="124">
        <v>0</v>
      </c>
      <c r="E76" s="124">
        <v>0</v>
      </c>
      <c r="F76" s="124">
        <v>0</v>
      </c>
      <c r="G76" s="124">
        <v>0</v>
      </c>
    </row>
    <row r="77" spans="1:7" ht="18.75" x14ac:dyDescent="0.25">
      <c r="A77" s="160"/>
      <c r="B77" s="182"/>
      <c r="C77" s="31" t="s">
        <v>34</v>
      </c>
      <c r="D77" s="124">
        <v>0</v>
      </c>
      <c r="E77" s="124">
        <v>0</v>
      </c>
      <c r="F77" s="124">
        <v>0</v>
      </c>
      <c r="G77" s="124">
        <v>0</v>
      </c>
    </row>
    <row r="78" spans="1:7" ht="18.75" x14ac:dyDescent="0.25">
      <c r="A78" s="160" t="s">
        <v>291</v>
      </c>
      <c r="B78" s="182" t="s">
        <v>368</v>
      </c>
      <c r="C78" s="31" t="s">
        <v>12</v>
      </c>
      <c r="D78" s="123">
        <f>D79+D80+D81+D82</f>
        <v>26446</v>
      </c>
      <c r="E78" s="123">
        <f t="shared" ref="E78" si="36">E79+E80+E81+E82</f>
        <v>0</v>
      </c>
      <c r="F78" s="123">
        <f t="shared" ref="F78:G78" si="37">F79+F80+F81+F82</f>
        <v>0</v>
      </c>
      <c r="G78" s="123">
        <f t="shared" si="37"/>
        <v>0</v>
      </c>
    </row>
    <row r="79" spans="1:7" ht="31.5" x14ac:dyDescent="0.25">
      <c r="A79" s="160"/>
      <c r="B79" s="182"/>
      <c r="C79" s="31" t="s">
        <v>31</v>
      </c>
      <c r="D79" s="125">
        <v>26446</v>
      </c>
      <c r="E79" s="125">
        <v>0</v>
      </c>
      <c r="F79" s="125">
        <v>0</v>
      </c>
      <c r="G79" s="124">
        <v>0</v>
      </c>
    </row>
    <row r="80" spans="1:7" ht="18.75" x14ac:dyDescent="0.25">
      <c r="A80" s="160"/>
      <c r="B80" s="182"/>
      <c r="C80" s="31" t="s">
        <v>32</v>
      </c>
      <c r="D80" s="124">
        <v>0</v>
      </c>
      <c r="E80" s="124">
        <v>0</v>
      </c>
      <c r="F80" s="124">
        <v>0</v>
      </c>
      <c r="G80" s="124">
        <v>0</v>
      </c>
    </row>
    <row r="81" spans="1:7" ht="18.75" x14ac:dyDescent="0.25">
      <c r="A81" s="160"/>
      <c r="B81" s="182"/>
      <c r="C81" s="31" t="s">
        <v>33</v>
      </c>
      <c r="D81" s="124">
        <v>0</v>
      </c>
      <c r="E81" s="124">
        <v>0</v>
      </c>
      <c r="F81" s="124">
        <v>0</v>
      </c>
      <c r="G81" s="124">
        <v>0</v>
      </c>
    </row>
    <row r="82" spans="1:7" ht="18.75" x14ac:dyDescent="0.25">
      <c r="A82" s="160"/>
      <c r="B82" s="182"/>
      <c r="C82" s="31" t="s">
        <v>34</v>
      </c>
      <c r="D82" s="124">
        <v>0</v>
      </c>
      <c r="E82" s="124">
        <v>0</v>
      </c>
      <c r="F82" s="124">
        <v>0</v>
      </c>
      <c r="G82" s="124">
        <v>0</v>
      </c>
    </row>
    <row r="83" spans="1:7" ht="18.75" x14ac:dyDescent="0.25">
      <c r="A83" s="160" t="s">
        <v>292</v>
      </c>
      <c r="B83" s="182" t="s">
        <v>416</v>
      </c>
      <c r="C83" s="31" t="s">
        <v>12</v>
      </c>
      <c r="D83" s="123">
        <f>D84+D85+D86+D87</f>
        <v>0</v>
      </c>
      <c r="E83" s="123">
        <f t="shared" ref="E83" si="38">E84+E85+E86+E87</f>
        <v>0</v>
      </c>
      <c r="F83" s="123">
        <f t="shared" ref="F83:G83" si="39">F84+F85+F86+F87</f>
        <v>0</v>
      </c>
      <c r="G83" s="123">
        <f t="shared" si="39"/>
        <v>0</v>
      </c>
    </row>
    <row r="84" spans="1:7" ht="31.5" x14ac:dyDescent="0.25">
      <c r="A84" s="160"/>
      <c r="B84" s="182"/>
      <c r="C84" s="31" t="s">
        <v>31</v>
      </c>
      <c r="D84" s="124">
        <v>0</v>
      </c>
      <c r="E84" s="124">
        <v>0</v>
      </c>
      <c r="F84" s="124">
        <v>0</v>
      </c>
      <c r="G84" s="124">
        <v>0</v>
      </c>
    </row>
    <row r="85" spans="1:7" ht="18.75" x14ac:dyDescent="0.25">
      <c r="A85" s="160"/>
      <c r="B85" s="182"/>
      <c r="C85" s="31" t="s">
        <v>32</v>
      </c>
      <c r="D85" s="124">
        <v>0</v>
      </c>
      <c r="E85" s="124">
        <v>0</v>
      </c>
      <c r="F85" s="124">
        <v>0</v>
      </c>
      <c r="G85" s="124">
        <v>0</v>
      </c>
    </row>
    <row r="86" spans="1:7" ht="18.75" x14ac:dyDescent="0.25">
      <c r="A86" s="160"/>
      <c r="B86" s="182"/>
      <c r="C86" s="31" t="s">
        <v>33</v>
      </c>
      <c r="D86" s="124">
        <v>0</v>
      </c>
      <c r="E86" s="124">
        <v>0</v>
      </c>
      <c r="F86" s="124">
        <v>0</v>
      </c>
      <c r="G86" s="124">
        <v>0</v>
      </c>
    </row>
    <row r="87" spans="1:7" ht="18.75" x14ac:dyDescent="0.25">
      <c r="A87" s="160"/>
      <c r="B87" s="182"/>
      <c r="C87" s="31" t="s">
        <v>34</v>
      </c>
      <c r="D87" s="124">
        <v>0</v>
      </c>
      <c r="E87" s="124">
        <v>0</v>
      </c>
      <c r="F87" s="124">
        <v>0</v>
      </c>
      <c r="G87" s="124">
        <v>0</v>
      </c>
    </row>
    <row r="88" spans="1:7" ht="18.75" x14ac:dyDescent="0.25">
      <c r="A88" s="160" t="s">
        <v>293</v>
      </c>
      <c r="B88" s="182" t="s">
        <v>370</v>
      </c>
      <c r="C88" s="31" t="s">
        <v>12</v>
      </c>
      <c r="D88" s="123">
        <f>D89+D90+D91+D92</f>
        <v>470</v>
      </c>
      <c r="E88" s="123">
        <f t="shared" ref="E88" si="40">E89+E90+E91+E92</f>
        <v>0</v>
      </c>
      <c r="F88" s="123">
        <f t="shared" ref="F88:G88" si="41">F89+F90+F91+F92</f>
        <v>0</v>
      </c>
      <c r="G88" s="123">
        <f t="shared" si="41"/>
        <v>0</v>
      </c>
    </row>
    <row r="89" spans="1:7" ht="31.5" x14ac:dyDescent="0.25">
      <c r="A89" s="160"/>
      <c r="B89" s="182"/>
      <c r="C89" s="31" t="s">
        <v>31</v>
      </c>
      <c r="D89" s="124">
        <v>470</v>
      </c>
      <c r="E89" s="124">
        <v>0</v>
      </c>
      <c r="F89" s="124">
        <v>0</v>
      </c>
      <c r="G89" s="124">
        <v>0</v>
      </c>
    </row>
    <row r="90" spans="1:7" ht="18.75" x14ac:dyDescent="0.25">
      <c r="A90" s="160"/>
      <c r="B90" s="182"/>
      <c r="C90" s="31" t="s">
        <v>32</v>
      </c>
      <c r="D90" s="124">
        <v>0</v>
      </c>
      <c r="E90" s="124">
        <v>0</v>
      </c>
      <c r="F90" s="124">
        <v>0</v>
      </c>
      <c r="G90" s="124">
        <v>0</v>
      </c>
    </row>
    <row r="91" spans="1:7" ht="18.75" x14ac:dyDescent="0.25">
      <c r="A91" s="160"/>
      <c r="B91" s="182"/>
      <c r="C91" s="31" t="s">
        <v>33</v>
      </c>
      <c r="D91" s="124">
        <v>0</v>
      </c>
      <c r="E91" s="124">
        <v>0</v>
      </c>
      <c r="F91" s="124">
        <v>0</v>
      </c>
      <c r="G91" s="124">
        <v>0</v>
      </c>
    </row>
    <row r="92" spans="1:7" ht="18.75" x14ac:dyDescent="0.25">
      <c r="A92" s="160"/>
      <c r="B92" s="182"/>
      <c r="C92" s="31" t="s">
        <v>34</v>
      </c>
      <c r="D92" s="124">
        <v>0</v>
      </c>
      <c r="E92" s="124">
        <v>0</v>
      </c>
      <c r="F92" s="124">
        <v>0</v>
      </c>
      <c r="G92" s="124">
        <v>0</v>
      </c>
    </row>
    <row r="93" spans="1:7" s="8" customFormat="1" ht="18.75" x14ac:dyDescent="0.2">
      <c r="A93" s="160" t="s">
        <v>294</v>
      </c>
      <c r="B93" s="182" t="s">
        <v>371</v>
      </c>
      <c r="C93" s="31" t="s">
        <v>12</v>
      </c>
      <c r="D93" s="123">
        <f>D94+D95+D96+D97</f>
        <v>8320.9</v>
      </c>
      <c r="E93" s="123">
        <f t="shared" ref="E93" si="42">E94+E95+E96+E97</f>
        <v>8320.9</v>
      </c>
      <c r="F93" s="123">
        <f t="shared" ref="F93:G93" si="43">F94+F95+F96+F97</f>
        <v>8320.9</v>
      </c>
      <c r="G93" s="123">
        <f t="shared" si="43"/>
        <v>0</v>
      </c>
    </row>
    <row r="94" spans="1:7" s="8" customFormat="1" ht="31.5" x14ac:dyDescent="0.2">
      <c r="A94" s="160"/>
      <c r="B94" s="182"/>
      <c r="C94" s="31" t="s">
        <v>31</v>
      </c>
      <c r="D94" s="124">
        <v>5130</v>
      </c>
      <c r="E94" s="124">
        <v>5130</v>
      </c>
      <c r="F94" s="124">
        <v>5130</v>
      </c>
      <c r="G94" s="124">
        <v>0</v>
      </c>
    </row>
    <row r="95" spans="1:7" s="8" customFormat="1" ht="18.75" x14ac:dyDescent="0.2">
      <c r="A95" s="160"/>
      <c r="B95" s="182"/>
      <c r="C95" s="31" t="s">
        <v>32</v>
      </c>
      <c r="D95" s="124">
        <v>0</v>
      </c>
      <c r="E95" s="124">
        <v>0</v>
      </c>
      <c r="F95" s="124">
        <v>0</v>
      </c>
      <c r="G95" s="124">
        <v>0</v>
      </c>
    </row>
    <row r="96" spans="1:7" ht="18.75" x14ac:dyDescent="0.25">
      <c r="A96" s="160"/>
      <c r="B96" s="182"/>
      <c r="C96" s="31" t="s">
        <v>33</v>
      </c>
      <c r="D96" s="124">
        <v>3190.9</v>
      </c>
      <c r="E96" s="124">
        <v>3190.9</v>
      </c>
      <c r="F96" s="124">
        <v>3190.9</v>
      </c>
      <c r="G96" s="124">
        <v>0</v>
      </c>
    </row>
    <row r="97" spans="1:7" ht="18.75" x14ac:dyDescent="0.25">
      <c r="A97" s="160"/>
      <c r="B97" s="182"/>
      <c r="C97" s="31" t="s">
        <v>34</v>
      </c>
      <c r="D97" s="124">
        <v>0</v>
      </c>
      <c r="E97" s="124">
        <v>0</v>
      </c>
      <c r="F97" s="124">
        <v>0</v>
      </c>
      <c r="G97" s="124">
        <v>0</v>
      </c>
    </row>
    <row r="98" spans="1:7" ht="18.75" x14ac:dyDescent="0.25">
      <c r="A98" s="160" t="s">
        <v>295</v>
      </c>
      <c r="B98" s="182" t="s">
        <v>372</v>
      </c>
      <c r="C98" s="31" t="s">
        <v>12</v>
      </c>
      <c r="D98" s="123">
        <f>D99+D100+D101+D102</f>
        <v>4300.3999999999996</v>
      </c>
      <c r="E98" s="123">
        <f t="shared" ref="E98" si="44">E99+E100+E101+E102</f>
        <v>4261.8</v>
      </c>
      <c r="F98" s="123">
        <f t="shared" ref="F98:G98" si="45">F99+F100+F101+F102</f>
        <v>4261.8</v>
      </c>
      <c r="G98" s="123">
        <f t="shared" si="45"/>
        <v>0</v>
      </c>
    </row>
    <row r="99" spans="1:7" ht="31.5" x14ac:dyDescent="0.25">
      <c r="A99" s="160"/>
      <c r="B99" s="182"/>
      <c r="C99" s="31" t="s">
        <v>31</v>
      </c>
      <c r="D99" s="124">
        <v>400</v>
      </c>
      <c r="E99" s="124">
        <v>400</v>
      </c>
      <c r="F99" s="124">
        <v>400</v>
      </c>
      <c r="G99" s="124">
        <v>0</v>
      </c>
    </row>
    <row r="100" spans="1:7" ht="18.75" x14ac:dyDescent="0.25">
      <c r="A100" s="160"/>
      <c r="B100" s="182"/>
      <c r="C100" s="31" t="s">
        <v>32</v>
      </c>
      <c r="D100" s="124">
        <v>0</v>
      </c>
      <c r="E100" s="124">
        <v>0</v>
      </c>
      <c r="F100" s="124">
        <v>0</v>
      </c>
      <c r="G100" s="124">
        <v>0</v>
      </c>
    </row>
    <row r="101" spans="1:7" ht="18.75" x14ac:dyDescent="0.25">
      <c r="A101" s="160"/>
      <c r="B101" s="182"/>
      <c r="C101" s="31" t="s">
        <v>33</v>
      </c>
      <c r="D101" s="124">
        <v>3900.4</v>
      </c>
      <c r="E101" s="124">
        <v>3861.8</v>
      </c>
      <c r="F101" s="124">
        <v>3861.8</v>
      </c>
      <c r="G101" s="124">
        <v>0</v>
      </c>
    </row>
    <row r="102" spans="1:7" ht="18.75" x14ac:dyDescent="0.25">
      <c r="A102" s="160"/>
      <c r="B102" s="182"/>
      <c r="C102" s="31" t="s">
        <v>34</v>
      </c>
      <c r="D102" s="124">
        <v>0</v>
      </c>
      <c r="E102" s="124">
        <v>0</v>
      </c>
      <c r="F102" s="124">
        <v>0</v>
      </c>
      <c r="G102" s="124">
        <v>0</v>
      </c>
    </row>
    <row r="103" spans="1:7" ht="18.75" x14ac:dyDescent="0.25">
      <c r="A103" s="160" t="s">
        <v>296</v>
      </c>
      <c r="B103" s="182" t="s">
        <v>373</v>
      </c>
      <c r="C103" s="31" t="s">
        <v>12</v>
      </c>
      <c r="D103" s="123">
        <f>D104+D105+D106+D107</f>
        <v>129.6</v>
      </c>
      <c r="E103" s="123">
        <f t="shared" ref="E103" si="46">E104+E105+E106+E107</f>
        <v>198</v>
      </c>
      <c r="F103" s="123">
        <f t="shared" ref="F103:G103" si="47">F104+F105+F106+F107</f>
        <v>198</v>
      </c>
      <c r="G103" s="123">
        <f t="shared" si="47"/>
        <v>0</v>
      </c>
    </row>
    <row r="104" spans="1:7" ht="31.5" x14ac:dyDescent="0.25">
      <c r="A104" s="160"/>
      <c r="B104" s="182"/>
      <c r="C104" s="31" t="s">
        <v>31</v>
      </c>
      <c r="D104" s="124">
        <v>129.6</v>
      </c>
      <c r="E104" s="124">
        <v>198</v>
      </c>
      <c r="F104" s="124">
        <v>198</v>
      </c>
      <c r="G104" s="124">
        <v>0</v>
      </c>
    </row>
    <row r="105" spans="1:7" s="8" customFormat="1" ht="18.75" x14ac:dyDescent="0.2">
      <c r="A105" s="160"/>
      <c r="B105" s="182"/>
      <c r="C105" s="31" t="s">
        <v>32</v>
      </c>
      <c r="D105" s="124">
        <v>0</v>
      </c>
      <c r="E105" s="124">
        <v>0</v>
      </c>
      <c r="F105" s="124">
        <v>0</v>
      </c>
      <c r="G105" s="124">
        <v>0</v>
      </c>
    </row>
    <row r="106" spans="1:7" s="8" customFormat="1" ht="18.75" x14ac:dyDescent="0.2">
      <c r="A106" s="160"/>
      <c r="B106" s="182"/>
      <c r="C106" s="31" t="s">
        <v>33</v>
      </c>
      <c r="D106" s="124">
        <v>0</v>
      </c>
      <c r="E106" s="124">
        <v>0</v>
      </c>
      <c r="F106" s="124">
        <v>0</v>
      </c>
      <c r="G106" s="124">
        <v>0</v>
      </c>
    </row>
    <row r="107" spans="1:7" s="8" customFormat="1" ht="18.75" x14ac:dyDescent="0.2">
      <c r="A107" s="160"/>
      <c r="B107" s="182"/>
      <c r="C107" s="31" t="s">
        <v>34</v>
      </c>
      <c r="D107" s="124">
        <v>0</v>
      </c>
      <c r="E107" s="124">
        <v>0</v>
      </c>
      <c r="F107" s="124">
        <v>0</v>
      </c>
      <c r="G107" s="124">
        <v>0</v>
      </c>
    </row>
    <row r="108" spans="1:7" ht="18.75" x14ac:dyDescent="0.25">
      <c r="A108" s="160" t="s">
        <v>297</v>
      </c>
      <c r="B108" s="182" t="s">
        <v>374</v>
      </c>
      <c r="C108" s="31" t="s">
        <v>12</v>
      </c>
      <c r="D108" s="123">
        <f>D109+D110+D111+D112</f>
        <v>222.4</v>
      </c>
      <c r="E108" s="123">
        <f t="shared" ref="E108" si="48">E109+E110+E111+E112</f>
        <v>142</v>
      </c>
      <c r="F108" s="123">
        <f t="shared" ref="F108:G108" si="49">F109+F110+F111+F112</f>
        <v>142</v>
      </c>
      <c r="G108" s="123">
        <f t="shared" si="49"/>
        <v>0</v>
      </c>
    </row>
    <row r="109" spans="1:7" ht="31.5" x14ac:dyDescent="0.25">
      <c r="A109" s="160"/>
      <c r="B109" s="182"/>
      <c r="C109" s="31" t="s">
        <v>31</v>
      </c>
      <c r="D109" s="124">
        <v>222.4</v>
      </c>
      <c r="E109" s="124">
        <v>142</v>
      </c>
      <c r="F109" s="124">
        <v>142</v>
      </c>
      <c r="G109" s="124">
        <v>0</v>
      </c>
    </row>
    <row r="110" spans="1:7" ht="18.75" x14ac:dyDescent="0.25">
      <c r="A110" s="160"/>
      <c r="B110" s="182"/>
      <c r="C110" s="31" t="s">
        <v>32</v>
      </c>
      <c r="D110" s="124">
        <v>0</v>
      </c>
      <c r="E110" s="124">
        <v>0</v>
      </c>
      <c r="F110" s="124">
        <v>0</v>
      </c>
      <c r="G110" s="124">
        <v>0</v>
      </c>
    </row>
    <row r="111" spans="1:7" ht="18.75" x14ac:dyDescent="0.25">
      <c r="A111" s="160"/>
      <c r="B111" s="182"/>
      <c r="C111" s="31" t="s">
        <v>33</v>
      </c>
      <c r="D111" s="124">
        <v>0</v>
      </c>
      <c r="E111" s="124">
        <v>0</v>
      </c>
      <c r="F111" s="124">
        <v>0</v>
      </c>
      <c r="G111" s="124">
        <v>0</v>
      </c>
    </row>
    <row r="112" spans="1:7" ht="18.75" x14ac:dyDescent="0.25">
      <c r="A112" s="160"/>
      <c r="B112" s="182"/>
      <c r="C112" s="31" t="s">
        <v>34</v>
      </c>
      <c r="D112" s="124">
        <v>0</v>
      </c>
      <c r="E112" s="124">
        <v>0</v>
      </c>
      <c r="F112" s="124">
        <v>0</v>
      </c>
      <c r="G112" s="124">
        <v>0</v>
      </c>
    </row>
    <row r="113" spans="1:7" s="8" customFormat="1" ht="31.5" customHeight="1" x14ac:dyDescent="0.2">
      <c r="A113" s="160" t="s">
        <v>298</v>
      </c>
      <c r="B113" s="182" t="s">
        <v>375</v>
      </c>
      <c r="C113" s="31" t="s">
        <v>12</v>
      </c>
      <c r="D113" s="123">
        <f>D114+D115+D116+D117</f>
        <v>1846.5</v>
      </c>
      <c r="E113" s="123">
        <f t="shared" ref="E113" si="50">E114+E115+E116+E117</f>
        <v>0</v>
      </c>
      <c r="F113" s="123">
        <f t="shared" ref="F113:G113" si="51">F114+F115+F116+F117</f>
        <v>0</v>
      </c>
      <c r="G113" s="123">
        <f t="shared" si="51"/>
        <v>0</v>
      </c>
    </row>
    <row r="114" spans="1:7" ht="31.5" x14ac:dyDescent="0.25">
      <c r="A114" s="160"/>
      <c r="B114" s="182"/>
      <c r="C114" s="31" t="s">
        <v>31</v>
      </c>
      <c r="D114" s="124">
        <v>277.7</v>
      </c>
      <c r="E114" s="124">
        <v>0</v>
      </c>
      <c r="F114" s="124">
        <v>0</v>
      </c>
      <c r="G114" s="124">
        <v>0</v>
      </c>
    </row>
    <row r="115" spans="1:7" ht="35.25" customHeight="1" x14ac:dyDescent="0.25">
      <c r="A115" s="160"/>
      <c r="B115" s="182"/>
      <c r="C115" s="31" t="s">
        <v>32</v>
      </c>
      <c r="D115" s="124">
        <v>1506</v>
      </c>
      <c r="E115" s="124">
        <v>0</v>
      </c>
      <c r="F115" s="124">
        <v>0</v>
      </c>
      <c r="G115" s="124">
        <v>0</v>
      </c>
    </row>
    <row r="116" spans="1:7" ht="18.75" x14ac:dyDescent="0.25">
      <c r="A116" s="160"/>
      <c r="B116" s="182"/>
      <c r="C116" s="31" t="s">
        <v>33</v>
      </c>
      <c r="D116" s="124">
        <v>62.8</v>
      </c>
      <c r="E116" s="124">
        <v>0</v>
      </c>
      <c r="F116" s="124">
        <v>0</v>
      </c>
      <c r="G116" s="124">
        <v>0</v>
      </c>
    </row>
    <row r="117" spans="1:7" ht="25.5" customHeight="1" x14ac:dyDescent="0.25">
      <c r="A117" s="160"/>
      <c r="B117" s="182"/>
      <c r="C117" s="31" t="s">
        <v>34</v>
      </c>
      <c r="D117" s="124">
        <v>0</v>
      </c>
      <c r="E117" s="124">
        <v>0</v>
      </c>
      <c r="F117" s="124">
        <v>0</v>
      </c>
      <c r="G117" s="124">
        <v>0</v>
      </c>
    </row>
    <row r="118" spans="1:7" ht="18.75" x14ac:dyDescent="0.25">
      <c r="A118" s="160" t="s">
        <v>299</v>
      </c>
      <c r="B118" s="182" t="s">
        <v>376</v>
      </c>
      <c r="C118" s="31" t="s">
        <v>12</v>
      </c>
      <c r="D118" s="123">
        <f>D119+D120+D121+D122</f>
        <v>0</v>
      </c>
      <c r="E118" s="123">
        <f t="shared" ref="E118:F118" si="52">E119+E120+E121+E122</f>
        <v>0</v>
      </c>
      <c r="F118" s="123">
        <f t="shared" si="52"/>
        <v>0</v>
      </c>
      <c r="G118" s="123">
        <f t="shared" ref="G118" si="53">G119+G120+G121+G122</f>
        <v>0</v>
      </c>
    </row>
    <row r="119" spans="1:7" ht="31.5" x14ac:dyDescent="0.25">
      <c r="A119" s="160"/>
      <c r="B119" s="182"/>
      <c r="C119" s="31" t="s">
        <v>31</v>
      </c>
      <c r="D119" s="124">
        <v>0</v>
      </c>
      <c r="E119" s="124">
        <v>0</v>
      </c>
      <c r="F119" s="124">
        <v>0</v>
      </c>
      <c r="G119" s="124">
        <v>0</v>
      </c>
    </row>
    <row r="120" spans="1:7" ht="18.75" x14ac:dyDescent="0.25">
      <c r="A120" s="160"/>
      <c r="B120" s="182"/>
      <c r="C120" s="31" t="s">
        <v>32</v>
      </c>
      <c r="D120" s="124">
        <v>0</v>
      </c>
      <c r="E120" s="124">
        <v>0</v>
      </c>
      <c r="F120" s="124">
        <v>0</v>
      </c>
      <c r="G120" s="124">
        <v>0</v>
      </c>
    </row>
    <row r="121" spans="1:7" ht="18.75" x14ac:dyDescent="0.25">
      <c r="A121" s="160"/>
      <c r="B121" s="182"/>
      <c r="C121" s="31" t="s">
        <v>33</v>
      </c>
      <c r="D121" s="124">
        <v>0</v>
      </c>
      <c r="E121" s="124">
        <v>0</v>
      </c>
      <c r="F121" s="124">
        <v>0</v>
      </c>
      <c r="G121" s="124">
        <v>0</v>
      </c>
    </row>
    <row r="122" spans="1:7" ht="18.75" x14ac:dyDescent="0.25">
      <c r="A122" s="160"/>
      <c r="B122" s="182"/>
      <c r="C122" s="31" t="s">
        <v>34</v>
      </c>
      <c r="D122" s="124">
        <v>0</v>
      </c>
      <c r="E122" s="124">
        <v>0</v>
      </c>
      <c r="F122" s="124">
        <v>0</v>
      </c>
      <c r="G122" s="124">
        <v>0</v>
      </c>
    </row>
    <row r="123" spans="1:7" ht="26.25" customHeight="1" x14ac:dyDescent="0.25">
      <c r="A123" s="160" t="s">
        <v>300</v>
      </c>
      <c r="B123" s="182" t="s">
        <v>377</v>
      </c>
      <c r="C123" s="31" t="s">
        <v>12</v>
      </c>
      <c r="D123" s="123">
        <f>D124+D125+D126+D127</f>
        <v>0</v>
      </c>
      <c r="E123" s="123">
        <f t="shared" ref="E123" si="54">E124+E125+E126+E127</f>
        <v>0</v>
      </c>
      <c r="F123" s="123">
        <f t="shared" ref="F123:G123" si="55">F124+F125+F126+F127</f>
        <v>0</v>
      </c>
      <c r="G123" s="123">
        <f t="shared" si="55"/>
        <v>0</v>
      </c>
    </row>
    <row r="124" spans="1:7" ht="36" customHeight="1" x14ac:dyDescent="0.25">
      <c r="A124" s="160"/>
      <c r="B124" s="182"/>
      <c r="C124" s="31" t="s">
        <v>31</v>
      </c>
      <c r="D124" s="124">
        <v>0</v>
      </c>
      <c r="E124" s="124">
        <v>0</v>
      </c>
      <c r="F124" s="124">
        <v>0</v>
      </c>
      <c r="G124" s="124">
        <v>0</v>
      </c>
    </row>
    <row r="125" spans="1:7" ht="18.75" x14ac:dyDescent="0.25">
      <c r="A125" s="160"/>
      <c r="B125" s="182"/>
      <c r="C125" s="31" t="s">
        <v>32</v>
      </c>
      <c r="D125" s="124">
        <v>0</v>
      </c>
      <c r="E125" s="124">
        <v>0</v>
      </c>
      <c r="F125" s="124">
        <v>0</v>
      </c>
      <c r="G125" s="124">
        <v>0</v>
      </c>
    </row>
    <row r="126" spans="1:7" ht="29.25" customHeight="1" x14ac:dyDescent="0.25">
      <c r="A126" s="160"/>
      <c r="B126" s="182"/>
      <c r="C126" s="31" t="s">
        <v>33</v>
      </c>
      <c r="D126" s="124">
        <v>0</v>
      </c>
      <c r="E126" s="124">
        <v>0</v>
      </c>
      <c r="F126" s="124">
        <v>0</v>
      </c>
      <c r="G126" s="124">
        <v>0</v>
      </c>
    </row>
    <row r="127" spans="1:7" ht="34.5" customHeight="1" x14ac:dyDescent="0.25">
      <c r="A127" s="160"/>
      <c r="B127" s="182"/>
      <c r="C127" s="31" t="s">
        <v>34</v>
      </c>
      <c r="D127" s="124">
        <v>0</v>
      </c>
      <c r="E127" s="124">
        <v>0</v>
      </c>
      <c r="F127" s="124">
        <v>0</v>
      </c>
      <c r="G127" s="124">
        <v>0</v>
      </c>
    </row>
    <row r="128" spans="1:7" ht="33.75" customHeight="1" x14ac:dyDescent="0.25">
      <c r="A128" s="160" t="s">
        <v>301</v>
      </c>
      <c r="B128" s="182" t="s">
        <v>378</v>
      </c>
      <c r="C128" s="31" t="s">
        <v>12</v>
      </c>
      <c r="D128" s="123">
        <f>D129+D130+D131+D132</f>
        <v>0</v>
      </c>
      <c r="E128" s="123">
        <f t="shared" ref="E128:F128" si="56">E129+E130+E131+E132</f>
        <v>0</v>
      </c>
      <c r="F128" s="123">
        <f t="shared" si="56"/>
        <v>0</v>
      </c>
      <c r="G128" s="123">
        <f t="shared" ref="G128" si="57">G129+G130+G131+G132</f>
        <v>0</v>
      </c>
    </row>
    <row r="129" spans="1:7" ht="33.75" customHeight="1" x14ac:dyDescent="0.25">
      <c r="A129" s="160"/>
      <c r="B129" s="182"/>
      <c r="C129" s="31" t="s">
        <v>31</v>
      </c>
      <c r="D129" s="124">
        <v>0</v>
      </c>
      <c r="E129" s="124">
        <v>0</v>
      </c>
      <c r="F129" s="124">
        <v>0</v>
      </c>
      <c r="G129" s="124">
        <v>0</v>
      </c>
    </row>
    <row r="130" spans="1:7" ht="33.75" customHeight="1" x14ac:dyDescent="0.25">
      <c r="A130" s="160"/>
      <c r="B130" s="182"/>
      <c r="C130" s="31" t="s">
        <v>32</v>
      </c>
      <c r="D130" s="124">
        <v>0</v>
      </c>
      <c r="E130" s="124">
        <v>0</v>
      </c>
      <c r="F130" s="124">
        <v>0</v>
      </c>
      <c r="G130" s="124">
        <v>0</v>
      </c>
    </row>
    <row r="131" spans="1:7" ht="33.75" customHeight="1" x14ac:dyDescent="0.25">
      <c r="A131" s="160"/>
      <c r="B131" s="182"/>
      <c r="C131" s="31" t="s">
        <v>33</v>
      </c>
      <c r="D131" s="124">
        <v>0</v>
      </c>
      <c r="E131" s="124">
        <v>0</v>
      </c>
      <c r="F131" s="124">
        <v>0</v>
      </c>
      <c r="G131" s="124">
        <v>0</v>
      </c>
    </row>
    <row r="132" spans="1:7" ht="33.75" customHeight="1" x14ac:dyDescent="0.25">
      <c r="A132" s="160"/>
      <c r="B132" s="182"/>
      <c r="C132" s="31" t="s">
        <v>34</v>
      </c>
      <c r="D132" s="124">
        <v>0</v>
      </c>
      <c r="E132" s="124">
        <v>0</v>
      </c>
      <c r="F132" s="124">
        <v>0</v>
      </c>
      <c r="G132" s="124">
        <v>0</v>
      </c>
    </row>
    <row r="133" spans="1:7" ht="26.25" customHeight="1" x14ac:dyDescent="0.25">
      <c r="A133" s="160" t="s">
        <v>302</v>
      </c>
      <c r="B133" s="182" t="s">
        <v>379</v>
      </c>
      <c r="C133" s="31" t="s">
        <v>12</v>
      </c>
      <c r="D133" s="123">
        <f>D134+D135+D136+D137</f>
        <v>0</v>
      </c>
      <c r="E133" s="123">
        <f t="shared" ref="E133:F133" si="58">E134+E135+E136+E137</f>
        <v>0</v>
      </c>
      <c r="F133" s="123">
        <f t="shared" si="58"/>
        <v>0</v>
      </c>
      <c r="G133" s="123">
        <f t="shared" ref="G133" si="59">G134+G135+G136+G137</f>
        <v>0</v>
      </c>
    </row>
    <row r="134" spans="1:7" ht="36" customHeight="1" x14ac:dyDescent="0.25">
      <c r="A134" s="160"/>
      <c r="B134" s="182"/>
      <c r="C134" s="31" t="s">
        <v>31</v>
      </c>
      <c r="D134" s="124">
        <v>0</v>
      </c>
      <c r="E134" s="124">
        <v>0</v>
      </c>
      <c r="F134" s="124">
        <v>0</v>
      </c>
      <c r="G134" s="124">
        <v>0</v>
      </c>
    </row>
    <row r="135" spans="1:7" ht="18.75" x14ac:dyDescent="0.25">
      <c r="A135" s="160"/>
      <c r="B135" s="182"/>
      <c r="C135" s="31" t="s">
        <v>32</v>
      </c>
      <c r="D135" s="124">
        <v>0</v>
      </c>
      <c r="E135" s="124">
        <v>0</v>
      </c>
      <c r="F135" s="124">
        <v>0</v>
      </c>
      <c r="G135" s="124">
        <v>0</v>
      </c>
    </row>
    <row r="136" spans="1:7" ht="29.25" customHeight="1" x14ac:dyDescent="0.25">
      <c r="A136" s="160"/>
      <c r="B136" s="182"/>
      <c r="C136" s="31" t="s">
        <v>33</v>
      </c>
      <c r="D136" s="124">
        <v>0</v>
      </c>
      <c r="E136" s="124">
        <v>0</v>
      </c>
      <c r="F136" s="124">
        <v>0</v>
      </c>
      <c r="G136" s="124">
        <v>0</v>
      </c>
    </row>
    <row r="137" spans="1:7" ht="34.5" customHeight="1" x14ac:dyDescent="0.25">
      <c r="A137" s="160"/>
      <c r="B137" s="182"/>
      <c r="C137" s="31" t="s">
        <v>34</v>
      </c>
      <c r="D137" s="124">
        <v>0</v>
      </c>
      <c r="E137" s="124">
        <v>0</v>
      </c>
      <c r="F137" s="124">
        <v>0</v>
      </c>
      <c r="G137" s="124">
        <v>0</v>
      </c>
    </row>
    <row r="138" spans="1:7" ht="26.25" customHeight="1" x14ac:dyDescent="0.25">
      <c r="A138" s="160" t="s">
        <v>303</v>
      </c>
      <c r="B138" s="182" t="s">
        <v>380</v>
      </c>
      <c r="C138" s="66" t="s">
        <v>12</v>
      </c>
      <c r="D138" s="123">
        <f>D139+D140+D141+D142</f>
        <v>30904.3</v>
      </c>
      <c r="E138" s="123">
        <f t="shared" ref="E138:G138" si="60">E139+E140+E141+E142</f>
        <v>30933.599999999999</v>
      </c>
      <c r="F138" s="123">
        <f t="shared" si="60"/>
        <v>30933.599999999999</v>
      </c>
      <c r="G138" s="123">
        <f t="shared" si="60"/>
        <v>0</v>
      </c>
    </row>
    <row r="139" spans="1:7" ht="36" customHeight="1" x14ac:dyDescent="0.25">
      <c r="A139" s="160"/>
      <c r="B139" s="182"/>
      <c r="C139" s="66" t="s">
        <v>31</v>
      </c>
      <c r="D139" s="124">
        <v>0</v>
      </c>
      <c r="E139" s="124">
        <v>0</v>
      </c>
      <c r="F139" s="124">
        <v>0</v>
      </c>
      <c r="G139" s="124">
        <v>0</v>
      </c>
    </row>
    <row r="140" spans="1:7" ht="18.75" x14ac:dyDescent="0.25">
      <c r="A140" s="160"/>
      <c r="B140" s="182"/>
      <c r="C140" s="66" t="s">
        <v>32</v>
      </c>
      <c r="D140" s="124">
        <v>30904.3</v>
      </c>
      <c r="E140" s="124">
        <v>30933.599999999999</v>
      </c>
      <c r="F140" s="124">
        <v>30933.599999999999</v>
      </c>
      <c r="G140" s="124">
        <v>0</v>
      </c>
    </row>
    <row r="141" spans="1:7" ht="29.25" customHeight="1" x14ac:dyDescent="0.25">
      <c r="A141" s="160"/>
      <c r="B141" s="182"/>
      <c r="C141" s="66" t="s">
        <v>33</v>
      </c>
      <c r="D141" s="124">
        <v>0</v>
      </c>
      <c r="E141" s="124">
        <v>0</v>
      </c>
      <c r="F141" s="124">
        <v>0</v>
      </c>
      <c r="G141" s="124">
        <v>0</v>
      </c>
    </row>
    <row r="142" spans="1:7" ht="34.5" customHeight="1" x14ac:dyDescent="0.25">
      <c r="A142" s="160"/>
      <c r="B142" s="182"/>
      <c r="C142" s="66" t="s">
        <v>34</v>
      </c>
      <c r="D142" s="124">
        <v>0</v>
      </c>
      <c r="E142" s="124">
        <v>0</v>
      </c>
      <c r="F142" s="124">
        <v>0</v>
      </c>
      <c r="G142" s="124">
        <v>0</v>
      </c>
    </row>
    <row r="143" spans="1:7" ht="26.25" customHeight="1" x14ac:dyDescent="0.25">
      <c r="A143" s="160" t="s">
        <v>304</v>
      </c>
      <c r="B143" s="182" t="s">
        <v>381</v>
      </c>
      <c r="C143" s="82" t="s">
        <v>12</v>
      </c>
      <c r="D143" s="123">
        <f>D144+D145+D146+D147</f>
        <v>293.2</v>
      </c>
      <c r="E143" s="123">
        <f t="shared" ref="E143:G143" si="61">E144+E145+E146+E147</f>
        <v>93.2</v>
      </c>
      <c r="F143" s="123">
        <f t="shared" si="61"/>
        <v>93.2</v>
      </c>
      <c r="G143" s="123">
        <f t="shared" si="61"/>
        <v>0</v>
      </c>
    </row>
    <row r="144" spans="1:7" ht="36" customHeight="1" x14ac:dyDescent="0.25">
      <c r="A144" s="160"/>
      <c r="B144" s="182"/>
      <c r="C144" s="82" t="s">
        <v>31</v>
      </c>
      <c r="D144" s="124">
        <v>200</v>
      </c>
      <c r="E144" s="124">
        <v>0</v>
      </c>
      <c r="F144" s="124">
        <v>0</v>
      </c>
      <c r="G144" s="124">
        <v>0</v>
      </c>
    </row>
    <row r="145" spans="1:7" ht="18.75" x14ac:dyDescent="0.25">
      <c r="A145" s="160"/>
      <c r="B145" s="182"/>
      <c r="C145" s="82" t="s">
        <v>32</v>
      </c>
      <c r="D145" s="124">
        <v>0</v>
      </c>
      <c r="E145" s="124">
        <v>0</v>
      </c>
      <c r="F145" s="124">
        <v>0</v>
      </c>
      <c r="G145" s="124">
        <v>0</v>
      </c>
    </row>
    <row r="146" spans="1:7" ht="29.25" customHeight="1" x14ac:dyDescent="0.25">
      <c r="A146" s="160"/>
      <c r="B146" s="182"/>
      <c r="C146" s="82" t="s">
        <v>33</v>
      </c>
      <c r="D146" s="124">
        <v>93.2</v>
      </c>
      <c r="E146" s="124">
        <v>93.2</v>
      </c>
      <c r="F146" s="124">
        <v>93.2</v>
      </c>
      <c r="G146" s="124">
        <v>0</v>
      </c>
    </row>
    <row r="147" spans="1:7" ht="34.5" customHeight="1" x14ac:dyDescent="0.25">
      <c r="A147" s="160"/>
      <c r="B147" s="182"/>
      <c r="C147" s="82" t="s">
        <v>34</v>
      </c>
      <c r="D147" s="124">
        <v>0</v>
      </c>
      <c r="E147" s="124">
        <v>0</v>
      </c>
      <c r="F147" s="124">
        <v>0</v>
      </c>
      <c r="G147" s="124">
        <v>0</v>
      </c>
    </row>
    <row r="148" spans="1:7" ht="26.25" customHeight="1" x14ac:dyDescent="0.25">
      <c r="A148" s="160" t="s">
        <v>305</v>
      </c>
      <c r="B148" s="182" t="s">
        <v>382</v>
      </c>
      <c r="C148" s="87" t="s">
        <v>12</v>
      </c>
      <c r="D148" s="123">
        <f>D149+D150+D151+D152</f>
        <v>30078.299999999996</v>
      </c>
      <c r="E148" s="123">
        <f t="shared" ref="E148:G148" si="62">E149+E150+E151+E152</f>
        <v>31405</v>
      </c>
      <c r="F148" s="123">
        <f t="shared" ref="F148" si="63">F149+F150+F151+F152</f>
        <v>30314.7</v>
      </c>
      <c r="G148" s="123">
        <f t="shared" si="62"/>
        <v>0</v>
      </c>
    </row>
    <row r="149" spans="1:7" ht="36" customHeight="1" x14ac:dyDescent="0.25">
      <c r="A149" s="160"/>
      <c r="B149" s="182"/>
      <c r="C149" s="87" t="s">
        <v>31</v>
      </c>
      <c r="D149" s="124">
        <v>1270.8</v>
      </c>
      <c r="E149" s="124">
        <v>1270.8</v>
      </c>
      <c r="F149" s="124">
        <v>1270.8</v>
      </c>
      <c r="G149" s="124">
        <v>0</v>
      </c>
    </row>
    <row r="150" spans="1:7" ht="18.75" x14ac:dyDescent="0.25">
      <c r="A150" s="160"/>
      <c r="B150" s="182"/>
      <c r="C150" s="87" t="s">
        <v>32</v>
      </c>
      <c r="D150" s="124">
        <v>23334.1</v>
      </c>
      <c r="E150" s="124">
        <v>23806</v>
      </c>
      <c r="F150" s="124">
        <v>22944.7</v>
      </c>
      <c r="G150" s="124">
        <v>0</v>
      </c>
    </row>
    <row r="151" spans="1:7" ht="29.25" customHeight="1" x14ac:dyDescent="0.25">
      <c r="A151" s="160"/>
      <c r="B151" s="182"/>
      <c r="C151" s="87" t="s">
        <v>33</v>
      </c>
      <c r="D151" s="124">
        <v>5473.4</v>
      </c>
      <c r="E151" s="124">
        <v>6328.2</v>
      </c>
      <c r="F151" s="124">
        <v>6099.2</v>
      </c>
      <c r="G151" s="124">
        <v>0</v>
      </c>
    </row>
    <row r="152" spans="1:7" ht="34.5" customHeight="1" x14ac:dyDescent="0.25">
      <c r="A152" s="160"/>
      <c r="B152" s="182"/>
      <c r="C152" s="87" t="s">
        <v>34</v>
      </c>
      <c r="D152" s="124">
        <v>0</v>
      </c>
      <c r="E152" s="124">
        <v>0</v>
      </c>
      <c r="F152" s="124">
        <v>0</v>
      </c>
      <c r="G152" s="124">
        <v>0</v>
      </c>
    </row>
    <row r="153" spans="1:7" s="114" customFormat="1" ht="18.75" x14ac:dyDescent="0.25">
      <c r="A153" s="183" t="s">
        <v>323</v>
      </c>
      <c r="B153" s="186" t="s">
        <v>20</v>
      </c>
      <c r="C153" s="111" t="s">
        <v>12</v>
      </c>
      <c r="D153" s="122">
        <f>D154+D155+D156+D157</f>
        <v>28450.5</v>
      </c>
      <c r="E153" s="122">
        <f t="shared" ref="E153" si="64">E154+E155+E156+E157</f>
        <v>25719.5</v>
      </c>
      <c r="F153" s="122">
        <f t="shared" ref="F153:G153" si="65">F154+F155+F156+F157</f>
        <v>25719.5</v>
      </c>
      <c r="G153" s="122">
        <f t="shared" si="65"/>
        <v>0</v>
      </c>
    </row>
    <row r="154" spans="1:7" s="114" customFormat="1" ht="31.5" x14ac:dyDescent="0.25">
      <c r="A154" s="183"/>
      <c r="B154" s="186"/>
      <c r="C154" s="111" t="s">
        <v>31</v>
      </c>
      <c r="D154" s="122">
        <f>D159+D164</f>
        <v>28450.5</v>
      </c>
      <c r="E154" s="122">
        <f t="shared" ref="E154:F154" si="66">E159+E164</f>
        <v>25719.5</v>
      </c>
      <c r="F154" s="122">
        <f t="shared" si="66"/>
        <v>25719.5</v>
      </c>
      <c r="G154" s="122">
        <f t="shared" ref="G154" si="67">G159+G164</f>
        <v>0</v>
      </c>
    </row>
    <row r="155" spans="1:7" s="114" customFormat="1" ht="18.75" x14ac:dyDescent="0.25">
      <c r="A155" s="183"/>
      <c r="B155" s="186"/>
      <c r="C155" s="111" t="s">
        <v>32</v>
      </c>
      <c r="D155" s="122">
        <f t="shared" ref="D155:F155" si="68">D160+D165</f>
        <v>0</v>
      </c>
      <c r="E155" s="122">
        <f t="shared" si="68"/>
        <v>0</v>
      </c>
      <c r="F155" s="122">
        <f t="shared" si="68"/>
        <v>0</v>
      </c>
      <c r="G155" s="122">
        <f t="shared" ref="G155" si="69">G160+G165</f>
        <v>0</v>
      </c>
    </row>
    <row r="156" spans="1:7" s="114" customFormat="1" ht="18.75" x14ac:dyDescent="0.25">
      <c r="A156" s="183"/>
      <c r="B156" s="186"/>
      <c r="C156" s="111" t="s">
        <v>33</v>
      </c>
      <c r="D156" s="122">
        <f t="shared" ref="D156:F156" si="70">D161+D166</f>
        <v>0</v>
      </c>
      <c r="E156" s="122">
        <f t="shared" si="70"/>
        <v>0</v>
      </c>
      <c r="F156" s="122">
        <f t="shared" si="70"/>
        <v>0</v>
      </c>
      <c r="G156" s="122">
        <f t="shared" ref="G156" si="71">G161+G166</f>
        <v>0</v>
      </c>
    </row>
    <row r="157" spans="1:7" s="114" customFormat="1" ht="18.75" x14ac:dyDescent="0.25">
      <c r="A157" s="183"/>
      <c r="B157" s="186"/>
      <c r="C157" s="111" t="s">
        <v>34</v>
      </c>
      <c r="D157" s="122">
        <f t="shared" ref="D157:F157" si="72">D162+D167</f>
        <v>0</v>
      </c>
      <c r="E157" s="122">
        <f t="shared" si="72"/>
        <v>0</v>
      </c>
      <c r="F157" s="122">
        <f t="shared" si="72"/>
        <v>0</v>
      </c>
      <c r="G157" s="122">
        <f t="shared" ref="G157" si="73">G162+G167</f>
        <v>0</v>
      </c>
    </row>
    <row r="158" spans="1:7" ht="18.75" x14ac:dyDescent="0.25">
      <c r="A158" s="160" t="s">
        <v>307</v>
      </c>
      <c r="B158" s="182" t="s">
        <v>360</v>
      </c>
      <c r="C158" s="31" t="s">
        <v>12</v>
      </c>
      <c r="D158" s="123">
        <f>D159+D160+D161+D162</f>
        <v>27734.3</v>
      </c>
      <c r="E158" s="123">
        <f t="shared" ref="E158" si="74">E159+E160+E161+E162</f>
        <v>25719.5</v>
      </c>
      <c r="F158" s="123">
        <f t="shared" ref="F158:G158" si="75">F159+F160+F161+F162</f>
        <v>25719.5</v>
      </c>
      <c r="G158" s="123">
        <f t="shared" si="75"/>
        <v>0</v>
      </c>
    </row>
    <row r="159" spans="1:7" s="8" customFormat="1" ht="31.5" x14ac:dyDescent="0.2">
      <c r="A159" s="160"/>
      <c r="B159" s="182"/>
      <c r="C159" s="31" t="s">
        <v>31</v>
      </c>
      <c r="D159" s="124">
        <v>27734.3</v>
      </c>
      <c r="E159" s="124">
        <v>25719.5</v>
      </c>
      <c r="F159" s="124">
        <v>25719.5</v>
      </c>
      <c r="G159" s="124">
        <v>0</v>
      </c>
    </row>
    <row r="160" spans="1:7" s="8" customFormat="1" ht="18.75" x14ac:dyDescent="0.2">
      <c r="A160" s="160"/>
      <c r="B160" s="182"/>
      <c r="C160" s="31" t="s">
        <v>32</v>
      </c>
      <c r="D160" s="124">
        <v>0</v>
      </c>
      <c r="E160" s="124">
        <v>0</v>
      </c>
      <c r="F160" s="124">
        <v>0</v>
      </c>
      <c r="G160" s="124">
        <v>0</v>
      </c>
    </row>
    <row r="161" spans="1:7" s="8" customFormat="1" ht="18.75" x14ac:dyDescent="0.2">
      <c r="A161" s="160"/>
      <c r="B161" s="182"/>
      <c r="C161" s="31" t="s">
        <v>33</v>
      </c>
      <c r="D161" s="124">
        <v>0</v>
      </c>
      <c r="E161" s="124">
        <v>0</v>
      </c>
      <c r="F161" s="124">
        <v>0</v>
      </c>
      <c r="G161" s="124">
        <v>0</v>
      </c>
    </row>
    <row r="162" spans="1:7" s="8" customFormat="1" ht="18.75" x14ac:dyDescent="0.2">
      <c r="A162" s="160"/>
      <c r="B162" s="182"/>
      <c r="C162" s="31" t="s">
        <v>34</v>
      </c>
      <c r="D162" s="124">
        <v>0</v>
      </c>
      <c r="E162" s="124">
        <v>0</v>
      </c>
      <c r="F162" s="124">
        <v>0</v>
      </c>
      <c r="G162" s="124">
        <v>0</v>
      </c>
    </row>
    <row r="163" spans="1:7" s="8" customFormat="1" ht="18.75" x14ac:dyDescent="0.2">
      <c r="A163" s="160" t="s">
        <v>308</v>
      </c>
      <c r="B163" s="182" t="s">
        <v>384</v>
      </c>
      <c r="C163" s="31" t="s">
        <v>12</v>
      </c>
      <c r="D163" s="123">
        <f>D164+D165+D166+D167</f>
        <v>716.2</v>
      </c>
      <c r="E163" s="123">
        <f t="shared" ref="E163" si="76">E164+E165+E166+E167</f>
        <v>0</v>
      </c>
      <c r="F163" s="123">
        <f t="shared" ref="F163:G163" si="77">F164+F165+F166+F167</f>
        <v>0</v>
      </c>
      <c r="G163" s="123">
        <f t="shared" si="77"/>
        <v>0</v>
      </c>
    </row>
    <row r="164" spans="1:7" ht="31.5" x14ac:dyDescent="0.25">
      <c r="A164" s="160"/>
      <c r="B164" s="182"/>
      <c r="C164" s="31" t="s">
        <v>31</v>
      </c>
      <c r="D164" s="124">
        <v>716.2</v>
      </c>
      <c r="E164" s="124">
        <v>0</v>
      </c>
      <c r="F164" s="124">
        <v>0</v>
      </c>
      <c r="G164" s="124">
        <v>0</v>
      </c>
    </row>
    <row r="165" spans="1:7" ht="18.75" x14ac:dyDescent="0.25">
      <c r="A165" s="160"/>
      <c r="B165" s="182"/>
      <c r="C165" s="31" t="s">
        <v>32</v>
      </c>
      <c r="D165" s="124">
        <v>0</v>
      </c>
      <c r="E165" s="124">
        <v>0</v>
      </c>
      <c r="F165" s="124">
        <v>0</v>
      </c>
      <c r="G165" s="124">
        <v>0</v>
      </c>
    </row>
    <row r="166" spans="1:7" ht="18.75" x14ac:dyDescent="0.25">
      <c r="A166" s="160"/>
      <c r="B166" s="182"/>
      <c r="C166" s="31" t="s">
        <v>33</v>
      </c>
      <c r="D166" s="124">
        <v>0</v>
      </c>
      <c r="E166" s="124">
        <v>0</v>
      </c>
      <c r="F166" s="124">
        <v>0</v>
      </c>
      <c r="G166" s="124">
        <v>0</v>
      </c>
    </row>
    <row r="167" spans="1:7" ht="18.75" x14ac:dyDescent="0.25">
      <c r="A167" s="160"/>
      <c r="B167" s="182"/>
      <c r="C167" s="31" t="s">
        <v>34</v>
      </c>
      <c r="D167" s="124">
        <v>0</v>
      </c>
      <c r="E167" s="124">
        <v>0</v>
      </c>
      <c r="F167" s="124">
        <v>0</v>
      </c>
      <c r="G167" s="124">
        <v>0</v>
      </c>
    </row>
    <row r="168" spans="1:7" s="114" customFormat="1" ht="18.75" x14ac:dyDescent="0.25">
      <c r="A168" s="183" t="s">
        <v>324</v>
      </c>
      <c r="B168" s="186" t="s">
        <v>22</v>
      </c>
      <c r="C168" s="111" t="s">
        <v>12</v>
      </c>
      <c r="D168" s="122">
        <f>D169+D170+D171+D172</f>
        <v>11566.599999999999</v>
      </c>
      <c r="E168" s="122">
        <f t="shared" ref="E168" si="78">E169+E170+E171+E172</f>
        <v>11792.2</v>
      </c>
      <c r="F168" s="122">
        <f t="shared" ref="F168:G168" si="79">F169+F170+F171+F172</f>
        <v>11792.2</v>
      </c>
      <c r="G168" s="122">
        <f t="shared" si="79"/>
        <v>0</v>
      </c>
    </row>
    <row r="169" spans="1:7" s="114" customFormat="1" ht="31.5" x14ac:dyDescent="0.25">
      <c r="A169" s="183"/>
      <c r="B169" s="186"/>
      <c r="C169" s="111" t="s">
        <v>31</v>
      </c>
      <c r="D169" s="122">
        <f t="shared" ref="D169:G172" si="80">D174+D179+D184+D194+D189+D199+D204</f>
        <v>6653.6999999999989</v>
      </c>
      <c r="E169" s="122">
        <f t="shared" si="80"/>
        <v>11792.2</v>
      </c>
      <c r="F169" s="122">
        <f t="shared" si="80"/>
        <v>11792.2</v>
      </c>
      <c r="G169" s="122">
        <f t="shared" si="80"/>
        <v>0</v>
      </c>
    </row>
    <row r="170" spans="1:7" s="114" customFormat="1" ht="18.75" x14ac:dyDescent="0.25">
      <c r="A170" s="183"/>
      <c r="B170" s="186"/>
      <c r="C170" s="111" t="s">
        <v>32</v>
      </c>
      <c r="D170" s="122">
        <f t="shared" si="80"/>
        <v>0</v>
      </c>
      <c r="E170" s="122">
        <f t="shared" si="80"/>
        <v>0</v>
      </c>
      <c r="F170" s="122">
        <f t="shared" si="80"/>
        <v>0</v>
      </c>
      <c r="G170" s="122">
        <f t="shared" si="80"/>
        <v>0</v>
      </c>
    </row>
    <row r="171" spans="1:7" s="114" customFormat="1" ht="18.75" x14ac:dyDescent="0.25">
      <c r="A171" s="183"/>
      <c r="B171" s="186"/>
      <c r="C171" s="111" t="s">
        <v>33</v>
      </c>
      <c r="D171" s="122">
        <f t="shared" si="80"/>
        <v>4912.8999999999996</v>
      </c>
      <c r="E171" s="122">
        <f t="shared" si="80"/>
        <v>0</v>
      </c>
      <c r="F171" s="122">
        <f t="shared" si="80"/>
        <v>0</v>
      </c>
      <c r="G171" s="122">
        <f t="shared" si="80"/>
        <v>0</v>
      </c>
    </row>
    <row r="172" spans="1:7" s="114" customFormat="1" ht="18.75" x14ac:dyDescent="0.25">
      <c r="A172" s="183"/>
      <c r="B172" s="186"/>
      <c r="C172" s="111" t="s">
        <v>34</v>
      </c>
      <c r="D172" s="122">
        <f t="shared" si="80"/>
        <v>0</v>
      </c>
      <c r="E172" s="122">
        <f t="shared" si="80"/>
        <v>0</v>
      </c>
      <c r="F172" s="122">
        <f t="shared" si="80"/>
        <v>0</v>
      </c>
      <c r="G172" s="122">
        <f t="shared" si="80"/>
        <v>0</v>
      </c>
    </row>
    <row r="173" spans="1:7" s="8" customFormat="1" ht="18.75" x14ac:dyDescent="0.2">
      <c r="A173" s="160" t="s">
        <v>309</v>
      </c>
      <c r="B173" s="182" t="s">
        <v>360</v>
      </c>
      <c r="C173" s="31" t="s">
        <v>12</v>
      </c>
      <c r="D173" s="123">
        <f>D174+D175+D176+D177</f>
        <v>2549.6999999999998</v>
      </c>
      <c r="E173" s="123">
        <f t="shared" ref="E173" si="81">E174+E175+E176+E177</f>
        <v>2375.3000000000002</v>
      </c>
      <c r="F173" s="123">
        <f t="shared" ref="F173:G173" si="82">F174+F175+F176+F177</f>
        <v>2375.3000000000002</v>
      </c>
      <c r="G173" s="123">
        <f t="shared" si="82"/>
        <v>0</v>
      </c>
    </row>
    <row r="174" spans="1:7" s="8" customFormat="1" ht="31.5" x14ac:dyDescent="0.2">
      <c r="A174" s="160"/>
      <c r="B174" s="182"/>
      <c r="C174" s="31" t="s">
        <v>31</v>
      </c>
      <c r="D174" s="124">
        <v>2549.6999999999998</v>
      </c>
      <c r="E174" s="124">
        <v>2375.3000000000002</v>
      </c>
      <c r="F174" s="124">
        <v>2375.3000000000002</v>
      </c>
      <c r="G174" s="124">
        <v>0</v>
      </c>
    </row>
    <row r="175" spans="1:7" s="8" customFormat="1" ht="18.75" x14ac:dyDescent="0.2">
      <c r="A175" s="160"/>
      <c r="B175" s="182"/>
      <c r="C175" s="31" t="s">
        <v>32</v>
      </c>
      <c r="D175" s="124">
        <v>0</v>
      </c>
      <c r="E175" s="124">
        <v>0</v>
      </c>
      <c r="F175" s="124">
        <v>0</v>
      </c>
      <c r="G175" s="124">
        <v>0</v>
      </c>
    </row>
    <row r="176" spans="1:7" ht="18.75" x14ac:dyDescent="0.25">
      <c r="A176" s="160"/>
      <c r="B176" s="182"/>
      <c r="C176" s="31" t="s">
        <v>33</v>
      </c>
      <c r="D176" s="124">
        <v>0</v>
      </c>
      <c r="E176" s="124">
        <v>0</v>
      </c>
      <c r="F176" s="124">
        <v>0</v>
      </c>
      <c r="G176" s="124">
        <v>0</v>
      </c>
    </row>
    <row r="177" spans="1:7" ht="18.75" x14ac:dyDescent="0.25">
      <c r="A177" s="160"/>
      <c r="B177" s="182"/>
      <c r="C177" s="31" t="s">
        <v>34</v>
      </c>
      <c r="D177" s="124">
        <v>0</v>
      </c>
      <c r="E177" s="124">
        <v>0</v>
      </c>
      <c r="F177" s="124">
        <v>0</v>
      </c>
      <c r="G177" s="124">
        <v>0</v>
      </c>
    </row>
    <row r="178" spans="1:7" ht="18.75" x14ac:dyDescent="0.25">
      <c r="A178" s="160" t="s">
        <v>310</v>
      </c>
      <c r="B178" s="182" t="s">
        <v>385</v>
      </c>
      <c r="C178" s="31" t="s">
        <v>12</v>
      </c>
      <c r="D178" s="123">
        <f>D179+D180+D181+D182</f>
        <v>4735.5</v>
      </c>
      <c r="E178" s="123">
        <f t="shared" ref="E178" si="83">E179+E180+E181+E182</f>
        <v>4735.5</v>
      </c>
      <c r="F178" s="123">
        <f t="shared" ref="F178:G178" si="84">F179+F180+F181+F182</f>
        <v>4735.5</v>
      </c>
      <c r="G178" s="123">
        <f t="shared" si="84"/>
        <v>0</v>
      </c>
    </row>
    <row r="179" spans="1:7" ht="31.5" x14ac:dyDescent="0.25">
      <c r="A179" s="160"/>
      <c r="B179" s="182"/>
      <c r="C179" s="31" t="s">
        <v>31</v>
      </c>
      <c r="D179" s="124">
        <v>2065.1</v>
      </c>
      <c r="E179" s="124">
        <v>4735.5</v>
      </c>
      <c r="F179" s="124">
        <v>4735.5</v>
      </c>
      <c r="G179" s="124">
        <v>0</v>
      </c>
    </row>
    <row r="180" spans="1:7" ht="18.75" x14ac:dyDescent="0.25">
      <c r="A180" s="160"/>
      <c r="B180" s="182"/>
      <c r="C180" s="31" t="s">
        <v>32</v>
      </c>
      <c r="D180" s="124">
        <v>0</v>
      </c>
      <c r="E180" s="124">
        <v>0</v>
      </c>
      <c r="F180" s="124">
        <v>0</v>
      </c>
      <c r="G180" s="124">
        <v>0</v>
      </c>
    </row>
    <row r="181" spans="1:7" s="8" customFormat="1" ht="18.75" x14ac:dyDescent="0.2">
      <c r="A181" s="160"/>
      <c r="B181" s="182"/>
      <c r="C181" s="31" t="s">
        <v>33</v>
      </c>
      <c r="D181" s="124">
        <v>2670.4</v>
      </c>
      <c r="E181" s="124">
        <v>0</v>
      </c>
      <c r="F181" s="124">
        <v>0</v>
      </c>
      <c r="G181" s="124">
        <v>0</v>
      </c>
    </row>
    <row r="182" spans="1:7" s="8" customFormat="1" ht="18.75" x14ac:dyDescent="0.2">
      <c r="A182" s="160"/>
      <c r="B182" s="182"/>
      <c r="C182" s="31" t="s">
        <v>34</v>
      </c>
      <c r="D182" s="124">
        <v>0</v>
      </c>
      <c r="E182" s="124">
        <v>0</v>
      </c>
      <c r="F182" s="124">
        <v>0</v>
      </c>
      <c r="G182" s="124">
        <v>0</v>
      </c>
    </row>
    <row r="183" spans="1:7" s="8" customFormat="1" ht="18.75" x14ac:dyDescent="0.2">
      <c r="A183" s="160" t="s">
        <v>311</v>
      </c>
      <c r="B183" s="182" t="s">
        <v>386</v>
      </c>
      <c r="C183" s="31" t="s">
        <v>12</v>
      </c>
      <c r="D183" s="123">
        <f>D184+D185+D186+D187</f>
        <v>3451.5</v>
      </c>
      <c r="E183" s="123">
        <f t="shared" ref="E183" si="85">E184+E185+E186+E187</f>
        <v>3501.4</v>
      </c>
      <c r="F183" s="123">
        <f t="shared" ref="F183:G183" si="86">F184+F185+F186+F187</f>
        <v>3501.4</v>
      </c>
      <c r="G183" s="123">
        <f t="shared" si="86"/>
        <v>0</v>
      </c>
    </row>
    <row r="184" spans="1:7" s="8" customFormat="1" ht="31.5" x14ac:dyDescent="0.2">
      <c r="A184" s="160"/>
      <c r="B184" s="182"/>
      <c r="C184" s="31" t="s">
        <v>31</v>
      </c>
      <c r="D184" s="124">
        <v>1258.9000000000001</v>
      </c>
      <c r="E184" s="124">
        <v>3501.4</v>
      </c>
      <c r="F184" s="124">
        <v>3501.4</v>
      </c>
      <c r="G184" s="124">
        <v>0</v>
      </c>
    </row>
    <row r="185" spans="1:7" s="8" customFormat="1" ht="18.75" x14ac:dyDescent="0.2">
      <c r="A185" s="160"/>
      <c r="B185" s="182"/>
      <c r="C185" s="31" t="s">
        <v>32</v>
      </c>
      <c r="D185" s="124">
        <v>0</v>
      </c>
      <c r="E185" s="124">
        <v>0</v>
      </c>
      <c r="F185" s="124">
        <v>0</v>
      </c>
      <c r="G185" s="124">
        <v>0</v>
      </c>
    </row>
    <row r="186" spans="1:7" ht="18.75" x14ac:dyDescent="0.25">
      <c r="A186" s="160"/>
      <c r="B186" s="182"/>
      <c r="C186" s="31" t="s">
        <v>33</v>
      </c>
      <c r="D186" s="124">
        <v>2192.6</v>
      </c>
      <c r="E186" s="124">
        <v>0</v>
      </c>
      <c r="F186" s="124">
        <v>0</v>
      </c>
      <c r="G186" s="124">
        <v>0</v>
      </c>
    </row>
    <row r="187" spans="1:7" ht="18.75" x14ac:dyDescent="0.25">
      <c r="A187" s="160"/>
      <c r="B187" s="182"/>
      <c r="C187" s="31" t="s">
        <v>34</v>
      </c>
      <c r="D187" s="124">
        <v>0</v>
      </c>
      <c r="E187" s="124">
        <v>0</v>
      </c>
      <c r="F187" s="124">
        <v>0</v>
      </c>
      <c r="G187" s="124">
        <v>0</v>
      </c>
    </row>
    <row r="188" spans="1:7" ht="18.75" x14ac:dyDescent="0.25">
      <c r="A188" s="160" t="s">
        <v>312</v>
      </c>
      <c r="B188" s="182" t="s">
        <v>417</v>
      </c>
      <c r="C188" s="31" t="s">
        <v>12</v>
      </c>
      <c r="D188" s="123">
        <f>D189+D190+D191+D192</f>
        <v>49.9</v>
      </c>
      <c r="E188" s="123">
        <f t="shared" ref="E188" si="87">E189+E190+E191+E192</f>
        <v>0</v>
      </c>
      <c r="F188" s="123">
        <f t="shared" ref="F188:G188" si="88">F189+F190+F191+F192</f>
        <v>0</v>
      </c>
      <c r="G188" s="123">
        <f t="shared" si="88"/>
        <v>0</v>
      </c>
    </row>
    <row r="189" spans="1:7" ht="31.5" x14ac:dyDescent="0.25">
      <c r="A189" s="160"/>
      <c r="B189" s="182"/>
      <c r="C189" s="31" t="s">
        <v>31</v>
      </c>
      <c r="D189" s="124">
        <v>0</v>
      </c>
      <c r="E189" s="124">
        <v>0</v>
      </c>
      <c r="F189" s="124">
        <v>0</v>
      </c>
      <c r="G189" s="124">
        <v>0</v>
      </c>
    </row>
    <row r="190" spans="1:7" ht="18.75" x14ac:dyDescent="0.25">
      <c r="A190" s="160"/>
      <c r="B190" s="182"/>
      <c r="C190" s="31" t="s">
        <v>32</v>
      </c>
      <c r="D190" s="124">
        <v>0</v>
      </c>
      <c r="E190" s="124">
        <v>0</v>
      </c>
      <c r="F190" s="124">
        <v>0</v>
      </c>
      <c r="G190" s="124">
        <v>0</v>
      </c>
    </row>
    <row r="191" spans="1:7" ht="18.75" x14ac:dyDescent="0.25">
      <c r="A191" s="160"/>
      <c r="B191" s="182"/>
      <c r="C191" s="31" t="s">
        <v>33</v>
      </c>
      <c r="D191" s="124">
        <v>49.9</v>
      </c>
      <c r="E191" s="124">
        <v>0</v>
      </c>
      <c r="F191" s="124">
        <v>0</v>
      </c>
      <c r="G191" s="124">
        <v>0</v>
      </c>
    </row>
    <row r="192" spans="1:7" ht="18.75" x14ac:dyDescent="0.25">
      <c r="A192" s="160"/>
      <c r="B192" s="182"/>
      <c r="C192" s="31" t="s">
        <v>34</v>
      </c>
      <c r="D192" s="124">
        <v>0</v>
      </c>
      <c r="E192" s="124">
        <v>0</v>
      </c>
      <c r="F192" s="124">
        <v>0</v>
      </c>
      <c r="G192" s="124">
        <v>0</v>
      </c>
    </row>
    <row r="193" spans="1:7" ht="18.75" x14ac:dyDescent="0.25">
      <c r="A193" s="160" t="s">
        <v>313</v>
      </c>
      <c r="B193" s="182" t="s">
        <v>388</v>
      </c>
      <c r="C193" s="31" t="s">
        <v>12</v>
      </c>
      <c r="D193" s="123">
        <f>D194+D195+D196+D197</f>
        <v>0</v>
      </c>
      <c r="E193" s="123">
        <f t="shared" ref="E193" si="89">E194+E195+E196+E197</f>
        <v>400</v>
      </c>
      <c r="F193" s="123">
        <f t="shared" ref="F193:G193" si="90">F194+F195+F196+F197</f>
        <v>400</v>
      </c>
      <c r="G193" s="123">
        <f t="shared" si="90"/>
        <v>0</v>
      </c>
    </row>
    <row r="194" spans="1:7" ht="31.5" x14ac:dyDescent="0.25">
      <c r="A194" s="160"/>
      <c r="B194" s="182"/>
      <c r="C194" s="31" t="s">
        <v>31</v>
      </c>
      <c r="D194" s="124">
        <v>0</v>
      </c>
      <c r="E194" s="124">
        <v>400</v>
      </c>
      <c r="F194" s="124">
        <v>400</v>
      </c>
      <c r="G194" s="124">
        <v>0</v>
      </c>
    </row>
    <row r="195" spans="1:7" ht="18.75" x14ac:dyDescent="0.25">
      <c r="A195" s="160"/>
      <c r="B195" s="182"/>
      <c r="C195" s="31" t="s">
        <v>32</v>
      </c>
      <c r="D195" s="124">
        <v>0</v>
      </c>
      <c r="E195" s="124">
        <v>0</v>
      </c>
      <c r="F195" s="124">
        <v>0</v>
      </c>
      <c r="G195" s="124">
        <v>0</v>
      </c>
    </row>
    <row r="196" spans="1:7" ht="18.75" x14ac:dyDescent="0.25">
      <c r="A196" s="160"/>
      <c r="B196" s="182"/>
      <c r="C196" s="31" t="s">
        <v>33</v>
      </c>
      <c r="D196" s="124">
        <v>0</v>
      </c>
      <c r="E196" s="124">
        <v>0</v>
      </c>
      <c r="F196" s="124">
        <v>0</v>
      </c>
      <c r="G196" s="124">
        <v>0</v>
      </c>
    </row>
    <row r="197" spans="1:7" ht="18.75" x14ac:dyDescent="0.25">
      <c r="A197" s="160"/>
      <c r="B197" s="182"/>
      <c r="C197" s="31" t="s">
        <v>34</v>
      </c>
      <c r="D197" s="124">
        <v>0</v>
      </c>
      <c r="E197" s="124">
        <v>0</v>
      </c>
      <c r="F197" s="124">
        <v>0</v>
      </c>
      <c r="G197" s="124">
        <v>0</v>
      </c>
    </row>
    <row r="198" spans="1:7" ht="18.75" x14ac:dyDescent="0.25">
      <c r="A198" s="160" t="s">
        <v>314</v>
      </c>
      <c r="B198" s="182" t="s">
        <v>389</v>
      </c>
      <c r="C198" s="31" t="s">
        <v>12</v>
      </c>
      <c r="D198" s="123">
        <f>D199+D200+D201+D202</f>
        <v>400</v>
      </c>
      <c r="E198" s="123">
        <f t="shared" ref="E198" si="91">E199+E200+E201+E202</f>
        <v>400</v>
      </c>
      <c r="F198" s="123">
        <f t="shared" ref="F198:G198" si="92">F199+F200+F201+F202</f>
        <v>400</v>
      </c>
      <c r="G198" s="123">
        <f t="shared" si="92"/>
        <v>0</v>
      </c>
    </row>
    <row r="199" spans="1:7" ht="31.5" x14ac:dyDescent="0.25">
      <c r="A199" s="160"/>
      <c r="B199" s="182"/>
      <c r="C199" s="31" t="s">
        <v>31</v>
      </c>
      <c r="D199" s="124">
        <v>400</v>
      </c>
      <c r="E199" s="124">
        <v>400</v>
      </c>
      <c r="F199" s="124">
        <v>400</v>
      </c>
      <c r="G199" s="124">
        <v>0</v>
      </c>
    </row>
    <row r="200" spans="1:7" ht="18.75" x14ac:dyDescent="0.25">
      <c r="A200" s="160"/>
      <c r="B200" s="182"/>
      <c r="C200" s="31" t="s">
        <v>32</v>
      </c>
      <c r="D200" s="124">
        <v>0</v>
      </c>
      <c r="E200" s="124">
        <v>0</v>
      </c>
      <c r="F200" s="124">
        <v>0</v>
      </c>
      <c r="G200" s="124">
        <v>0</v>
      </c>
    </row>
    <row r="201" spans="1:7" ht="18.75" x14ac:dyDescent="0.25">
      <c r="A201" s="160"/>
      <c r="B201" s="182"/>
      <c r="C201" s="31" t="s">
        <v>33</v>
      </c>
      <c r="D201" s="124">
        <v>0</v>
      </c>
      <c r="E201" s="124">
        <v>0</v>
      </c>
      <c r="F201" s="124">
        <v>0</v>
      </c>
      <c r="G201" s="124">
        <v>0</v>
      </c>
    </row>
    <row r="202" spans="1:7" ht="18.75" x14ac:dyDescent="0.25">
      <c r="A202" s="160"/>
      <c r="B202" s="182"/>
      <c r="C202" s="31" t="s">
        <v>34</v>
      </c>
      <c r="D202" s="124">
        <v>0</v>
      </c>
      <c r="E202" s="124">
        <v>0</v>
      </c>
      <c r="F202" s="124">
        <v>0</v>
      </c>
      <c r="G202" s="124">
        <v>0</v>
      </c>
    </row>
    <row r="203" spans="1:7" ht="18.75" x14ac:dyDescent="0.25">
      <c r="A203" s="160" t="s">
        <v>315</v>
      </c>
      <c r="B203" s="182" t="s">
        <v>390</v>
      </c>
      <c r="C203" s="31" t="s">
        <v>12</v>
      </c>
      <c r="D203" s="123">
        <f>D204+D205+D206+D207</f>
        <v>380</v>
      </c>
      <c r="E203" s="123">
        <f t="shared" ref="E203" si="93">E204+E205+E206+E207</f>
        <v>380</v>
      </c>
      <c r="F203" s="123">
        <f t="shared" ref="F203:G203" si="94">F204+F205+F206+F207</f>
        <v>380</v>
      </c>
      <c r="G203" s="123">
        <f t="shared" si="94"/>
        <v>0</v>
      </c>
    </row>
    <row r="204" spans="1:7" ht="31.5" x14ac:dyDescent="0.25">
      <c r="A204" s="160"/>
      <c r="B204" s="182"/>
      <c r="C204" s="31" t="s">
        <v>31</v>
      </c>
      <c r="D204" s="124">
        <v>380</v>
      </c>
      <c r="E204" s="124">
        <v>380</v>
      </c>
      <c r="F204" s="124">
        <v>380</v>
      </c>
      <c r="G204" s="124">
        <v>0</v>
      </c>
    </row>
    <row r="205" spans="1:7" ht="18.75" x14ac:dyDescent="0.25">
      <c r="A205" s="160"/>
      <c r="B205" s="182"/>
      <c r="C205" s="31" t="s">
        <v>32</v>
      </c>
      <c r="D205" s="124">
        <v>0</v>
      </c>
      <c r="E205" s="124">
        <v>0</v>
      </c>
      <c r="F205" s="124">
        <v>0</v>
      </c>
      <c r="G205" s="124">
        <v>0</v>
      </c>
    </row>
    <row r="206" spans="1:7" ht="18.75" x14ac:dyDescent="0.25">
      <c r="A206" s="160"/>
      <c r="B206" s="182"/>
      <c r="C206" s="31" t="s">
        <v>33</v>
      </c>
      <c r="D206" s="124">
        <v>0</v>
      </c>
      <c r="E206" s="124">
        <v>0</v>
      </c>
      <c r="F206" s="124">
        <v>0</v>
      </c>
      <c r="G206" s="124">
        <v>0</v>
      </c>
    </row>
    <row r="207" spans="1:7" ht="18.75" x14ac:dyDescent="0.25">
      <c r="A207" s="160"/>
      <c r="B207" s="182"/>
      <c r="C207" s="31" t="s">
        <v>34</v>
      </c>
      <c r="D207" s="124">
        <v>0</v>
      </c>
      <c r="E207" s="124">
        <v>0</v>
      </c>
      <c r="F207" s="124">
        <v>0</v>
      </c>
      <c r="G207" s="124">
        <v>0</v>
      </c>
    </row>
    <row r="208" spans="1:7" ht="18.75" x14ac:dyDescent="0.25">
      <c r="A208" s="160" t="s">
        <v>499</v>
      </c>
      <c r="B208" s="182" t="s">
        <v>501</v>
      </c>
      <c r="C208" s="87" t="s">
        <v>12</v>
      </c>
      <c r="D208" s="123">
        <f>D209+D210+D211+D212</f>
        <v>0</v>
      </c>
      <c r="E208" s="123">
        <f t="shared" ref="E208:G208" si="95">E209+E210+E211+E212</f>
        <v>0</v>
      </c>
      <c r="F208" s="123">
        <f t="shared" si="95"/>
        <v>0</v>
      </c>
      <c r="G208" s="123">
        <f t="shared" si="95"/>
        <v>0</v>
      </c>
    </row>
    <row r="209" spans="1:7" ht="31.5" x14ac:dyDescent="0.25">
      <c r="A209" s="160"/>
      <c r="B209" s="182"/>
      <c r="C209" s="87" t="s">
        <v>31</v>
      </c>
      <c r="D209" s="124">
        <v>0</v>
      </c>
      <c r="E209" s="124">
        <v>0</v>
      </c>
      <c r="F209" s="124">
        <v>0</v>
      </c>
      <c r="G209" s="124">
        <v>0</v>
      </c>
    </row>
    <row r="210" spans="1:7" ht="18.75" x14ac:dyDescent="0.25">
      <c r="A210" s="160"/>
      <c r="B210" s="182"/>
      <c r="C210" s="87" t="s">
        <v>32</v>
      </c>
      <c r="D210" s="124">
        <v>0</v>
      </c>
      <c r="E210" s="124">
        <v>0</v>
      </c>
      <c r="F210" s="124">
        <v>0</v>
      </c>
      <c r="G210" s="124">
        <v>0</v>
      </c>
    </row>
    <row r="211" spans="1:7" ht="18.75" x14ac:dyDescent="0.25">
      <c r="A211" s="160"/>
      <c r="B211" s="182"/>
      <c r="C211" s="87" t="s">
        <v>33</v>
      </c>
      <c r="D211" s="124">
        <v>0</v>
      </c>
      <c r="E211" s="124">
        <v>0</v>
      </c>
      <c r="F211" s="124">
        <v>0</v>
      </c>
      <c r="G211" s="124">
        <v>0</v>
      </c>
    </row>
    <row r="212" spans="1:7" ht="18.75" x14ac:dyDescent="0.25">
      <c r="A212" s="160"/>
      <c r="B212" s="182"/>
      <c r="C212" s="87" t="s">
        <v>34</v>
      </c>
      <c r="D212" s="124">
        <v>0</v>
      </c>
      <c r="E212" s="124">
        <v>0</v>
      </c>
      <c r="F212" s="124">
        <v>0</v>
      </c>
      <c r="G212" s="124">
        <v>0</v>
      </c>
    </row>
    <row r="213" spans="1:7" s="114" customFormat="1" ht="18.75" x14ac:dyDescent="0.25">
      <c r="A213" s="183" t="s">
        <v>325</v>
      </c>
      <c r="B213" s="186" t="s">
        <v>24</v>
      </c>
      <c r="C213" s="111" t="s">
        <v>12</v>
      </c>
      <c r="D213" s="122">
        <f t="shared" ref="D213:G213" si="96">D218+D223+D228+D233+D238+D243</f>
        <v>40576.5</v>
      </c>
      <c r="E213" s="122">
        <f t="shared" si="96"/>
        <v>37614.300000000003</v>
      </c>
      <c r="F213" s="122">
        <f t="shared" si="96"/>
        <v>37614.300000000003</v>
      </c>
      <c r="G213" s="122">
        <f t="shared" si="96"/>
        <v>0</v>
      </c>
    </row>
    <row r="214" spans="1:7" s="114" customFormat="1" ht="31.5" x14ac:dyDescent="0.25">
      <c r="A214" s="183"/>
      <c r="B214" s="186"/>
      <c r="C214" s="111" t="s">
        <v>31</v>
      </c>
      <c r="D214" s="122">
        <f t="shared" ref="D214:G214" si="97">D219+D224+D229+D234+D239+D244</f>
        <v>25862</v>
      </c>
      <c r="E214" s="122">
        <f t="shared" si="97"/>
        <v>23997.599999999999</v>
      </c>
      <c r="F214" s="122">
        <f t="shared" si="97"/>
        <v>23997.599999999999</v>
      </c>
      <c r="G214" s="122">
        <f t="shared" si="97"/>
        <v>0</v>
      </c>
    </row>
    <row r="215" spans="1:7" s="114" customFormat="1" ht="18.75" x14ac:dyDescent="0.25">
      <c r="A215" s="183"/>
      <c r="B215" s="186"/>
      <c r="C215" s="111" t="s">
        <v>32</v>
      </c>
      <c r="D215" s="122">
        <f t="shared" ref="D215:G215" si="98">D220+D225+D230+D235+D240+D245</f>
        <v>0</v>
      </c>
      <c r="E215" s="122">
        <f t="shared" si="98"/>
        <v>0</v>
      </c>
      <c r="F215" s="122">
        <f t="shared" si="98"/>
        <v>0</v>
      </c>
      <c r="G215" s="122">
        <f t="shared" si="98"/>
        <v>0</v>
      </c>
    </row>
    <row r="216" spans="1:7" s="114" customFormat="1" ht="18.75" x14ac:dyDescent="0.25">
      <c r="A216" s="183"/>
      <c r="B216" s="186"/>
      <c r="C216" s="111" t="s">
        <v>33</v>
      </c>
      <c r="D216" s="122">
        <f t="shared" ref="D216:G216" si="99">D221+D226+D231+D236+D241+D246</f>
        <v>14714.5</v>
      </c>
      <c r="E216" s="122">
        <f t="shared" si="99"/>
        <v>13616.7</v>
      </c>
      <c r="F216" s="122">
        <f t="shared" si="99"/>
        <v>13616.7</v>
      </c>
      <c r="G216" s="122">
        <f t="shared" si="99"/>
        <v>0</v>
      </c>
    </row>
    <row r="217" spans="1:7" s="114" customFormat="1" ht="18.75" x14ac:dyDescent="0.25">
      <c r="A217" s="183"/>
      <c r="B217" s="186"/>
      <c r="C217" s="111" t="s">
        <v>34</v>
      </c>
      <c r="D217" s="122">
        <f>D222+D227+D232+D237+D242+D247</f>
        <v>0</v>
      </c>
      <c r="E217" s="122">
        <f t="shared" ref="E217:G217" si="100">E222+E227+E232+E237+E242+E247</f>
        <v>0</v>
      </c>
      <c r="F217" s="122">
        <f t="shared" si="100"/>
        <v>0</v>
      </c>
      <c r="G217" s="122">
        <f t="shared" si="100"/>
        <v>0</v>
      </c>
    </row>
    <row r="218" spans="1:7" ht="18.75" x14ac:dyDescent="0.25">
      <c r="A218" s="160" t="s">
        <v>316</v>
      </c>
      <c r="B218" s="182" t="s">
        <v>392</v>
      </c>
      <c r="C218" s="31" t="s">
        <v>12</v>
      </c>
      <c r="D218" s="123">
        <f>D219+D220+D221+D222</f>
        <v>1856.8</v>
      </c>
      <c r="E218" s="123">
        <f t="shared" ref="E218" si="101">E219+E220+E221+E222</f>
        <v>1856.8</v>
      </c>
      <c r="F218" s="123">
        <f t="shared" ref="F218:G218" si="102">F219+F220+F221+F222</f>
        <v>1856.8</v>
      </c>
      <c r="G218" s="123">
        <f t="shared" si="102"/>
        <v>0</v>
      </c>
    </row>
    <row r="219" spans="1:7" ht="31.5" x14ac:dyDescent="0.25">
      <c r="A219" s="160"/>
      <c r="B219" s="182"/>
      <c r="C219" s="31" t="s">
        <v>31</v>
      </c>
      <c r="D219" s="124">
        <v>1856.8</v>
      </c>
      <c r="E219" s="124">
        <v>1856.8</v>
      </c>
      <c r="F219" s="124">
        <v>1856.8</v>
      </c>
      <c r="G219" s="124">
        <v>0</v>
      </c>
    </row>
    <row r="220" spans="1:7" ht="18.75" x14ac:dyDescent="0.25">
      <c r="A220" s="160"/>
      <c r="B220" s="182"/>
      <c r="C220" s="31" t="s">
        <v>32</v>
      </c>
      <c r="D220" s="124">
        <v>0</v>
      </c>
      <c r="E220" s="124">
        <v>0</v>
      </c>
      <c r="F220" s="124">
        <v>0</v>
      </c>
      <c r="G220" s="124">
        <v>0</v>
      </c>
    </row>
    <row r="221" spans="1:7" ht="18.75" x14ac:dyDescent="0.25">
      <c r="A221" s="160"/>
      <c r="B221" s="182"/>
      <c r="C221" s="31" t="s">
        <v>33</v>
      </c>
      <c r="D221" s="124">
        <v>0</v>
      </c>
      <c r="E221" s="124">
        <v>0</v>
      </c>
      <c r="F221" s="124">
        <v>0</v>
      </c>
      <c r="G221" s="124">
        <v>0</v>
      </c>
    </row>
    <row r="222" spans="1:7" ht="18.75" x14ac:dyDescent="0.25">
      <c r="A222" s="160"/>
      <c r="B222" s="182"/>
      <c r="C222" s="31" t="s">
        <v>34</v>
      </c>
      <c r="D222" s="124">
        <v>0</v>
      </c>
      <c r="E222" s="124">
        <v>0</v>
      </c>
      <c r="F222" s="124">
        <v>0</v>
      </c>
      <c r="G222" s="124">
        <v>0</v>
      </c>
    </row>
    <row r="223" spans="1:7" ht="18.75" x14ac:dyDescent="0.25">
      <c r="A223" s="160" t="s">
        <v>317</v>
      </c>
      <c r="B223" s="182" t="s">
        <v>147</v>
      </c>
      <c r="C223" s="31" t="s">
        <v>12</v>
      </c>
      <c r="D223" s="123">
        <f>D224+D225+D226+D227</f>
        <v>24005.200000000001</v>
      </c>
      <c r="E223" s="123">
        <f t="shared" ref="E223" si="103">E224+E225+E226+E227</f>
        <v>22140.799999999999</v>
      </c>
      <c r="F223" s="123">
        <f t="shared" ref="F223:G223" si="104">F224+F225+F226+F227</f>
        <v>22140.799999999999</v>
      </c>
      <c r="G223" s="123">
        <f t="shared" si="104"/>
        <v>0</v>
      </c>
    </row>
    <row r="224" spans="1:7" ht="31.5" x14ac:dyDescent="0.25">
      <c r="A224" s="160"/>
      <c r="B224" s="182"/>
      <c r="C224" s="31" t="s">
        <v>31</v>
      </c>
      <c r="D224" s="124">
        <v>24005.200000000001</v>
      </c>
      <c r="E224" s="124">
        <v>22140.799999999999</v>
      </c>
      <c r="F224" s="124">
        <v>22140.799999999999</v>
      </c>
      <c r="G224" s="124">
        <v>0</v>
      </c>
    </row>
    <row r="225" spans="1:7" ht="18.75" x14ac:dyDescent="0.25">
      <c r="A225" s="160"/>
      <c r="B225" s="182"/>
      <c r="C225" s="31" t="s">
        <v>32</v>
      </c>
      <c r="D225" s="124">
        <v>0</v>
      </c>
      <c r="E225" s="124">
        <v>0</v>
      </c>
      <c r="F225" s="124">
        <v>0</v>
      </c>
      <c r="G225" s="124">
        <v>0</v>
      </c>
    </row>
    <row r="226" spans="1:7" ht="18.75" x14ac:dyDescent="0.25">
      <c r="A226" s="160"/>
      <c r="B226" s="182"/>
      <c r="C226" s="31" t="s">
        <v>33</v>
      </c>
      <c r="D226" s="124">
        <v>0</v>
      </c>
      <c r="E226" s="124">
        <v>0</v>
      </c>
      <c r="F226" s="124">
        <v>0</v>
      </c>
      <c r="G226" s="124">
        <v>0</v>
      </c>
    </row>
    <row r="227" spans="1:7" ht="18.75" x14ac:dyDescent="0.25">
      <c r="A227" s="160"/>
      <c r="B227" s="182"/>
      <c r="C227" s="31" t="s">
        <v>34</v>
      </c>
      <c r="D227" s="124">
        <v>0</v>
      </c>
      <c r="E227" s="124">
        <v>0</v>
      </c>
      <c r="F227" s="124">
        <v>0</v>
      </c>
      <c r="G227" s="124">
        <v>0</v>
      </c>
    </row>
    <row r="228" spans="1:7" ht="18.75" x14ac:dyDescent="0.25">
      <c r="A228" s="160" t="s">
        <v>318</v>
      </c>
      <c r="B228" s="182" t="s">
        <v>393</v>
      </c>
      <c r="C228" s="31" t="s">
        <v>12</v>
      </c>
      <c r="D228" s="123">
        <f>D229+D230+D231+D232</f>
        <v>14704.9</v>
      </c>
      <c r="E228" s="123">
        <f t="shared" ref="E228" si="105">E229+E230+E231+E232</f>
        <v>13616.7</v>
      </c>
      <c r="F228" s="123">
        <f t="shared" ref="F228:G228" si="106">F229+F230+F231+F232</f>
        <v>13616.7</v>
      </c>
      <c r="G228" s="123">
        <f t="shared" si="106"/>
        <v>0</v>
      </c>
    </row>
    <row r="229" spans="1:7" ht="31.5" x14ac:dyDescent="0.25">
      <c r="A229" s="160"/>
      <c r="B229" s="182"/>
      <c r="C229" s="31" t="s">
        <v>31</v>
      </c>
      <c r="D229" s="124">
        <v>0</v>
      </c>
      <c r="E229" s="124">
        <v>0</v>
      </c>
      <c r="F229" s="124">
        <v>0</v>
      </c>
      <c r="G229" s="124">
        <v>0</v>
      </c>
    </row>
    <row r="230" spans="1:7" ht="18.75" x14ac:dyDescent="0.25">
      <c r="A230" s="160"/>
      <c r="B230" s="182"/>
      <c r="C230" s="31" t="s">
        <v>32</v>
      </c>
      <c r="D230" s="124">
        <v>0</v>
      </c>
      <c r="E230" s="124">
        <v>0</v>
      </c>
      <c r="F230" s="124">
        <v>0</v>
      </c>
      <c r="G230" s="124">
        <v>0</v>
      </c>
    </row>
    <row r="231" spans="1:7" ht="18.75" x14ac:dyDescent="0.25">
      <c r="A231" s="160"/>
      <c r="B231" s="182"/>
      <c r="C231" s="31" t="s">
        <v>33</v>
      </c>
      <c r="D231" s="124">
        <v>14704.9</v>
      </c>
      <c r="E231" s="124">
        <v>13616.7</v>
      </c>
      <c r="F231" s="124">
        <v>13616.7</v>
      </c>
      <c r="G231" s="124">
        <v>0</v>
      </c>
    </row>
    <row r="232" spans="1:7" s="8" customFormat="1" ht="18.75" x14ac:dyDescent="0.2">
      <c r="A232" s="160"/>
      <c r="B232" s="182"/>
      <c r="C232" s="31" t="s">
        <v>34</v>
      </c>
      <c r="D232" s="124">
        <v>0</v>
      </c>
      <c r="E232" s="124">
        <v>0</v>
      </c>
      <c r="F232" s="124">
        <v>0</v>
      </c>
      <c r="G232" s="124">
        <v>0</v>
      </c>
    </row>
    <row r="233" spans="1:7" ht="18.75" x14ac:dyDescent="0.25">
      <c r="A233" s="160" t="s">
        <v>319</v>
      </c>
      <c r="B233" s="182" t="s">
        <v>394</v>
      </c>
      <c r="C233" s="31" t="s">
        <v>12</v>
      </c>
      <c r="D233" s="123">
        <f>D234+D235+D236+D237</f>
        <v>0</v>
      </c>
      <c r="E233" s="123">
        <f t="shared" ref="E233:F233" si="107">E234+E235+E236+E237</f>
        <v>0</v>
      </c>
      <c r="F233" s="123">
        <f t="shared" si="107"/>
        <v>0</v>
      </c>
      <c r="G233" s="123">
        <f t="shared" ref="G233" si="108">G234+G235+G236+G237</f>
        <v>0</v>
      </c>
    </row>
    <row r="234" spans="1:7" ht="31.5" x14ac:dyDescent="0.25">
      <c r="A234" s="160"/>
      <c r="B234" s="182"/>
      <c r="C234" s="31" t="s">
        <v>31</v>
      </c>
      <c r="D234" s="124">
        <v>0</v>
      </c>
      <c r="E234" s="124">
        <v>0</v>
      </c>
      <c r="F234" s="124">
        <v>0</v>
      </c>
      <c r="G234" s="124">
        <v>0</v>
      </c>
    </row>
    <row r="235" spans="1:7" ht="18.75" x14ac:dyDescent="0.25">
      <c r="A235" s="160"/>
      <c r="B235" s="182"/>
      <c r="C235" s="31" t="s">
        <v>32</v>
      </c>
      <c r="D235" s="124">
        <v>0</v>
      </c>
      <c r="E235" s="124">
        <v>0</v>
      </c>
      <c r="F235" s="124">
        <v>0</v>
      </c>
      <c r="G235" s="124">
        <v>0</v>
      </c>
    </row>
    <row r="236" spans="1:7" ht="18.75" x14ac:dyDescent="0.25">
      <c r="A236" s="160"/>
      <c r="B236" s="182"/>
      <c r="C236" s="31" t="s">
        <v>33</v>
      </c>
      <c r="D236" s="124">
        <v>0</v>
      </c>
      <c r="E236" s="124">
        <v>0</v>
      </c>
      <c r="F236" s="124">
        <v>0</v>
      </c>
      <c r="G236" s="124">
        <v>0</v>
      </c>
    </row>
    <row r="237" spans="1:7" ht="18.75" x14ac:dyDescent="0.25">
      <c r="A237" s="160"/>
      <c r="B237" s="182"/>
      <c r="C237" s="31" t="s">
        <v>34</v>
      </c>
      <c r="D237" s="124">
        <v>0</v>
      </c>
      <c r="E237" s="124">
        <v>0</v>
      </c>
      <c r="F237" s="124">
        <v>0</v>
      </c>
      <c r="G237" s="124">
        <v>0</v>
      </c>
    </row>
    <row r="238" spans="1:7" ht="18.75" x14ac:dyDescent="0.25">
      <c r="A238" s="160" t="s">
        <v>391</v>
      </c>
      <c r="B238" s="182" t="s">
        <v>418</v>
      </c>
      <c r="C238" s="31" t="s">
        <v>12</v>
      </c>
      <c r="D238" s="123">
        <f>D239+D240+D241+D242</f>
        <v>0</v>
      </c>
      <c r="E238" s="123">
        <f t="shared" ref="E238:F238" si="109">E239+E240+E241+E242</f>
        <v>0</v>
      </c>
      <c r="F238" s="123">
        <f t="shared" si="109"/>
        <v>0</v>
      </c>
      <c r="G238" s="123">
        <f t="shared" ref="G238" si="110">G239+G240+G241+G242</f>
        <v>0</v>
      </c>
    </row>
    <row r="239" spans="1:7" ht="31.5" x14ac:dyDescent="0.25">
      <c r="A239" s="160"/>
      <c r="B239" s="182"/>
      <c r="C239" s="31" t="s">
        <v>31</v>
      </c>
      <c r="D239" s="124">
        <v>0</v>
      </c>
      <c r="E239" s="124">
        <v>0</v>
      </c>
      <c r="F239" s="124">
        <v>0</v>
      </c>
      <c r="G239" s="124">
        <v>0</v>
      </c>
    </row>
    <row r="240" spans="1:7" ht="18.75" x14ac:dyDescent="0.25">
      <c r="A240" s="160"/>
      <c r="B240" s="182"/>
      <c r="C240" s="31" t="s">
        <v>32</v>
      </c>
      <c r="D240" s="124">
        <v>0</v>
      </c>
      <c r="E240" s="124">
        <v>0</v>
      </c>
      <c r="F240" s="124">
        <v>0</v>
      </c>
      <c r="G240" s="124">
        <v>0</v>
      </c>
    </row>
    <row r="241" spans="1:7" ht="18.75" x14ac:dyDescent="0.25">
      <c r="A241" s="160"/>
      <c r="B241" s="182"/>
      <c r="C241" s="31" t="s">
        <v>33</v>
      </c>
      <c r="D241" s="124">
        <v>0</v>
      </c>
      <c r="E241" s="124">
        <v>0</v>
      </c>
      <c r="F241" s="124">
        <v>0</v>
      </c>
      <c r="G241" s="124">
        <v>0</v>
      </c>
    </row>
    <row r="242" spans="1:7" ht="23.25" customHeight="1" x14ac:dyDescent="0.25">
      <c r="A242" s="160"/>
      <c r="B242" s="182"/>
      <c r="C242" s="31" t="s">
        <v>34</v>
      </c>
      <c r="D242" s="124">
        <v>0</v>
      </c>
      <c r="E242" s="124">
        <v>0</v>
      </c>
      <c r="F242" s="124">
        <v>0</v>
      </c>
      <c r="G242" s="124">
        <v>0</v>
      </c>
    </row>
    <row r="243" spans="1:7" ht="18.75" x14ac:dyDescent="0.25">
      <c r="A243" s="160" t="s">
        <v>510</v>
      </c>
      <c r="B243" s="182" t="s">
        <v>511</v>
      </c>
      <c r="C243" s="87" t="s">
        <v>12</v>
      </c>
      <c r="D243" s="123">
        <f>D244+D245+D246+D247</f>
        <v>9.6</v>
      </c>
      <c r="E243" s="123">
        <f t="shared" ref="E243:G243" si="111">E244+E245+E246+E247</f>
        <v>0</v>
      </c>
      <c r="F243" s="123">
        <f t="shared" si="111"/>
        <v>0</v>
      </c>
      <c r="G243" s="123">
        <f t="shared" si="111"/>
        <v>0</v>
      </c>
    </row>
    <row r="244" spans="1:7" ht="31.5" x14ac:dyDescent="0.25">
      <c r="A244" s="160"/>
      <c r="B244" s="182"/>
      <c r="C244" s="87" t="s">
        <v>31</v>
      </c>
      <c r="D244" s="124">
        <v>0</v>
      </c>
      <c r="E244" s="124">
        <v>0</v>
      </c>
      <c r="F244" s="124">
        <v>0</v>
      </c>
      <c r="G244" s="124">
        <v>0</v>
      </c>
    </row>
    <row r="245" spans="1:7" ht="18.75" x14ac:dyDescent="0.25">
      <c r="A245" s="160"/>
      <c r="B245" s="182"/>
      <c r="C245" s="87" t="s">
        <v>32</v>
      </c>
      <c r="D245" s="124">
        <v>0</v>
      </c>
      <c r="E245" s="124">
        <v>0</v>
      </c>
      <c r="F245" s="124">
        <v>0</v>
      </c>
      <c r="G245" s="124">
        <v>0</v>
      </c>
    </row>
    <row r="246" spans="1:7" ht="18.75" x14ac:dyDescent="0.25">
      <c r="A246" s="160"/>
      <c r="B246" s="182"/>
      <c r="C246" s="87" t="s">
        <v>33</v>
      </c>
      <c r="D246" s="124">
        <v>9.6</v>
      </c>
      <c r="E246" s="124">
        <v>0</v>
      </c>
      <c r="F246" s="124">
        <v>0</v>
      </c>
      <c r="G246" s="124">
        <v>0</v>
      </c>
    </row>
    <row r="247" spans="1:7" ht="23.25" customHeight="1" x14ac:dyDescent="0.25">
      <c r="A247" s="160"/>
      <c r="B247" s="182"/>
      <c r="C247" s="87" t="s">
        <v>34</v>
      </c>
      <c r="D247" s="124">
        <v>0</v>
      </c>
      <c r="E247" s="124">
        <v>0</v>
      </c>
      <c r="F247" s="124">
        <v>0</v>
      </c>
      <c r="G247" s="124">
        <v>0</v>
      </c>
    </row>
    <row r="248" spans="1:7" s="114" customFormat="1" ht="18.75" x14ac:dyDescent="0.25">
      <c r="A248" s="183" t="s">
        <v>326</v>
      </c>
      <c r="B248" s="186" t="s">
        <v>396</v>
      </c>
      <c r="C248" s="111" t="s">
        <v>12</v>
      </c>
      <c r="D248" s="122">
        <f>D249+D250+D251+D252</f>
        <v>27494.2</v>
      </c>
      <c r="E248" s="122">
        <f t="shared" ref="E248" si="112">E249+E250+E251+E252</f>
        <v>907.2</v>
      </c>
      <c r="F248" s="122">
        <f t="shared" ref="F248:G248" si="113">F249+F250+F251+F252</f>
        <v>1157.2</v>
      </c>
      <c r="G248" s="122">
        <f t="shared" si="113"/>
        <v>0</v>
      </c>
    </row>
    <row r="249" spans="1:7" s="114" customFormat="1" ht="31.5" x14ac:dyDescent="0.25">
      <c r="A249" s="183"/>
      <c r="B249" s="186"/>
      <c r="C249" s="111" t="s">
        <v>31</v>
      </c>
      <c r="D249" s="122">
        <f t="shared" ref="D249:F252" si="114">D254+D259+D264+D269+D274+D279+D284+D289+D294+D299</f>
        <v>27494.2</v>
      </c>
      <c r="E249" s="122">
        <f t="shared" si="114"/>
        <v>907.2</v>
      </c>
      <c r="F249" s="122">
        <f t="shared" si="114"/>
        <v>1157.2</v>
      </c>
      <c r="G249" s="122">
        <f t="shared" ref="G249" si="115">G254+G259+G264+G269+G274+G279+G284+G289+G294+G299</f>
        <v>0</v>
      </c>
    </row>
    <row r="250" spans="1:7" s="114" customFormat="1" ht="18.75" x14ac:dyDescent="0.25">
      <c r="A250" s="183"/>
      <c r="B250" s="186"/>
      <c r="C250" s="111" t="s">
        <v>32</v>
      </c>
      <c r="D250" s="122">
        <f t="shared" si="114"/>
        <v>0</v>
      </c>
      <c r="E250" s="122">
        <f t="shared" si="114"/>
        <v>0</v>
      </c>
      <c r="F250" s="122">
        <f t="shared" si="114"/>
        <v>0</v>
      </c>
      <c r="G250" s="122">
        <f t="shared" ref="G250" si="116">G255+G260+G265+G270+G275+G280+G285+G290+G295+G300</f>
        <v>0</v>
      </c>
    </row>
    <row r="251" spans="1:7" s="114" customFormat="1" ht="18.75" x14ac:dyDescent="0.25">
      <c r="A251" s="183"/>
      <c r="B251" s="186"/>
      <c r="C251" s="111" t="s">
        <v>33</v>
      </c>
      <c r="D251" s="122">
        <f t="shared" si="114"/>
        <v>0</v>
      </c>
      <c r="E251" s="122">
        <f t="shared" si="114"/>
        <v>0</v>
      </c>
      <c r="F251" s="122">
        <f t="shared" si="114"/>
        <v>0</v>
      </c>
      <c r="G251" s="122">
        <f t="shared" ref="G251" si="117">G256+G261+G266+G271+G276+G281+G286+G291+G296+G301</f>
        <v>0</v>
      </c>
    </row>
    <row r="252" spans="1:7" s="114" customFormat="1" ht="18.75" x14ac:dyDescent="0.25">
      <c r="A252" s="183"/>
      <c r="B252" s="186"/>
      <c r="C252" s="111" t="s">
        <v>34</v>
      </c>
      <c r="D252" s="122">
        <f t="shared" si="114"/>
        <v>0</v>
      </c>
      <c r="E252" s="122">
        <f t="shared" si="114"/>
        <v>0</v>
      </c>
      <c r="F252" s="122">
        <f t="shared" si="114"/>
        <v>0</v>
      </c>
      <c r="G252" s="122">
        <f t="shared" ref="G252" si="118">G257+G262+G267+G272+G277+G282+G287+G292+G297+G302</f>
        <v>0</v>
      </c>
    </row>
    <row r="253" spans="1:7" ht="18.75" x14ac:dyDescent="0.25">
      <c r="A253" s="160" t="s">
        <v>320</v>
      </c>
      <c r="B253" s="182" t="s">
        <v>112</v>
      </c>
      <c r="C253" s="31" t="s">
        <v>12</v>
      </c>
      <c r="D253" s="123">
        <f>D254+D255+D256+D257</f>
        <v>9123.7000000000007</v>
      </c>
      <c r="E253" s="123">
        <f t="shared" ref="E253" si="119">E254+E255+E256+E257</f>
        <v>907.2</v>
      </c>
      <c r="F253" s="123">
        <f t="shared" ref="F253:G253" si="120">F254+F255+F256+F257</f>
        <v>907.2</v>
      </c>
      <c r="G253" s="123">
        <f t="shared" si="120"/>
        <v>0</v>
      </c>
    </row>
    <row r="254" spans="1:7" ht="31.5" x14ac:dyDescent="0.25">
      <c r="A254" s="160"/>
      <c r="B254" s="182"/>
      <c r="C254" s="31" t="s">
        <v>31</v>
      </c>
      <c r="D254" s="124">
        <v>9123.7000000000007</v>
      </c>
      <c r="E254" s="124">
        <v>907.2</v>
      </c>
      <c r="F254" s="124">
        <v>907.2</v>
      </c>
      <c r="G254" s="124">
        <v>0</v>
      </c>
    </row>
    <row r="255" spans="1:7" ht="18.75" x14ac:dyDescent="0.25">
      <c r="A255" s="160"/>
      <c r="B255" s="182"/>
      <c r="C255" s="31" t="s">
        <v>32</v>
      </c>
      <c r="D255" s="124">
        <v>0</v>
      </c>
      <c r="E255" s="124">
        <v>0</v>
      </c>
      <c r="F255" s="124">
        <v>0</v>
      </c>
      <c r="G255" s="124">
        <v>0</v>
      </c>
    </row>
    <row r="256" spans="1:7" ht="18.75" x14ac:dyDescent="0.25">
      <c r="A256" s="160"/>
      <c r="B256" s="182"/>
      <c r="C256" s="31" t="s">
        <v>33</v>
      </c>
      <c r="D256" s="124">
        <v>0</v>
      </c>
      <c r="E256" s="124">
        <v>0</v>
      </c>
      <c r="F256" s="124">
        <v>0</v>
      </c>
      <c r="G256" s="124">
        <v>0</v>
      </c>
    </row>
    <row r="257" spans="1:7" ht="18.75" x14ac:dyDescent="0.25">
      <c r="A257" s="160"/>
      <c r="B257" s="182"/>
      <c r="C257" s="31" t="s">
        <v>34</v>
      </c>
      <c r="D257" s="124">
        <v>0</v>
      </c>
      <c r="E257" s="124">
        <v>0</v>
      </c>
      <c r="F257" s="124">
        <v>0</v>
      </c>
      <c r="G257" s="124">
        <v>0</v>
      </c>
    </row>
    <row r="258" spans="1:7" ht="18.75" x14ac:dyDescent="0.25">
      <c r="A258" s="160" t="s">
        <v>328</v>
      </c>
      <c r="B258" s="182" t="s">
        <v>113</v>
      </c>
      <c r="C258" s="31" t="s">
        <v>12</v>
      </c>
      <c r="D258" s="123">
        <f>D259+D260+D261+D262</f>
        <v>233.4</v>
      </c>
      <c r="E258" s="123">
        <f t="shared" ref="E258" si="121">E259+E260+E261+E262</f>
        <v>0</v>
      </c>
      <c r="F258" s="123">
        <f t="shared" ref="F258:G258" si="122">F259+F260+F261+F262</f>
        <v>0</v>
      </c>
      <c r="G258" s="123">
        <f t="shared" si="122"/>
        <v>0</v>
      </c>
    </row>
    <row r="259" spans="1:7" ht="31.5" x14ac:dyDescent="0.25">
      <c r="A259" s="160"/>
      <c r="B259" s="182"/>
      <c r="C259" s="31" t="s">
        <v>31</v>
      </c>
      <c r="D259" s="124">
        <v>233.4</v>
      </c>
      <c r="E259" s="124">
        <v>0</v>
      </c>
      <c r="F259" s="124">
        <v>0</v>
      </c>
      <c r="G259" s="124">
        <v>0</v>
      </c>
    </row>
    <row r="260" spans="1:7" ht="18.75" x14ac:dyDescent="0.25">
      <c r="A260" s="160"/>
      <c r="B260" s="182"/>
      <c r="C260" s="31" t="s">
        <v>32</v>
      </c>
      <c r="D260" s="124">
        <v>0</v>
      </c>
      <c r="E260" s="124">
        <v>0</v>
      </c>
      <c r="F260" s="124">
        <v>0</v>
      </c>
      <c r="G260" s="124">
        <v>0</v>
      </c>
    </row>
    <row r="261" spans="1:7" ht="18.75" x14ac:dyDescent="0.25">
      <c r="A261" s="160"/>
      <c r="B261" s="182"/>
      <c r="C261" s="31" t="s">
        <v>33</v>
      </c>
      <c r="D261" s="124">
        <v>0</v>
      </c>
      <c r="E261" s="124">
        <v>0</v>
      </c>
      <c r="F261" s="124">
        <v>0</v>
      </c>
      <c r="G261" s="124">
        <v>0</v>
      </c>
    </row>
    <row r="262" spans="1:7" ht="18.75" x14ac:dyDescent="0.25">
      <c r="A262" s="160"/>
      <c r="B262" s="182"/>
      <c r="C262" s="31" t="s">
        <v>34</v>
      </c>
      <c r="D262" s="124">
        <v>0</v>
      </c>
      <c r="E262" s="124">
        <v>0</v>
      </c>
      <c r="F262" s="124">
        <v>0</v>
      </c>
      <c r="G262" s="124">
        <v>0</v>
      </c>
    </row>
    <row r="263" spans="1:7" ht="18.75" x14ac:dyDescent="0.25">
      <c r="A263" s="160" t="s">
        <v>398</v>
      </c>
      <c r="B263" s="182" t="s">
        <v>114</v>
      </c>
      <c r="C263" s="31" t="s">
        <v>12</v>
      </c>
      <c r="D263" s="123">
        <f>D264+D265+D266+D267</f>
        <v>12778.8</v>
      </c>
      <c r="E263" s="123">
        <f t="shared" ref="E263" si="123">E264+E265+E266+E267</f>
        <v>0</v>
      </c>
      <c r="F263" s="123">
        <f t="shared" ref="F263:G263" si="124">F264+F265+F266+F267</f>
        <v>0</v>
      </c>
      <c r="G263" s="123">
        <f t="shared" si="124"/>
        <v>0</v>
      </c>
    </row>
    <row r="264" spans="1:7" ht="31.5" x14ac:dyDescent="0.25">
      <c r="A264" s="160"/>
      <c r="B264" s="182"/>
      <c r="C264" s="31" t="s">
        <v>31</v>
      </c>
      <c r="D264" s="124">
        <v>12778.8</v>
      </c>
      <c r="E264" s="124">
        <v>0</v>
      </c>
      <c r="F264" s="124">
        <v>0</v>
      </c>
      <c r="G264" s="124">
        <v>0</v>
      </c>
    </row>
    <row r="265" spans="1:7" ht="18.75" x14ac:dyDescent="0.25">
      <c r="A265" s="160"/>
      <c r="B265" s="182"/>
      <c r="C265" s="31" t="s">
        <v>32</v>
      </c>
      <c r="D265" s="124">
        <v>0</v>
      </c>
      <c r="E265" s="124">
        <v>0</v>
      </c>
      <c r="F265" s="124">
        <v>0</v>
      </c>
      <c r="G265" s="124">
        <v>0</v>
      </c>
    </row>
    <row r="266" spans="1:7" ht="18.75" x14ac:dyDescent="0.25">
      <c r="A266" s="160"/>
      <c r="B266" s="182"/>
      <c r="C266" s="31" t="s">
        <v>33</v>
      </c>
      <c r="D266" s="124">
        <v>0</v>
      </c>
      <c r="E266" s="124">
        <v>0</v>
      </c>
      <c r="F266" s="124">
        <v>0</v>
      </c>
      <c r="G266" s="124">
        <v>0</v>
      </c>
    </row>
    <row r="267" spans="1:7" ht="18.75" x14ac:dyDescent="0.25">
      <c r="A267" s="160"/>
      <c r="B267" s="182"/>
      <c r="C267" s="31" t="s">
        <v>34</v>
      </c>
      <c r="D267" s="124">
        <v>0</v>
      </c>
      <c r="E267" s="124">
        <v>0</v>
      </c>
      <c r="F267" s="124">
        <v>0</v>
      </c>
      <c r="G267" s="124">
        <v>0</v>
      </c>
    </row>
    <row r="268" spans="1:7" ht="18.75" x14ac:dyDescent="0.25">
      <c r="A268" s="160" t="s">
        <v>399</v>
      </c>
      <c r="B268" s="182" t="s">
        <v>115</v>
      </c>
      <c r="C268" s="31" t="s">
        <v>12</v>
      </c>
      <c r="D268" s="123">
        <f>D269+D270+D271+D272</f>
        <v>5358.3</v>
      </c>
      <c r="E268" s="123">
        <f t="shared" ref="E268" si="125">E269+E270+E271+E272</f>
        <v>0</v>
      </c>
      <c r="F268" s="123">
        <f t="shared" ref="F268:G268" si="126">F269+F270+F271+F272</f>
        <v>0</v>
      </c>
      <c r="G268" s="123">
        <f t="shared" si="126"/>
        <v>0</v>
      </c>
    </row>
    <row r="269" spans="1:7" ht="31.5" x14ac:dyDescent="0.25">
      <c r="A269" s="160"/>
      <c r="B269" s="182"/>
      <c r="C269" s="31" t="s">
        <v>31</v>
      </c>
      <c r="D269" s="124">
        <v>5358.3</v>
      </c>
      <c r="E269" s="124">
        <v>0</v>
      </c>
      <c r="F269" s="124">
        <v>0</v>
      </c>
      <c r="G269" s="124">
        <v>0</v>
      </c>
    </row>
    <row r="270" spans="1:7" ht="18.75" x14ac:dyDescent="0.25">
      <c r="A270" s="160"/>
      <c r="B270" s="182"/>
      <c r="C270" s="31" t="s">
        <v>32</v>
      </c>
      <c r="D270" s="124">
        <v>0</v>
      </c>
      <c r="E270" s="124">
        <v>0</v>
      </c>
      <c r="F270" s="124">
        <v>0</v>
      </c>
      <c r="G270" s="124">
        <v>0</v>
      </c>
    </row>
    <row r="271" spans="1:7" ht="18.75" x14ac:dyDescent="0.25">
      <c r="A271" s="160"/>
      <c r="B271" s="182"/>
      <c r="C271" s="31" t="s">
        <v>33</v>
      </c>
      <c r="D271" s="124">
        <v>0</v>
      </c>
      <c r="E271" s="124">
        <v>0</v>
      </c>
      <c r="F271" s="124">
        <v>0</v>
      </c>
      <c r="G271" s="124">
        <v>0</v>
      </c>
    </row>
    <row r="272" spans="1:7" ht="18.75" x14ac:dyDescent="0.25">
      <c r="A272" s="160"/>
      <c r="B272" s="182"/>
      <c r="C272" s="31" t="s">
        <v>34</v>
      </c>
      <c r="D272" s="124">
        <v>0</v>
      </c>
      <c r="E272" s="124">
        <v>0</v>
      </c>
      <c r="F272" s="124">
        <v>0</v>
      </c>
      <c r="G272" s="124">
        <v>0</v>
      </c>
    </row>
    <row r="273" spans="1:7" ht="18.75" x14ac:dyDescent="0.25">
      <c r="A273" s="160" t="s">
        <v>400</v>
      </c>
      <c r="B273" s="182" t="s">
        <v>116</v>
      </c>
      <c r="C273" s="31" t="s">
        <v>12</v>
      </c>
      <c r="D273" s="123">
        <f>D274+D275+D276+D277</f>
        <v>0</v>
      </c>
      <c r="E273" s="123">
        <f t="shared" ref="E273" si="127">E274+E275+E276+E277</f>
        <v>0</v>
      </c>
      <c r="F273" s="123">
        <f t="shared" ref="F273:G273" si="128">F274+F275+F276+F277</f>
        <v>0</v>
      </c>
      <c r="G273" s="123">
        <f t="shared" si="128"/>
        <v>0</v>
      </c>
    </row>
    <row r="274" spans="1:7" ht="31.5" x14ac:dyDescent="0.25">
      <c r="A274" s="160"/>
      <c r="B274" s="182"/>
      <c r="C274" s="31" t="s">
        <v>31</v>
      </c>
      <c r="D274" s="124">
        <v>0</v>
      </c>
      <c r="E274" s="124">
        <v>0</v>
      </c>
      <c r="F274" s="124">
        <v>0</v>
      </c>
      <c r="G274" s="124">
        <v>0</v>
      </c>
    </row>
    <row r="275" spans="1:7" ht="18.75" x14ac:dyDescent="0.25">
      <c r="A275" s="160"/>
      <c r="B275" s="182"/>
      <c r="C275" s="31" t="s">
        <v>32</v>
      </c>
      <c r="D275" s="124">
        <v>0</v>
      </c>
      <c r="E275" s="124">
        <v>0</v>
      </c>
      <c r="F275" s="124">
        <v>0</v>
      </c>
      <c r="G275" s="124">
        <v>0</v>
      </c>
    </row>
    <row r="276" spans="1:7" ht="18.75" x14ac:dyDescent="0.25">
      <c r="A276" s="160"/>
      <c r="B276" s="182"/>
      <c r="C276" s="31" t="s">
        <v>33</v>
      </c>
      <c r="D276" s="124">
        <v>0</v>
      </c>
      <c r="E276" s="124">
        <v>0</v>
      </c>
      <c r="F276" s="124">
        <v>0</v>
      </c>
      <c r="G276" s="124">
        <v>0</v>
      </c>
    </row>
    <row r="277" spans="1:7" ht="18.75" x14ac:dyDescent="0.25">
      <c r="A277" s="160"/>
      <c r="B277" s="182"/>
      <c r="C277" s="31" t="s">
        <v>34</v>
      </c>
      <c r="D277" s="124">
        <v>0</v>
      </c>
      <c r="E277" s="124">
        <v>0</v>
      </c>
      <c r="F277" s="124">
        <v>0</v>
      </c>
      <c r="G277" s="124">
        <v>0</v>
      </c>
    </row>
    <row r="278" spans="1:7" ht="18.75" x14ac:dyDescent="0.25">
      <c r="A278" s="160" t="s">
        <v>401</v>
      </c>
      <c r="B278" s="182" t="s">
        <v>509</v>
      </c>
      <c r="C278" s="31" t="s">
        <v>12</v>
      </c>
      <c r="D278" s="123">
        <f>D279+D280+D281+D282</f>
        <v>0</v>
      </c>
      <c r="E278" s="123">
        <f t="shared" ref="E278" si="129">E279+E280+E281+E282</f>
        <v>0</v>
      </c>
      <c r="F278" s="123">
        <f t="shared" ref="F278:G278" si="130">F279+F280+F281+F282</f>
        <v>250</v>
      </c>
      <c r="G278" s="123">
        <f t="shared" si="130"/>
        <v>0</v>
      </c>
    </row>
    <row r="279" spans="1:7" ht="31.5" x14ac:dyDescent="0.25">
      <c r="A279" s="160"/>
      <c r="B279" s="182"/>
      <c r="C279" s="31" t="s">
        <v>31</v>
      </c>
      <c r="D279" s="124">
        <v>0</v>
      </c>
      <c r="E279" s="124">
        <v>0</v>
      </c>
      <c r="F279" s="124">
        <v>250</v>
      </c>
      <c r="G279" s="124">
        <v>0</v>
      </c>
    </row>
    <row r="280" spans="1:7" ht="18.75" x14ac:dyDescent="0.25">
      <c r="A280" s="160"/>
      <c r="B280" s="182"/>
      <c r="C280" s="31" t="s">
        <v>32</v>
      </c>
      <c r="D280" s="124">
        <v>0</v>
      </c>
      <c r="E280" s="124">
        <v>0</v>
      </c>
      <c r="F280" s="124">
        <v>0</v>
      </c>
      <c r="G280" s="124">
        <v>0</v>
      </c>
    </row>
    <row r="281" spans="1:7" ht="18.75" x14ac:dyDescent="0.25">
      <c r="A281" s="160"/>
      <c r="B281" s="182"/>
      <c r="C281" s="31" t="s">
        <v>33</v>
      </c>
      <c r="D281" s="124">
        <v>0</v>
      </c>
      <c r="E281" s="124">
        <v>0</v>
      </c>
      <c r="F281" s="124">
        <v>0</v>
      </c>
      <c r="G281" s="124">
        <v>0</v>
      </c>
    </row>
    <row r="282" spans="1:7" ht="18.75" x14ac:dyDescent="0.25">
      <c r="A282" s="160"/>
      <c r="B282" s="182"/>
      <c r="C282" s="31" t="s">
        <v>34</v>
      </c>
      <c r="D282" s="124">
        <v>0</v>
      </c>
      <c r="E282" s="124">
        <v>0</v>
      </c>
      <c r="F282" s="124">
        <v>0</v>
      </c>
      <c r="G282" s="124">
        <v>0</v>
      </c>
    </row>
    <row r="283" spans="1:7" ht="18.75" x14ac:dyDescent="0.25">
      <c r="A283" s="160" t="s">
        <v>402</v>
      </c>
      <c r="B283" s="182" t="s">
        <v>117</v>
      </c>
      <c r="C283" s="31" t="s">
        <v>12</v>
      </c>
      <c r="D283" s="123">
        <f>D284+D285+D286+D287</f>
        <v>0</v>
      </c>
      <c r="E283" s="123">
        <f t="shared" ref="E283" si="131">E284+E285+E286+E287</f>
        <v>0</v>
      </c>
      <c r="F283" s="123">
        <f t="shared" ref="F283:G283" si="132">F284+F285+F286+F287</f>
        <v>0</v>
      </c>
      <c r="G283" s="123">
        <f t="shared" si="132"/>
        <v>0</v>
      </c>
    </row>
    <row r="284" spans="1:7" ht="31.5" x14ac:dyDescent="0.25">
      <c r="A284" s="160"/>
      <c r="B284" s="182"/>
      <c r="C284" s="31" t="s">
        <v>31</v>
      </c>
      <c r="D284" s="124">
        <v>0</v>
      </c>
      <c r="E284" s="124">
        <v>0</v>
      </c>
      <c r="F284" s="124">
        <v>0</v>
      </c>
      <c r="G284" s="124">
        <v>0</v>
      </c>
    </row>
    <row r="285" spans="1:7" ht="18.75" x14ac:dyDescent="0.25">
      <c r="A285" s="160"/>
      <c r="B285" s="182"/>
      <c r="C285" s="31" t="s">
        <v>32</v>
      </c>
      <c r="D285" s="124">
        <v>0</v>
      </c>
      <c r="E285" s="124">
        <v>0</v>
      </c>
      <c r="F285" s="124">
        <v>0</v>
      </c>
      <c r="G285" s="124">
        <v>0</v>
      </c>
    </row>
    <row r="286" spans="1:7" ht="18.75" x14ac:dyDescent="0.25">
      <c r="A286" s="160"/>
      <c r="B286" s="182"/>
      <c r="C286" s="31" t="s">
        <v>33</v>
      </c>
      <c r="D286" s="124">
        <v>0</v>
      </c>
      <c r="E286" s="124">
        <v>0</v>
      </c>
      <c r="F286" s="124">
        <v>0</v>
      </c>
      <c r="G286" s="124">
        <v>0</v>
      </c>
    </row>
    <row r="287" spans="1:7" ht="18.75" x14ac:dyDescent="0.25">
      <c r="A287" s="160"/>
      <c r="B287" s="182"/>
      <c r="C287" s="31" t="s">
        <v>34</v>
      </c>
      <c r="D287" s="124">
        <v>0</v>
      </c>
      <c r="E287" s="124">
        <v>0</v>
      </c>
      <c r="F287" s="124">
        <v>0</v>
      </c>
      <c r="G287" s="124">
        <v>0</v>
      </c>
    </row>
    <row r="288" spans="1:7" ht="18.75" x14ac:dyDescent="0.25">
      <c r="A288" s="160" t="s">
        <v>403</v>
      </c>
      <c r="B288" s="182" t="s">
        <v>366</v>
      </c>
      <c r="C288" s="31" t="s">
        <v>12</v>
      </c>
      <c r="D288" s="123">
        <f>D289+D290+D291+D292</f>
        <v>0</v>
      </c>
      <c r="E288" s="123">
        <f t="shared" ref="E288" si="133">E289+E290+E291+E292</f>
        <v>0</v>
      </c>
      <c r="F288" s="123">
        <f t="shared" ref="F288:G288" si="134">F289+F290+F291+F292</f>
        <v>0</v>
      </c>
      <c r="G288" s="123">
        <f t="shared" si="134"/>
        <v>0</v>
      </c>
    </row>
    <row r="289" spans="1:7" ht="31.5" x14ac:dyDescent="0.25">
      <c r="A289" s="160"/>
      <c r="B289" s="182"/>
      <c r="C289" s="31" t="s">
        <v>31</v>
      </c>
      <c r="D289" s="124">
        <v>0</v>
      </c>
      <c r="E289" s="124">
        <v>0</v>
      </c>
      <c r="F289" s="124">
        <v>0</v>
      </c>
      <c r="G289" s="124">
        <v>0</v>
      </c>
    </row>
    <row r="290" spans="1:7" ht="18.75" x14ac:dyDescent="0.25">
      <c r="A290" s="160"/>
      <c r="B290" s="182"/>
      <c r="C290" s="31" t="s">
        <v>32</v>
      </c>
      <c r="D290" s="124">
        <v>0</v>
      </c>
      <c r="E290" s="124">
        <v>0</v>
      </c>
      <c r="F290" s="124">
        <v>0</v>
      </c>
      <c r="G290" s="124">
        <v>0</v>
      </c>
    </row>
    <row r="291" spans="1:7" ht="18.75" x14ac:dyDescent="0.25">
      <c r="A291" s="160"/>
      <c r="B291" s="182"/>
      <c r="C291" s="31" t="s">
        <v>33</v>
      </c>
      <c r="D291" s="124">
        <v>0</v>
      </c>
      <c r="E291" s="124">
        <v>0</v>
      </c>
      <c r="F291" s="124">
        <v>0</v>
      </c>
      <c r="G291" s="124">
        <v>0</v>
      </c>
    </row>
    <row r="292" spans="1:7" ht="18.75" x14ac:dyDescent="0.25">
      <c r="A292" s="160"/>
      <c r="B292" s="182"/>
      <c r="C292" s="31" t="s">
        <v>34</v>
      </c>
      <c r="D292" s="124">
        <v>0</v>
      </c>
      <c r="E292" s="124">
        <v>0</v>
      </c>
      <c r="F292" s="124">
        <v>0</v>
      </c>
      <c r="G292" s="124">
        <v>0</v>
      </c>
    </row>
    <row r="293" spans="1:7" ht="18.75" x14ac:dyDescent="0.25">
      <c r="A293" s="160" t="s">
        <v>404</v>
      </c>
      <c r="B293" s="182" t="s">
        <v>118</v>
      </c>
      <c r="C293" s="31" t="s">
        <v>12</v>
      </c>
      <c r="D293" s="123">
        <f>D294+D295+D296+D297</f>
        <v>0</v>
      </c>
      <c r="E293" s="123">
        <f t="shared" ref="E293" si="135">E294+E295+E296+E297</f>
        <v>0</v>
      </c>
      <c r="F293" s="123">
        <f t="shared" ref="F293:G293" si="136">F294+F295+F296+F297</f>
        <v>0</v>
      </c>
      <c r="G293" s="123">
        <f t="shared" si="136"/>
        <v>0</v>
      </c>
    </row>
    <row r="294" spans="1:7" ht="31.5" x14ac:dyDescent="0.25">
      <c r="A294" s="160"/>
      <c r="B294" s="182"/>
      <c r="C294" s="31" t="s">
        <v>31</v>
      </c>
      <c r="D294" s="124">
        <v>0</v>
      </c>
      <c r="E294" s="124">
        <v>0</v>
      </c>
      <c r="F294" s="124">
        <v>0</v>
      </c>
      <c r="G294" s="124">
        <v>0</v>
      </c>
    </row>
    <row r="295" spans="1:7" ht="18.75" x14ac:dyDescent="0.25">
      <c r="A295" s="160"/>
      <c r="B295" s="182"/>
      <c r="C295" s="31" t="s">
        <v>32</v>
      </c>
      <c r="D295" s="124">
        <v>0</v>
      </c>
      <c r="E295" s="124">
        <v>0</v>
      </c>
      <c r="F295" s="124">
        <v>0</v>
      </c>
      <c r="G295" s="124">
        <v>0</v>
      </c>
    </row>
    <row r="296" spans="1:7" ht="18.75" x14ac:dyDescent="0.25">
      <c r="A296" s="160"/>
      <c r="B296" s="182"/>
      <c r="C296" s="31" t="s">
        <v>33</v>
      </c>
      <c r="D296" s="124">
        <v>0</v>
      </c>
      <c r="E296" s="124">
        <v>0</v>
      </c>
      <c r="F296" s="124">
        <v>0</v>
      </c>
      <c r="G296" s="124">
        <v>0</v>
      </c>
    </row>
    <row r="297" spans="1:7" ht="18.75" x14ac:dyDescent="0.25">
      <c r="A297" s="160"/>
      <c r="B297" s="182"/>
      <c r="C297" s="31" t="s">
        <v>34</v>
      </c>
      <c r="D297" s="124">
        <v>0</v>
      </c>
      <c r="E297" s="124">
        <v>0</v>
      </c>
      <c r="F297" s="124">
        <v>0</v>
      </c>
      <c r="G297" s="124">
        <v>0</v>
      </c>
    </row>
    <row r="298" spans="1:7" ht="18.75" x14ac:dyDescent="0.25">
      <c r="A298" s="160" t="s">
        <v>405</v>
      </c>
      <c r="B298" s="182" t="s">
        <v>121</v>
      </c>
      <c r="C298" s="31" t="s">
        <v>12</v>
      </c>
      <c r="D298" s="123">
        <f>D299+D300+D301+D302</f>
        <v>0</v>
      </c>
      <c r="E298" s="123">
        <f t="shared" ref="E298" si="137">E299+E300+E301+E302</f>
        <v>0</v>
      </c>
      <c r="F298" s="123">
        <f t="shared" ref="F298:G298" si="138">F299+F300+F301+F302</f>
        <v>0</v>
      </c>
      <c r="G298" s="123">
        <f t="shared" si="138"/>
        <v>0</v>
      </c>
    </row>
    <row r="299" spans="1:7" ht="31.5" x14ac:dyDescent="0.25">
      <c r="A299" s="160"/>
      <c r="B299" s="182"/>
      <c r="C299" s="31" t="s">
        <v>31</v>
      </c>
      <c r="D299" s="124">
        <v>0</v>
      </c>
      <c r="E299" s="124">
        <v>0</v>
      </c>
      <c r="F299" s="124">
        <v>0</v>
      </c>
      <c r="G299" s="124">
        <v>0</v>
      </c>
    </row>
    <row r="300" spans="1:7" ht="18.75" x14ac:dyDescent="0.25">
      <c r="A300" s="160"/>
      <c r="B300" s="182"/>
      <c r="C300" s="31" t="s">
        <v>32</v>
      </c>
      <c r="D300" s="124">
        <v>0</v>
      </c>
      <c r="E300" s="124">
        <v>0</v>
      </c>
      <c r="F300" s="124">
        <v>0</v>
      </c>
      <c r="G300" s="124">
        <v>0</v>
      </c>
    </row>
    <row r="301" spans="1:7" ht="18.75" x14ac:dyDescent="0.25">
      <c r="A301" s="160"/>
      <c r="B301" s="182"/>
      <c r="C301" s="31" t="s">
        <v>33</v>
      </c>
      <c r="D301" s="124">
        <v>0</v>
      </c>
      <c r="E301" s="124">
        <v>0</v>
      </c>
      <c r="F301" s="124">
        <v>0</v>
      </c>
      <c r="G301" s="124">
        <v>0</v>
      </c>
    </row>
    <row r="302" spans="1:7" ht="18.75" x14ac:dyDescent="0.25">
      <c r="A302" s="160"/>
      <c r="B302" s="182"/>
      <c r="C302" s="31" t="s">
        <v>34</v>
      </c>
      <c r="D302" s="124">
        <v>0</v>
      </c>
      <c r="E302" s="124">
        <v>0</v>
      </c>
      <c r="F302" s="124">
        <v>0</v>
      </c>
      <c r="G302" s="124">
        <v>0</v>
      </c>
    </row>
    <row r="303" spans="1:7" ht="18.75" x14ac:dyDescent="0.25">
      <c r="A303" s="160" t="s">
        <v>447</v>
      </c>
      <c r="B303" s="182" t="s">
        <v>489</v>
      </c>
      <c r="C303" s="87" t="s">
        <v>12</v>
      </c>
      <c r="D303" s="123">
        <f>D304+D305+D306+D307</f>
        <v>0</v>
      </c>
      <c r="E303" s="123">
        <f t="shared" ref="E303:G303" si="139">E304+E305+E306+E307</f>
        <v>0</v>
      </c>
      <c r="F303" s="123">
        <f t="shared" si="139"/>
        <v>0</v>
      </c>
      <c r="G303" s="123">
        <f t="shared" si="139"/>
        <v>0</v>
      </c>
    </row>
    <row r="304" spans="1:7" ht="31.5" x14ac:dyDescent="0.25">
      <c r="A304" s="160"/>
      <c r="B304" s="182"/>
      <c r="C304" s="87" t="s">
        <v>31</v>
      </c>
      <c r="D304" s="124">
        <v>0</v>
      </c>
      <c r="E304" s="124">
        <v>0</v>
      </c>
      <c r="F304" s="124">
        <v>0</v>
      </c>
      <c r="G304" s="124">
        <v>0</v>
      </c>
    </row>
    <row r="305" spans="1:7" ht="18.75" x14ac:dyDescent="0.25">
      <c r="A305" s="160"/>
      <c r="B305" s="182"/>
      <c r="C305" s="87" t="s">
        <v>32</v>
      </c>
      <c r="D305" s="124">
        <v>0</v>
      </c>
      <c r="E305" s="124">
        <v>0</v>
      </c>
      <c r="F305" s="124">
        <v>0</v>
      </c>
      <c r="G305" s="124">
        <v>0</v>
      </c>
    </row>
    <row r="306" spans="1:7" ht="18.75" x14ac:dyDescent="0.25">
      <c r="A306" s="160"/>
      <c r="B306" s="182"/>
      <c r="C306" s="87" t="s">
        <v>33</v>
      </c>
      <c r="D306" s="124">
        <v>0</v>
      </c>
      <c r="E306" s="124">
        <v>0</v>
      </c>
      <c r="F306" s="124">
        <v>0</v>
      </c>
      <c r="G306" s="124">
        <v>0</v>
      </c>
    </row>
    <row r="307" spans="1:7" ht="18.75" x14ac:dyDescent="0.25">
      <c r="A307" s="160"/>
      <c r="B307" s="182"/>
      <c r="C307" s="87" t="s">
        <v>34</v>
      </c>
      <c r="D307" s="124">
        <v>0</v>
      </c>
      <c r="E307" s="124">
        <v>0</v>
      </c>
      <c r="F307" s="124">
        <v>0</v>
      </c>
      <c r="G307" s="124">
        <v>0</v>
      </c>
    </row>
    <row r="308" spans="1:7" x14ac:dyDescent="0.25">
      <c r="A308" s="117"/>
      <c r="B308" s="52"/>
      <c r="C308" s="53"/>
      <c r="D308" s="26"/>
      <c r="E308" s="26"/>
      <c r="F308" s="26"/>
      <c r="G308" s="26"/>
    </row>
    <row r="309" spans="1:7" x14ac:dyDescent="0.25">
      <c r="A309" s="117"/>
      <c r="B309" s="52"/>
      <c r="C309" s="53"/>
      <c r="D309" s="26"/>
      <c r="E309" s="26"/>
      <c r="F309" s="26"/>
      <c r="G309" s="26"/>
    </row>
    <row r="310" spans="1:7" x14ac:dyDescent="0.25">
      <c r="A310" s="117"/>
      <c r="B310" s="52"/>
      <c r="C310" s="53"/>
      <c r="D310" s="26"/>
      <c r="E310" s="26"/>
      <c r="F310" s="26"/>
      <c r="G310" s="26"/>
    </row>
    <row r="311" spans="1:7" x14ac:dyDescent="0.25">
      <c r="A311" s="117"/>
      <c r="B311" s="52"/>
      <c r="C311" s="53"/>
      <c r="D311" s="26"/>
      <c r="E311" s="26"/>
      <c r="F311" s="26"/>
      <c r="G311" s="26"/>
    </row>
    <row r="312" spans="1:7" x14ac:dyDescent="0.25">
      <c r="A312" s="117"/>
      <c r="B312" s="52"/>
      <c r="C312" s="53"/>
      <c r="D312" s="26"/>
      <c r="E312" s="26"/>
      <c r="F312" s="26"/>
      <c r="G312" s="26"/>
    </row>
    <row r="313" spans="1:7" x14ac:dyDescent="0.25">
      <c r="A313" s="117"/>
      <c r="B313" s="52"/>
      <c r="C313" s="53"/>
      <c r="D313" s="26"/>
      <c r="E313" s="26"/>
      <c r="F313" s="26"/>
      <c r="G313" s="26"/>
    </row>
    <row r="314" spans="1:7" x14ac:dyDescent="0.25">
      <c r="A314" s="117"/>
      <c r="B314" s="52"/>
      <c r="C314" s="53"/>
      <c r="D314" s="26"/>
      <c r="E314" s="26"/>
      <c r="F314" s="26"/>
      <c r="G314" s="26"/>
    </row>
    <row r="315" spans="1:7" x14ac:dyDescent="0.25">
      <c r="A315" s="117"/>
      <c r="B315" s="52"/>
      <c r="C315" s="53"/>
      <c r="D315" s="26"/>
      <c r="E315" s="26"/>
      <c r="F315" s="26"/>
      <c r="G315" s="26"/>
    </row>
    <row r="316" spans="1:7" x14ac:dyDescent="0.25">
      <c r="A316" s="117"/>
      <c r="B316" s="52"/>
      <c r="C316" s="53"/>
      <c r="D316" s="26"/>
      <c r="E316" s="26"/>
      <c r="F316" s="26"/>
      <c r="G316" s="26"/>
    </row>
    <row r="317" spans="1:7" x14ac:dyDescent="0.25">
      <c r="A317" s="117"/>
      <c r="B317" s="52"/>
      <c r="C317" s="53"/>
      <c r="D317" s="26"/>
      <c r="E317" s="26"/>
      <c r="F317" s="26"/>
      <c r="G317" s="26"/>
    </row>
    <row r="318" spans="1:7" x14ac:dyDescent="0.25">
      <c r="A318" s="117"/>
      <c r="B318" s="52"/>
      <c r="C318" s="53"/>
      <c r="D318" s="26"/>
      <c r="E318" s="26"/>
      <c r="F318" s="26"/>
      <c r="G318" s="26"/>
    </row>
    <row r="319" spans="1:7" x14ac:dyDescent="0.25">
      <c r="A319" s="117"/>
      <c r="B319" s="52"/>
      <c r="C319" s="53"/>
      <c r="D319" s="26"/>
      <c r="E319" s="26"/>
      <c r="F319" s="26"/>
      <c r="G319" s="26"/>
    </row>
    <row r="320" spans="1:7" x14ac:dyDescent="0.25">
      <c r="A320" s="117"/>
      <c r="B320" s="52"/>
      <c r="C320" s="53"/>
      <c r="D320" s="26"/>
      <c r="E320" s="26"/>
      <c r="F320" s="26"/>
      <c r="G320" s="26"/>
    </row>
    <row r="321" spans="1:7" x14ac:dyDescent="0.25">
      <c r="A321" s="117"/>
      <c r="B321" s="52"/>
      <c r="C321" s="53"/>
      <c r="D321" s="26"/>
      <c r="E321" s="26"/>
      <c r="F321" s="26"/>
      <c r="G321" s="26"/>
    </row>
    <row r="322" spans="1:7" x14ac:dyDescent="0.25">
      <c r="A322" s="117"/>
      <c r="B322" s="52"/>
      <c r="C322" s="53"/>
      <c r="D322" s="26"/>
      <c r="E322" s="26"/>
      <c r="F322" s="26"/>
      <c r="G322" s="26"/>
    </row>
    <row r="323" spans="1:7" x14ac:dyDescent="0.25">
      <c r="A323" s="117"/>
      <c r="B323" s="52"/>
      <c r="C323" s="53"/>
      <c r="D323" s="26"/>
      <c r="E323" s="26"/>
      <c r="F323" s="26"/>
      <c r="G323" s="26"/>
    </row>
    <row r="324" spans="1:7" x14ac:dyDescent="0.25">
      <c r="A324" s="117"/>
      <c r="B324" s="52"/>
      <c r="C324" s="53"/>
      <c r="D324" s="26"/>
      <c r="E324" s="26"/>
      <c r="F324" s="26"/>
      <c r="G324" s="26"/>
    </row>
    <row r="325" spans="1:7" x14ac:dyDescent="0.25">
      <c r="A325" s="117"/>
      <c r="B325" s="52"/>
      <c r="C325" s="53"/>
      <c r="D325" s="26"/>
      <c r="E325" s="26"/>
      <c r="F325" s="26"/>
      <c r="G325" s="26"/>
    </row>
    <row r="326" spans="1:7" x14ac:dyDescent="0.25">
      <c r="A326" s="117"/>
      <c r="B326" s="52"/>
      <c r="C326" s="53"/>
      <c r="D326" s="26"/>
      <c r="E326" s="26"/>
      <c r="F326" s="26"/>
      <c r="G326" s="26"/>
    </row>
    <row r="327" spans="1:7" x14ac:dyDescent="0.25">
      <c r="A327" s="117"/>
      <c r="B327" s="52"/>
      <c r="C327" s="53"/>
      <c r="D327" s="26"/>
      <c r="E327" s="26"/>
      <c r="F327" s="26"/>
      <c r="G327" s="26"/>
    </row>
    <row r="328" spans="1:7" x14ac:dyDescent="0.25">
      <c r="A328" s="117"/>
      <c r="B328" s="52"/>
      <c r="C328" s="53"/>
      <c r="D328" s="26"/>
      <c r="E328" s="26"/>
      <c r="F328" s="26"/>
      <c r="G328" s="26"/>
    </row>
    <row r="329" spans="1:7" x14ac:dyDescent="0.25">
      <c r="A329" s="117"/>
      <c r="B329" s="52"/>
      <c r="C329" s="53"/>
      <c r="D329" s="26"/>
      <c r="E329" s="26"/>
      <c r="F329" s="26"/>
      <c r="G329" s="26"/>
    </row>
    <row r="330" spans="1:7" x14ac:dyDescent="0.25">
      <c r="A330" s="117"/>
      <c r="B330" s="52"/>
      <c r="C330" s="53"/>
      <c r="D330" s="26"/>
      <c r="E330" s="26"/>
      <c r="F330" s="26"/>
      <c r="G330" s="26"/>
    </row>
    <row r="331" spans="1:7" x14ac:dyDescent="0.25">
      <c r="A331" s="117"/>
      <c r="B331" s="52"/>
      <c r="C331" s="53"/>
      <c r="D331" s="26"/>
      <c r="E331" s="26"/>
      <c r="F331" s="26"/>
      <c r="G331" s="26"/>
    </row>
    <row r="332" spans="1:7" x14ac:dyDescent="0.25">
      <c r="A332" s="117"/>
      <c r="B332" s="52"/>
      <c r="C332" s="53"/>
      <c r="D332" s="26"/>
      <c r="E332" s="26"/>
      <c r="F332" s="26"/>
      <c r="G332" s="26"/>
    </row>
    <row r="333" spans="1:7" x14ac:dyDescent="0.25">
      <c r="A333" s="117"/>
      <c r="B333" s="52"/>
      <c r="C333" s="53"/>
      <c r="D333" s="26"/>
      <c r="E333" s="26"/>
      <c r="F333" s="26"/>
      <c r="G333" s="26"/>
    </row>
    <row r="334" spans="1:7" x14ac:dyDescent="0.25">
      <c r="A334" s="117"/>
      <c r="B334" s="52"/>
      <c r="C334" s="53"/>
      <c r="D334" s="26"/>
      <c r="E334" s="26"/>
      <c r="F334" s="26"/>
      <c r="G334" s="26"/>
    </row>
    <row r="335" spans="1:7" x14ac:dyDescent="0.25">
      <c r="A335" s="117"/>
      <c r="B335" s="52"/>
      <c r="C335" s="53"/>
      <c r="D335" s="26"/>
      <c r="E335" s="26"/>
      <c r="F335" s="26"/>
      <c r="G335" s="26"/>
    </row>
    <row r="336" spans="1:7" x14ac:dyDescent="0.25">
      <c r="A336" s="117"/>
      <c r="B336" s="52"/>
      <c r="C336" s="53"/>
      <c r="D336" s="26"/>
      <c r="E336" s="26"/>
      <c r="F336" s="26"/>
      <c r="G336" s="26"/>
    </row>
    <row r="337" spans="1:7" x14ac:dyDescent="0.25">
      <c r="A337" s="117"/>
      <c r="B337" s="52"/>
      <c r="C337" s="53"/>
      <c r="D337" s="26"/>
      <c r="E337" s="26"/>
      <c r="F337" s="26"/>
      <c r="G337" s="26"/>
    </row>
    <row r="338" spans="1:7" x14ac:dyDescent="0.25">
      <c r="A338" s="117"/>
      <c r="B338" s="52"/>
      <c r="C338" s="53"/>
      <c r="D338" s="26"/>
      <c r="E338" s="26"/>
      <c r="F338" s="26"/>
      <c r="G338" s="26"/>
    </row>
    <row r="339" spans="1:7" x14ac:dyDescent="0.25">
      <c r="A339" s="117"/>
      <c r="B339" s="52"/>
      <c r="C339" s="53"/>
      <c r="D339" s="26"/>
      <c r="E339" s="26"/>
      <c r="F339" s="26"/>
      <c r="G339" s="26"/>
    </row>
    <row r="340" spans="1:7" x14ac:dyDescent="0.25">
      <c r="A340" s="117"/>
      <c r="B340" s="52"/>
      <c r="C340" s="53"/>
      <c r="D340" s="26"/>
      <c r="E340" s="26"/>
      <c r="F340" s="26"/>
      <c r="G340" s="26"/>
    </row>
    <row r="341" spans="1:7" x14ac:dyDescent="0.25">
      <c r="A341" s="117"/>
      <c r="B341" s="52"/>
      <c r="C341" s="53"/>
      <c r="D341" s="26"/>
      <c r="E341" s="26"/>
      <c r="F341" s="26"/>
      <c r="G341" s="26"/>
    </row>
    <row r="342" spans="1:7" x14ac:dyDescent="0.25">
      <c r="A342" s="117"/>
      <c r="B342" s="52"/>
      <c r="C342" s="53"/>
      <c r="D342" s="26"/>
      <c r="E342" s="26"/>
      <c r="F342" s="26"/>
      <c r="G342" s="26"/>
    </row>
    <row r="343" spans="1:7" x14ac:dyDescent="0.25">
      <c r="A343" s="117"/>
      <c r="B343" s="52"/>
      <c r="C343" s="53"/>
      <c r="D343" s="26"/>
      <c r="E343" s="26"/>
      <c r="F343" s="26"/>
      <c r="G343" s="26"/>
    </row>
    <row r="344" spans="1:7" x14ac:dyDescent="0.25">
      <c r="A344" s="117"/>
      <c r="B344" s="52"/>
      <c r="C344" s="53"/>
      <c r="D344" s="26"/>
      <c r="E344" s="26"/>
      <c r="F344" s="26"/>
      <c r="G344" s="26"/>
    </row>
    <row r="345" spans="1:7" x14ac:dyDescent="0.25">
      <c r="A345" s="117"/>
      <c r="B345" s="52"/>
      <c r="C345" s="53"/>
      <c r="D345" s="26"/>
      <c r="E345" s="26"/>
      <c r="F345" s="26"/>
      <c r="G345" s="26"/>
    </row>
    <row r="346" spans="1:7" x14ac:dyDescent="0.25">
      <c r="A346" s="117"/>
      <c r="B346" s="52"/>
      <c r="C346" s="53"/>
      <c r="D346" s="26"/>
      <c r="E346" s="26"/>
      <c r="F346" s="26"/>
      <c r="G346" s="26"/>
    </row>
    <row r="347" spans="1:7" x14ac:dyDescent="0.25">
      <c r="A347" s="117"/>
      <c r="B347" s="52"/>
      <c r="C347" s="53"/>
      <c r="D347" s="26"/>
      <c r="E347" s="26"/>
      <c r="F347" s="26"/>
      <c r="G347" s="26"/>
    </row>
    <row r="348" spans="1:7" x14ac:dyDescent="0.25">
      <c r="A348" s="117"/>
      <c r="B348" s="52"/>
      <c r="C348" s="53"/>
      <c r="D348" s="26"/>
      <c r="E348" s="26"/>
      <c r="F348" s="26"/>
      <c r="G348" s="26"/>
    </row>
    <row r="349" spans="1:7" x14ac:dyDescent="0.25">
      <c r="A349" s="117"/>
      <c r="B349" s="52"/>
      <c r="C349" s="53"/>
      <c r="D349" s="26"/>
      <c r="E349" s="26"/>
      <c r="F349" s="26"/>
      <c r="G349" s="26"/>
    </row>
    <row r="350" spans="1:7" x14ac:dyDescent="0.25">
      <c r="A350" s="117"/>
      <c r="B350" s="52"/>
      <c r="C350" s="53"/>
      <c r="D350" s="26"/>
      <c r="E350" s="26"/>
      <c r="F350" s="26"/>
      <c r="G350" s="26"/>
    </row>
    <row r="351" spans="1:7" x14ac:dyDescent="0.25">
      <c r="A351" s="117"/>
      <c r="B351" s="52"/>
      <c r="C351" s="53"/>
      <c r="D351" s="26"/>
      <c r="E351" s="26"/>
      <c r="F351" s="26"/>
      <c r="G351" s="26"/>
    </row>
    <row r="352" spans="1:7" x14ac:dyDescent="0.25">
      <c r="A352" s="117"/>
      <c r="B352" s="52"/>
      <c r="C352" s="53"/>
      <c r="D352" s="26"/>
      <c r="E352" s="26"/>
      <c r="F352" s="26"/>
      <c r="G352" s="26"/>
    </row>
    <row r="353" spans="1:7" x14ac:dyDescent="0.25">
      <c r="A353" s="117"/>
      <c r="B353" s="52"/>
      <c r="C353" s="53"/>
      <c r="D353" s="26"/>
      <c r="E353" s="26"/>
      <c r="F353" s="26"/>
      <c r="G353" s="26"/>
    </row>
    <row r="354" spans="1:7" x14ac:dyDescent="0.25">
      <c r="A354" s="117"/>
      <c r="B354" s="52"/>
      <c r="C354" s="53"/>
      <c r="D354" s="26"/>
      <c r="E354" s="26"/>
      <c r="F354" s="26"/>
      <c r="G354" s="26"/>
    </row>
    <row r="355" spans="1:7" x14ac:dyDescent="0.25">
      <c r="A355" s="117"/>
      <c r="B355" s="52"/>
      <c r="C355" s="53"/>
      <c r="D355" s="26"/>
      <c r="E355" s="26"/>
      <c r="F355" s="26"/>
      <c r="G355" s="26"/>
    </row>
    <row r="356" spans="1:7" x14ac:dyDescent="0.25">
      <c r="A356" s="117"/>
      <c r="B356" s="52"/>
      <c r="C356" s="53"/>
      <c r="D356" s="26"/>
      <c r="E356" s="26"/>
      <c r="F356" s="26"/>
      <c r="G356" s="26"/>
    </row>
    <row r="357" spans="1:7" x14ac:dyDescent="0.25">
      <c r="A357" s="117"/>
      <c r="B357" s="52"/>
      <c r="C357" s="53"/>
      <c r="D357" s="26"/>
      <c r="E357" s="26"/>
      <c r="F357" s="26"/>
      <c r="G357" s="26"/>
    </row>
    <row r="358" spans="1:7" x14ac:dyDescent="0.25">
      <c r="A358" s="117"/>
      <c r="B358" s="52"/>
      <c r="C358" s="53"/>
      <c r="D358" s="26"/>
      <c r="E358" s="26"/>
      <c r="F358" s="26"/>
      <c r="G358" s="26"/>
    </row>
    <row r="359" spans="1:7" x14ac:dyDescent="0.25">
      <c r="A359" s="117"/>
      <c r="B359" s="52"/>
      <c r="C359" s="53"/>
      <c r="D359" s="26"/>
      <c r="E359" s="26"/>
      <c r="F359" s="26"/>
      <c r="G359" s="26"/>
    </row>
    <row r="360" spans="1:7" x14ac:dyDescent="0.25">
      <c r="A360" s="117"/>
      <c r="B360" s="52"/>
      <c r="C360" s="53"/>
      <c r="D360" s="26"/>
      <c r="E360" s="26"/>
      <c r="F360" s="26"/>
      <c r="G360" s="26"/>
    </row>
    <row r="361" spans="1:7" x14ac:dyDescent="0.25">
      <c r="A361" s="117"/>
      <c r="B361" s="52"/>
      <c r="C361" s="53"/>
      <c r="D361" s="26"/>
      <c r="E361" s="26"/>
      <c r="F361" s="26"/>
      <c r="G361" s="26"/>
    </row>
    <row r="362" spans="1:7" x14ac:dyDescent="0.25">
      <c r="A362" s="117"/>
      <c r="B362" s="52"/>
      <c r="C362" s="53"/>
      <c r="D362" s="26"/>
      <c r="E362" s="26"/>
      <c r="F362" s="26"/>
      <c r="G362" s="26"/>
    </row>
    <row r="363" spans="1:7" x14ac:dyDescent="0.25">
      <c r="A363" s="117"/>
      <c r="B363" s="52"/>
      <c r="C363" s="53"/>
      <c r="D363" s="26"/>
      <c r="E363" s="26"/>
      <c r="F363" s="26"/>
      <c r="G363" s="26"/>
    </row>
    <row r="364" spans="1:7" x14ac:dyDescent="0.25">
      <c r="A364" s="117"/>
      <c r="B364" s="52"/>
      <c r="C364" s="53"/>
      <c r="D364" s="26"/>
      <c r="E364" s="26"/>
      <c r="F364" s="26"/>
      <c r="G364" s="26"/>
    </row>
    <row r="365" spans="1:7" x14ac:dyDescent="0.25">
      <c r="A365" s="117"/>
      <c r="B365" s="52"/>
      <c r="C365" s="53"/>
      <c r="D365" s="26"/>
      <c r="E365" s="26"/>
      <c r="F365" s="26"/>
      <c r="G365" s="26"/>
    </row>
    <row r="366" spans="1:7" x14ac:dyDescent="0.25">
      <c r="A366" s="117"/>
      <c r="B366" s="52"/>
      <c r="C366" s="53"/>
      <c r="D366" s="26"/>
      <c r="E366" s="26"/>
      <c r="F366" s="26"/>
      <c r="G366" s="26"/>
    </row>
    <row r="367" spans="1:7" x14ac:dyDescent="0.25">
      <c r="A367" s="117"/>
      <c r="B367" s="52"/>
      <c r="C367" s="53"/>
      <c r="D367" s="26"/>
      <c r="E367" s="26"/>
      <c r="F367" s="26"/>
      <c r="G367" s="26"/>
    </row>
    <row r="368" spans="1:7" x14ac:dyDescent="0.25">
      <c r="A368" s="117"/>
      <c r="B368" s="52"/>
      <c r="C368" s="53"/>
      <c r="D368" s="26"/>
      <c r="E368" s="26"/>
      <c r="F368" s="26"/>
      <c r="G368" s="26"/>
    </row>
    <row r="369" spans="1:7" x14ac:dyDescent="0.25">
      <c r="A369" s="117"/>
      <c r="B369" s="52"/>
      <c r="C369" s="53"/>
      <c r="D369" s="26"/>
      <c r="E369" s="26"/>
      <c r="F369" s="26"/>
      <c r="G369" s="26"/>
    </row>
    <row r="370" spans="1:7" x14ac:dyDescent="0.25">
      <c r="A370" s="117"/>
      <c r="B370" s="52"/>
      <c r="C370" s="53"/>
      <c r="D370" s="26"/>
      <c r="E370" s="26"/>
      <c r="F370" s="26"/>
      <c r="G370" s="26"/>
    </row>
    <row r="371" spans="1:7" x14ac:dyDescent="0.25">
      <c r="A371" s="117"/>
      <c r="B371" s="52"/>
      <c r="C371" s="53"/>
      <c r="D371" s="26"/>
      <c r="E371" s="26"/>
      <c r="F371" s="26"/>
      <c r="G371" s="26"/>
    </row>
    <row r="372" spans="1:7" x14ac:dyDescent="0.25">
      <c r="A372" s="117"/>
      <c r="B372" s="52"/>
      <c r="C372" s="53"/>
      <c r="D372" s="26"/>
      <c r="E372" s="26"/>
      <c r="F372" s="26"/>
      <c r="G372" s="26"/>
    </row>
    <row r="373" spans="1:7" x14ac:dyDescent="0.25">
      <c r="A373" s="117"/>
      <c r="B373" s="52"/>
      <c r="C373" s="53"/>
      <c r="D373" s="26"/>
      <c r="E373" s="26"/>
      <c r="F373" s="26"/>
      <c r="G373" s="26"/>
    </row>
    <row r="374" spans="1:7" x14ac:dyDescent="0.25">
      <c r="A374" s="117"/>
      <c r="B374" s="52"/>
      <c r="C374" s="53"/>
      <c r="D374" s="26"/>
      <c r="E374" s="26"/>
      <c r="F374" s="26"/>
      <c r="G374" s="26"/>
    </row>
    <row r="375" spans="1:7" x14ac:dyDescent="0.25">
      <c r="A375" s="117"/>
      <c r="B375" s="52"/>
      <c r="C375" s="53"/>
      <c r="D375" s="26"/>
      <c r="E375" s="26"/>
      <c r="F375" s="26"/>
      <c r="G375" s="26"/>
    </row>
    <row r="376" spans="1:7" x14ac:dyDescent="0.25">
      <c r="A376" s="117"/>
      <c r="B376" s="54"/>
      <c r="C376" s="17"/>
    </row>
    <row r="377" spans="1:7" x14ac:dyDescent="0.25">
      <c r="A377" s="117"/>
      <c r="B377" s="54"/>
      <c r="C377" s="17"/>
    </row>
    <row r="378" spans="1:7" x14ac:dyDescent="0.25">
      <c r="A378" s="117"/>
      <c r="B378" s="54"/>
      <c r="C378" s="17"/>
    </row>
    <row r="379" spans="1:7" x14ac:dyDescent="0.25">
      <c r="A379" s="117"/>
      <c r="B379" s="54"/>
      <c r="C379" s="17"/>
    </row>
    <row r="380" spans="1:7" x14ac:dyDescent="0.25">
      <c r="A380" s="117"/>
      <c r="B380" s="54"/>
      <c r="C380" s="17"/>
    </row>
    <row r="381" spans="1:7" x14ac:dyDescent="0.25">
      <c r="A381" s="117"/>
      <c r="B381" s="54"/>
      <c r="C381" s="17"/>
    </row>
    <row r="382" spans="1:7" x14ac:dyDescent="0.25">
      <c r="A382" s="117"/>
      <c r="B382" s="54"/>
      <c r="C382" s="17"/>
    </row>
    <row r="383" spans="1:7" x14ac:dyDescent="0.25">
      <c r="A383" s="117"/>
      <c r="B383" s="54"/>
      <c r="C383" s="17"/>
    </row>
    <row r="384" spans="1:7" x14ac:dyDescent="0.25">
      <c r="A384" s="117"/>
      <c r="B384" s="54"/>
      <c r="C384" s="17"/>
    </row>
    <row r="385" spans="1:3" x14ac:dyDescent="0.25">
      <c r="A385" s="117"/>
      <c r="B385" s="54"/>
      <c r="C385" s="17"/>
    </row>
    <row r="386" spans="1:3" x14ac:dyDescent="0.25">
      <c r="A386" s="117"/>
      <c r="B386" s="54"/>
      <c r="C386" s="17"/>
    </row>
    <row r="387" spans="1:3" x14ac:dyDescent="0.25">
      <c r="A387" s="117"/>
      <c r="B387" s="54"/>
      <c r="C387" s="17"/>
    </row>
    <row r="388" spans="1:3" x14ac:dyDescent="0.25">
      <c r="A388" s="117"/>
      <c r="B388" s="54"/>
      <c r="C388" s="17"/>
    </row>
    <row r="389" spans="1:3" x14ac:dyDescent="0.25">
      <c r="A389" s="117"/>
      <c r="B389" s="54"/>
      <c r="C389" s="17"/>
    </row>
    <row r="390" spans="1:3" x14ac:dyDescent="0.25">
      <c r="A390" s="117"/>
      <c r="B390" s="54"/>
      <c r="C390" s="17"/>
    </row>
    <row r="391" spans="1:3" x14ac:dyDescent="0.25">
      <c r="A391" s="117"/>
      <c r="B391" s="54"/>
      <c r="C391" s="17"/>
    </row>
    <row r="392" spans="1:3" x14ac:dyDescent="0.25">
      <c r="A392" s="117"/>
      <c r="B392" s="54"/>
      <c r="C392" s="17"/>
    </row>
    <row r="393" spans="1:3" x14ac:dyDescent="0.25">
      <c r="A393" s="117"/>
      <c r="B393" s="54"/>
      <c r="C393" s="17"/>
    </row>
    <row r="394" spans="1:3" x14ac:dyDescent="0.25">
      <c r="A394" s="117"/>
      <c r="B394" s="54"/>
      <c r="C394" s="17"/>
    </row>
    <row r="395" spans="1:3" x14ac:dyDescent="0.25">
      <c r="A395" s="117"/>
      <c r="B395" s="54"/>
      <c r="C395" s="17"/>
    </row>
    <row r="396" spans="1:3" x14ac:dyDescent="0.25">
      <c r="A396" s="117"/>
      <c r="B396" s="54"/>
      <c r="C396" s="17"/>
    </row>
    <row r="397" spans="1:3" x14ac:dyDescent="0.25">
      <c r="A397" s="117"/>
      <c r="B397" s="54"/>
      <c r="C397" s="17"/>
    </row>
    <row r="398" spans="1:3" x14ac:dyDescent="0.25">
      <c r="A398" s="117"/>
      <c r="B398" s="54"/>
      <c r="C398" s="17"/>
    </row>
    <row r="399" spans="1:3" x14ac:dyDescent="0.25">
      <c r="A399" s="117"/>
      <c r="B399" s="54"/>
      <c r="C399" s="17"/>
    </row>
    <row r="400" spans="1:3" x14ac:dyDescent="0.25">
      <c r="A400" s="117"/>
      <c r="B400" s="54"/>
      <c r="C400" s="17"/>
    </row>
    <row r="401" spans="1:3" x14ac:dyDescent="0.25">
      <c r="A401" s="117"/>
      <c r="B401" s="54"/>
      <c r="C401" s="17"/>
    </row>
    <row r="402" spans="1:3" x14ac:dyDescent="0.25">
      <c r="A402" s="117"/>
      <c r="B402" s="54"/>
      <c r="C402" s="17"/>
    </row>
    <row r="403" spans="1:3" x14ac:dyDescent="0.25">
      <c r="A403" s="117"/>
      <c r="B403" s="54"/>
      <c r="C403" s="17"/>
    </row>
    <row r="404" spans="1:3" x14ac:dyDescent="0.25">
      <c r="A404" s="117"/>
      <c r="B404" s="54"/>
      <c r="C404" s="17"/>
    </row>
    <row r="405" spans="1:3" x14ac:dyDescent="0.25">
      <c r="A405" s="117"/>
      <c r="B405" s="54"/>
      <c r="C405" s="17"/>
    </row>
    <row r="406" spans="1:3" x14ac:dyDescent="0.25">
      <c r="A406" s="117"/>
      <c r="B406" s="54"/>
      <c r="C406" s="17"/>
    </row>
    <row r="407" spans="1:3" x14ac:dyDescent="0.25">
      <c r="A407" s="117"/>
      <c r="B407" s="54"/>
      <c r="C407" s="17"/>
    </row>
    <row r="408" spans="1:3" x14ac:dyDescent="0.25">
      <c r="A408" s="117"/>
      <c r="B408" s="54"/>
      <c r="C408" s="17"/>
    </row>
    <row r="409" spans="1:3" x14ac:dyDescent="0.25">
      <c r="A409" s="117"/>
      <c r="B409" s="54"/>
      <c r="C409" s="17"/>
    </row>
    <row r="410" spans="1:3" x14ac:dyDescent="0.25">
      <c r="A410" s="117"/>
      <c r="B410" s="54"/>
      <c r="C410" s="17"/>
    </row>
    <row r="411" spans="1:3" x14ac:dyDescent="0.25">
      <c r="A411" s="117"/>
      <c r="B411" s="54"/>
      <c r="C411" s="17"/>
    </row>
    <row r="412" spans="1:3" x14ac:dyDescent="0.25">
      <c r="A412" s="117"/>
      <c r="B412" s="54"/>
      <c r="C412" s="17"/>
    </row>
    <row r="413" spans="1:3" x14ac:dyDescent="0.25">
      <c r="A413" s="117"/>
      <c r="B413" s="54"/>
      <c r="C413" s="17"/>
    </row>
    <row r="414" spans="1:3" x14ac:dyDescent="0.25">
      <c r="A414" s="117"/>
      <c r="B414" s="54"/>
      <c r="C414" s="17"/>
    </row>
    <row r="415" spans="1:3" x14ac:dyDescent="0.25">
      <c r="A415" s="117"/>
      <c r="B415" s="54"/>
      <c r="C415" s="17"/>
    </row>
    <row r="416" spans="1:3" x14ac:dyDescent="0.25">
      <c r="A416" s="117"/>
      <c r="B416" s="54"/>
      <c r="C416" s="17"/>
    </row>
    <row r="417" spans="1:3" x14ac:dyDescent="0.25">
      <c r="A417" s="117"/>
      <c r="B417" s="54"/>
      <c r="C417" s="17"/>
    </row>
  </sheetData>
  <autoFilter ref="A7:H307"/>
  <mergeCells count="125">
    <mergeCell ref="B48:B52"/>
    <mergeCell ref="B53:B57"/>
    <mergeCell ref="B58:B62"/>
    <mergeCell ref="B43:B47"/>
    <mergeCell ref="B153:B157"/>
    <mergeCell ref="B283:B287"/>
    <mergeCell ref="B288:B292"/>
    <mergeCell ref="B293:B297"/>
    <mergeCell ref="B298:B302"/>
    <mergeCell ref="B253:B257"/>
    <mergeCell ref="B258:B262"/>
    <mergeCell ref="B263:B267"/>
    <mergeCell ref="B268:B272"/>
    <mergeCell ref="B273:B277"/>
    <mergeCell ref="B233:B237"/>
    <mergeCell ref="B238:B242"/>
    <mergeCell ref="B278:B282"/>
    <mergeCell ref="B218:B222"/>
    <mergeCell ref="B223:B227"/>
    <mergeCell ref="B108:B112"/>
    <mergeCell ref="B248:B252"/>
    <mergeCell ref="B193:B197"/>
    <mergeCell ref="B188:B192"/>
    <mergeCell ref="B158:B162"/>
    <mergeCell ref="B88:B92"/>
    <mergeCell ref="B228:B232"/>
    <mergeCell ref="B93:B97"/>
    <mergeCell ref="B98:B102"/>
    <mergeCell ref="B103:B107"/>
    <mergeCell ref="B113:B117"/>
    <mergeCell ref="B143:B147"/>
    <mergeCell ref="B148:B152"/>
    <mergeCell ref="B168:B172"/>
    <mergeCell ref="B173:B177"/>
    <mergeCell ref="B178:B182"/>
    <mergeCell ref="B183:B187"/>
    <mergeCell ref="B128:B132"/>
    <mergeCell ref="B133:B137"/>
    <mergeCell ref="B163:B167"/>
    <mergeCell ref="B198:B202"/>
    <mergeCell ref="B203:B207"/>
    <mergeCell ref="B213:B217"/>
    <mergeCell ref="B208:B212"/>
    <mergeCell ref="A5:A6"/>
    <mergeCell ref="A8:A12"/>
    <mergeCell ref="A13:A17"/>
    <mergeCell ref="A18:A22"/>
    <mergeCell ref="A23:A27"/>
    <mergeCell ref="D5:G5"/>
    <mergeCell ref="B138:B142"/>
    <mergeCell ref="B2:F2"/>
    <mergeCell ref="B118:B122"/>
    <mergeCell ref="B123:B127"/>
    <mergeCell ref="B63:B67"/>
    <mergeCell ref="B68:B72"/>
    <mergeCell ref="B73:B77"/>
    <mergeCell ref="C5:C6"/>
    <mergeCell ref="B8:B12"/>
    <mergeCell ref="B13:B17"/>
    <mergeCell ref="B33:B37"/>
    <mergeCell ref="B78:B82"/>
    <mergeCell ref="B18:B22"/>
    <mergeCell ref="B23:B27"/>
    <mergeCell ref="B28:B32"/>
    <mergeCell ref="B5:B6"/>
    <mergeCell ref="B83:B87"/>
    <mergeCell ref="B38:B42"/>
    <mergeCell ref="A53:A57"/>
    <mergeCell ref="A58:A62"/>
    <mergeCell ref="A63:A67"/>
    <mergeCell ref="A68:A72"/>
    <mergeCell ref="A73:A77"/>
    <mergeCell ref="A28:A32"/>
    <mergeCell ref="A33:A37"/>
    <mergeCell ref="A38:A42"/>
    <mergeCell ref="A43:A47"/>
    <mergeCell ref="A48:A52"/>
    <mergeCell ref="A98:A102"/>
    <mergeCell ref="A103:A107"/>
    <mergeCell ref="A113:A117"/>
    <mergeCell ref="A118:A122"/>
    <mergeCell ref="A78:A82"/>
    <mergeCell ref="A83:A87"/>
    <mergeCell ref="A88:A92"/>
    <mergeCell ref="A228:A232"/>
    <mergeCell ref="A93:A97"/>
    <mergeCell ref="A223:A227"/>
    <mergeCell ref="A208:A212"/>
    <mergeCell ref="A233:A237"/>
    <mergeCell ref="A238:A242"/>
    <mergeCell ref="A108:A112"/>
    <mergeCell ref="A193:A197"/>
    <mergeCell ref="A198:A202"/>
    <mergeCell ref="A203:A207"/>
    <mergeCell ref="A213:A217"/>
    <mergeCell ref="A218:A222"/>
    <mergeCell ref="A168:A172"/>
    <mergeCell ref="A173:A177"/>
    <mergeCell ref="A178:A182"/>
    <mergeCell ref="A183:A187"/>
    <mergeCell ref="A188:A192"/>
    <mergeCell ref="A143:A147"/>
    <mergeCell ref="A148:A152"/>
    <mergeCell ref="A153:A157"/>
    <mergeCell ref="A158:A162"/>
    <mergeCell ref="A163:A167"/>
    <mergeCell ref="A123:A127"/>
    <mergeCell ref="A128:A132"/>
    <mergeCell ref="A133:A137"/>
    <mergeCell ref="A138:A142"/>
    <mergeCell ref="A243:A247"/>
    <mergeCell ref="B243:B247"/>
    <mergeCell ref="A303:A307"/>
    <mergeCell ref="B303:B307"/>
    <mergeCell ref="A298:A302"/>
    <mergeCell ref="A273:A277"/>
    <mergeCell ref="A278:A282"/>
    <mergeCell ref="A283:A287"/>
    <mergeCell ref="A288:A292"/>
    <mergeCell ref="A293:A297"/>
    <mergeCell ref="A248:A252"/>
    <mergeCell ref="A253:A257"/>
    <mergeCell ref="A258:A262"/>
    <mergeCell ref="A263:A267"/>
    <mergeCell ref="A268:A272"/>
  </mergeCells>
  <pageMargins left="0.23622047244094491" right="0.23622047244094491" top="0.74803149606299213" bottom="0.74803149606299213" header="0.31496062992125984" footer="0.31496062992125984"/>
  <pageSetup paperSize="9" scale="67" fitToHeight="40" orientation="landscape" blackAndWhite="1" r:id="rId1"/>
  <headerFooter differentFirst="1">
    <oddHeader>&amp;C&amp;P</oddHeader>
  </headerFooter>
  <rowBreaks count="7" manualBreakCount="7">
    <brk id="57" max="6" man="1"/>
    <brk id="82" max="6" man="1"/>
    <brk id="112" max="6" man="1"/>
    <brk id="132" max="6" man="1"/>
    <brk id="152" max="6" man="1"/>
    <brk id="212" max="6" man="1"/>
    <brk id="2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Таблица 1</vt:lpstr>
      <vt:lpstr>Таблица 2</vt:lpstr>
      <vt:lpstr>Таблица 3</vt:lpstr>
      <vt:lpstr>Таблица 4</vt:lpstr>
      <vt:lpstr>Таблица 5</vt:lpstr>
      <vt:lpstr>'Таблица 1'!Заголовки_для_печати</vt:lpstr>
      <vt:lpstr>'Таблица 2'!Заголовки_для_печати</vt:lpstr>
      <vt:lpstr>'Таблица 4'!Заголовки_для_печати</vt:lpstr>
      <vt:lpstr>'Таблица 5'!Заголовки_для_печати</vt:lpstr>
      <vt:lpstr>'Таблица 1'!Область_печати</vt:lpstr>
      <vt:lpstr>'Таблица 4'!Область_печати</vt:lpstr>
      <vt:lpstr>'Таблица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Бух</cp:lastModifiedBy>
  <cp:lastPrinted>2021-12-02T09:38:59Z</cp:lastPrinted>
  <dcterms:created xsi:type="dcterms:W3CDTF">2019-05-03T13:14:27Z</dcterms:created>
  <dcterms:modified xsi:type="dcterms:W3CDTF">2021-12-02T09:39:17Z</dcterms:modified>
</cp:coreProperties>
</file>