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Магафурова Н.С\2026\муниципальная программа на 2026 год\Новая папка\"/>
    </mc:Choice>
  </mc:AlternateContent>
  <bookViews>
    <workbookView xWindow="-120" yWindow="-120" windowWidth="29040" windowHeight="15840" activeTab="5"/>
  </bookViews>
  <sheets>
    <sheet name="Таблица 1" sheetId="12" r:id="rId1"/>
    <sheet name="Таблица 2" sheetId="13" r:id="rId2"/>
    <sheet name="Лист1" sheetId="17" state="hidden" r:id="rId3"/>
    <sheet name="Таблица 3" sheetId="16" state="hidden" r:id="rId4"/>
    <sheet name="Таблица 4" sheetId="2" r:id="rId5"/>
    <sheet name="Таблица 5" sheetId="3" r:id="rId6"/>
  </sheets>
  <definedNames>
    <definedName name="_xlnm._FilterDatabase" localSheetId="1" hidden="1">'Таблица 2'!$A$6:$H$86</definedName>
    <definedName name="_xlnm._FilterDatabase" localSheetId="4" hidden="1">'Таблица 4'!$B$11:$K$223</definedName>
    <definedName name="_xlnm._FilterDatabase" localSheetId="5" hidden="1">'Таблица 5'!$A$7:$H$357</definedName>
    <definedName name="_xlnm.Print_Titles" localSheetId="0">'Таблица 1'!$10:$12</definedName>
    <definedName name="_xlnm.Print_Titles" localSheetId="1">'Таблица 2'!$4:$6</definedName>
    <definedName name="_xlnm.Print_Titles" localSheetId="4">'Таблица 4'!$9:$11</definedName>
    <definedName name="_xlnm.Print_Titles" localSheetId="5">'Таблица 5'!$5:$7</definedName>
    <definedName name="_xlnm.Print_Area" localSheetId="0">'Таблица 1'!$A$1:$I$81</definedName>
    <definedName name="_xlnm.Print_Area" localSheetId="4">'Таблица 4'!$A$1:$K$220</definedName>
    <definedName name="_xlnm.Print_Area" localSheetId="5">'Таблица 5'!$A$1:$G$342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  <c r="D10" i="3"/>
  <c r="D11" i="3"/>
  <c r="D12" i="3"/>
  <c r="D9" i="3"/>
  <c r="E202" i="3"/>
  <c r="F202" i="3"/>
  <c r="G202" i="3"/>
  <c r="E201" i="3"/>
  <c r="F201" i="3"/>
  <c r="G201" i="3"/>
  <c r="E200" i="3"/>
  <c r="F200" i="3"/>
  <c r="G200" i="3"/>
  <c r="E199" i="3"/>
  <c r="F199" i="3"/>
  <c r="G199" i="3"/>
  <c r="E198" i="3"/>
  <c r="F198" i="3"/>
  <c r="G198" i="3"/>
  <c r="D198" i="3"/>
  <c r="D199" i="3"/>
  <c r="D200" i="3"/>
  <c r="D201" i="3"/>
  <c r="D202" i="3"/>
  <c r="G342" i="3" l="1"/>
  <c r="G341" i="3"/>
  <c r="G340" i="3"/>
  <c r="G339" i="3"/>
  <c r="F338" i="3"/>
  <c r="E338" i="3"/>
  <c r="D338" i="3"/>
  <c r="E94" i="3"/>
  <c r="F94" i="3"/>
  <c r="D94" i="3"/>
  <c r="E95" i="3"/>
  <c r="F95" i="3"/>
  <c r="D95" i="3"/>
  <c r="E96" i="3"/>
  <c r="F96" i="3"/>
  <c r="D96" i="3"/>
  <c r="E97" i="3"/>
  <c r="F97" i="3"/>
  <c r="D97" i="3"/>
  <c r="E239" i="3"/>
  <c r="F239" i="3"/>
  <c r="E240" i="3"/>
  <c r="F240" i="3"/>
  <c r="E241" i="3"/>
  <c r="F241" i="3"/>
  <c r="E242" i="3"/>
  <c r="F242" i="3"/>
  <c r="D239" i="3"/>
  <c r="D240" i="3"/>
  <c r="D241" i="3"/>
  <c r="D242" i="3"/>
  <c r="G217" i="3"/>
  <c r="G216" i="3"/>
  <c r="G215" i="3"/>
  <c r="G214" i="3"/>
  <c r="F213" i="3"/>
  <c r="E213" i="3"/>
  <c r="D213" i="3"/>
  <c r="G147" i="3"/>
  <c r="G146" i="3"/>
  <c r="G145" i="3"/>
  <c r="G144" i="3"/>
  <c r="F143" i="3"/>
  <c r="E143" i="3"/>
  <c r="D143" i="3"/>
  <c r="G338" i="3" l="1"/>
  <c r="G95" i="3"/>
  <c r="G241" i="3"/>
  <c r="G97" i="3"/>
  <c r="G94" i="3"/>
  <c r="E238" i="3"/>
  <c r="G240" i="3"/>
  <c r="F238" i="3"/>
  <c r="G239" i="3"/>
  <c r="G96" i="3"/>
  <c r="G242" i="3"/>
  <c r="G213" i="3"/>
  <c r="G143" i="3"/>
  <c r="E38" i="3"/>
  <c r="F38" i="3"/>
  <c r="D38" i="3"/>
  <c r="E48" i="3"/>
  <c r="E43" i="3" s="1"/>
  <c r="F48" i="3"/>
  <c r="F43" i="3" s="1"/>
  <c r="D48" i="3"/>
  <c r="D43" i="3" s="1"/>
  <c r="G47" i="3" l="1"/>
  <c r="G46" i="3"/>
  <c r="G45" i="3"/>
  <c r="G44" i="3"/>
  <c r="H17" i="2"/>
  <c r="J17" i="2"/>
  <c r="I17" i="2"/>
  <c r="I176" i="2"/>
  <c r="J176" i="2"/>
  <c r="H176" i="2"/>
  <c r="K176" i="2" s="1"/>
  <c r="H222" i="2"/>
  <c r="H221" i="2" s="1"/>
  <c r="I222" i="2"/>
  <c r="I221" i="2" s="1"/>
  <c r="J222" i="2"/>
  <c r="J221" i="2" s="1"/>
  <c r="K223" i="2"/>
  <c r="I188" i="2"/>
  <c r="J188" i="2"/>
  <c r="H188" i="2"/>
  <c r="K203" i="2"/>
  <c r="K202" i="2"/>
  <c r="J201" i="2"/>
  <c r="I201" i="2"/>
  <c r="H201" i="2"/>
  <c r="K197" i="2"/>
  <c r="J196" i="2"/>
  <c r="J195" i="2" s="1"/>
  <c r="I196" i="2"/>
  <c r="I195" i="2" s="1"/>
  <c r="H196" i="2"/>
  <c r="H195" i="2" s="1"/>
  <c r="K194" i="2"/>
  <c r="J193" i="2"/>
  <c r="J192" i="2" s="1"/>
  <c r="I193" i="2"/>
  <c r="I192" i="2" s="1"/>
  <c r="H193" i="2"/>
  <c r="H192" i="2" s="1"/>
  <c r="K191" i="2"/>
  <c r="K190" i="2"/>
  <c r="J189" i="2"/>
  <c r="I189" i="2"/>
  <c r="H189" i="2"/>
  <c r="K200" i="2"/>
  <c r="K199" i="2"/>
  <c r="J198" i="2"/>
  <c r="I198" i="2"/>
  <c r="H198" i="2"/>
  <c r="I155" i="2"/>
  <c r="J155" i="2"/>
  <c r="H155" i="2"/>
  <c r="I137" i="2"/>
  <c r="J137" i="2"/>
  <c r="H137" i="2"/>
  <c r="K222" i="2" l="1"/>
  <c r="K155" i="2"/>
  <c r="H186" i="2"/>
  <c r="K221" i="2"/>
  <c r="J186" i="2"/>
  <c r="I186" i="2"/>
  <c r="K137" i="2"/>
  <c r="H187" i="2"/>
  <c r="J187" i="2"/>
  <c r="I187" i="2"/>
  <c r="K195" i="2"/>
  <c r="K198" i="2"/>
  <c r="K196" i="2"/>
  <c r="K201" i="2"/>
  <c r="K192" i="2"/>
  <c r="K193" i="2"/>
  <c r="K189" i="2"/>
  <c r="K143" i="2"/>
  <c r="J142" i="2"/>
  <c r="J141" i="2" s="1"/>
  <c r="I142" i="2"/>
  <c r="I141" i="2" s="1"/>
  <c r="H142" i="2"/>
  <c r="H141" i="2" s="1"/>
  <c r="K140" i="2"/>
  <c r="J139" i="2"/>
  <c r="J138" i="2" s="1"/>
  <c r="I139" i="2"/>
  <c r="I138" i="2" s="1"/>
  <c r="H139" i="2"/>
  <c r="H138" i="2" s="1"/>
  <c r="I24" i="2"/>
  <c r="J24" i="2"/>
  <c r="H24" i="2"/>
  <c r="K186" i="2" l="1"/>
  <c r="K142" i="2"/>
  <c r="K138" i="2"/>
  <c r="K139" i="2"/>
  <c r="K141" i="2"/>
  <c r="I87" i="2"/>
  <c r="J87" i="2"/>
  <c r="H87" i="2"/>
  <c r="I84" i="2"/>
  <c r="J84" i="2"/>
  <c r="H84" i="2"/>
  <c r="I81" i="2"/>
  <c r="J81" i="2"/>
  <c r="H81" i="2"/>
  <c r="I75" i="2"/>
  <c r="J75" i="2"/>
  <c r="H75" i="2"/>
  <c r="I69" i="2"/>
  <c r="J69" i="2"/>
  <c r="H69" i="2"/>
  <c r="I66" i="2"/>
  <c r="J66" i="2"/>
  <c r="H66" i="2"/>
  <c r="I63" i="2"/>
  <c r="J63" i="2"/>
  <c r="H63" i="2"/>
  <c r="H60" i="2"/>
  <c r="I60" i="2"/>
  <c r="J60" i="2"/>
  <c r="I57" i="2"/>
  <c r="J57" i="2"/>
  <c r="H57" i="2"/>
  <c r="I54" i="2"/>
  <c r="J54" i="2"/>
  <c r="H54" i="2"/>
  <c r="I51" i="2"/>
  <c r="J51" i="2"/>
  <c r="H51" i="2"/>
  <c r="I48" i="2"/>
  <c r="J48" i="2"/>
  <c r="H48" i="2"/>
  <c r="K107" i="2"/>
  <c r="K106" i="2"/>
  <c r="J105" i="2"/>
  <c r="I105" i="2"/>
  <c r="H105" i="2"/>
  <c r="K104" i="2"/>
  <c r="K103" i="2"/>
  <c r="J102" i="2"/>
  <c r="I102" i="2"/>
  <c r="H102" i="2"/>
  <c r="K101" i="2"/>
  <c r="K100" i="2"/>
  <c r="J99" i="2"/>
  <c r="I99" i="2"/>
  <c r="H99" i="2"/>
  <c r="K98" i="2"/>
  <c r="J97" i="2"/>
  <c r="J96" i="2" s="1"/>
  <c r="I97" i="2"/>
  <c r="I96" i="2" s="1"/>
  <c r="H97" i="2"/>
  <c r="H96" i="2" s="1"/>
  <c r="K95" i="2"/>
  <c r="J94" i="2"/>
  <c r="J93" i="2" s="1"/>
  <c r="I94" i="2"/>
  <c r="I93" i="2" s="1"/>
  <c r="H94" i="2"/>
  <c r="H93" i="2" s="1"/>
  <c r="K89" i="2"/>
  <c r="K86" i="2"/>
  <c r="K83" i="2"/>
  <c r="K68" i="2"/>
  <c r="K59" i="2"/>
  <c r="K56" i="2"/>
  <c r="K53" i="2"/>
  <c r="K50" i="2"/>
  <c r="K20" i="2"/>
  <c r="J19" i="2"/>
  <c r="J18" i="2" s="1"/>
  <c r="I19" i="2"/>
  <c r="I18" i="2" s="1"/>
  <c r="H19" i="2"/>
  <c r="H18" i="2" s="1"/>
  <c r="K99" i="2" l="1"/>
  <c r="K96" i="2"/>
  <c r="K105" i="2"/>
  <c r="K97" i="2"/>
  <c r="K93" i="2"/>
  <c r="K102" i="2"/>
  <c r="K94" i="2"/>
  <c r="K87" i="2"/>
  <c r="K88" i="2"/>
  <c r="K84" i="2"/>
  <c r="K85" i="2"/>
  <c r="K81" i="2"/>
  <c r="K82" i="2"/>
  <c r="K67" i="2"/>
  <c r="K66" i="2" s="1"/>
  <c r="K52" i="2"/>
  <c r="K51" i="2" s="1"/>
  <c r="K55" i="2"/>
  <c r="K54" i="2" s="1"/>
  <c r="K58" i="2"/>
  <c r="K57" i="2" s="1"/>
  <c r="K49" i="2"/>
  <c r="K48" i="2" s="1"/>
  <c r="K19" i="2"/>
  <c r="K18" i="2"/>
  <c r="E322" i="3"/>
  <c r="F322" i="3"/>
  <c r="E321" i="3"/>
  <c r="F321" i="3"/>
  <c r="E320" i="3"/>
  <c r="F320" i="3"/>
  <c r="E319" i="3"/>
  <c r="F319" i="3"/>
  <c r="E302" i="3"/>
  <c r="E297" i="3" s="1"/>
  <c r="F302" i="3"/>
  <c r="F297" i="3" s="1"/>
  <c r="E301" i="3"/>
  <c r="F301" i="3"/>
  <c r="E300" i="3"/>
  <c r="E295" i="3" s="1"/>
  <c r="F300" i="3"/>
  <c r="F295" i="3" s="1"/>
  <c r="E299" i="3"/>
  <c r="E294" i="3" s="1"/>
  <c r="F299" i="3"/>
  <c r="F294" i="3" s="1"/>
  <c r="D302" i="3"/>
  <c r="D301" i="3"/>
  <c r="D300" i="3"/>
  <c r="D299" i="3"/>
  <c r="G307" i="3"/>
  <c r="G306" i="3"/>
  <c r="G305" i="3"/>
  <c r="G304" i="3"/>
  <c r="F303" i="3"/>
  <c r="E303" i="3"/>
  <c r="D303" i="3"/>
  <c r="G317" i="3"/>
  <c r="G316" i="3"/>
  <c r="G315" i="3"/>
  <c r="G314" i="3"/>
  <c r="F313" i="3"/>
  <c r="E313" i="3"/>
  <c r="D313" i="3"/>
  <c r="G312" i="3"/>
  <c r="G311" i="3"/>
  <c r="G310" i="3"/>
  <c r="F308" i="3"/>
  <c r="E308" i="3"/>
  <c r="D308" i="3"/>
  <c r="D322" i="3"/>
  <c r="D321" i="3"/>
  <c r="D320" i="3"/>
  <c r="D319" i="3"/>
  <c r="E277" i="3"/>
  <c r="F277" i="3"/>
  <c r="E276" i="3"/>
  <c r="F276" i="3"/>
  <c r="E275" i="3"/>
  <c r="F275" i="3"/>
  <c r="E274" i="3"/>
  <c r="F274" i="3"/>
  <c r="D277" i="3"/>
  <c r="D276" i="3"/>
  <c r="D275" i="3"/>
  <c r="D274" i="3"/>
  <c r="E222" i="3"/>
  <c r="E207" i="3" s="1"/>
  <c r="F222" i="3"/>
  <c r="F207" i="3" s="1"/>
  <c r="E221" i="3"/>
  <c r="E206" i="3" s="1"/>
  <c r="F221" i="3"/>
  <c r="F206" i="3" s="1"/>
  <c r="E220" i="3"/>
  <c r="E205" i="3" s="1"/>
  <c r="F220" i="3"/>
  <c r="F205" i="3" s="1"/>
  <c r="E219" i="3"/>
  <c r="E204" i="3" s="1"/>
  <c r="F219" i="3"/>
  <c r="F204" i="3" s="1"/>
  <c r="D222" i="3"/>
  <c r="D207" i="3" s="1"/>
  <c r="D221" i="3"/>
  <c r="D206" i="3" s="1"/>
  <c r="D220" i="3"/>
  <c r="D205" i="3" s="1"/>
  <c r="D219" i="3"/>
  <c r="D204" i="3" s="1"/>
  <c r="G206" i="3" l="1"/>
  <c r="F296" i="3"/>
  <c r="G207" i="3"/>
  <c r="G204" i="3"/>
  <c r="G205" i="3"/>
  <c r="E296" i="3"/>
  <c r="E293" i="3" s="1"/>
  <c r="G303" i="3"/>
  <c r="D295" i="3"/>
  <c r="G313" i="3"/>
  <c r="D273" i="3"/>
  <c r="D294" i="3"/>
  <c r="G300" i="3"/>
  <c r="D297" i="3"/>
  <c r="G299" i="3"/>
  <c r="G302" i="3"/>
  <c r="G308" i="3"/>
  <c r="G301" i="3"/>
  <c r="D296" i="3"/>
  <c r="F318" i="3"/>
  <c r="E318" i="3"/>
  <c r="F298" i="3"/>
  <c r="E298" i="3"/>
  <c r="F293" i="3"/>
  <c r="D298" i="3"/>
  <c r="D318" i="3"/>
  <c r="F273" i="3"/>
  <c r="E273" i="3"/>
  <c r="D238" i="3"/>
  <c r="D293" i="3" l="1"/>
  <c r="G298" i="3"/>
  <c r="G237" i="3"/>
  <c r="G236" i="3"/>
  <c r="G235" i="3"/>
  <c r="G234" i="3"/>
  <c r="F233" i="3"/>
  <c r="E233" i="3"/>
  <c r="D233" i="3"/>
  <c r="G232" i="3"/>
  <c r="G231" i="3"/>
  <c r="G230" i="3"/>
  <c r="G229" i="3"/>
  <c r="F228" i="3"/>
  <c r="E228" i="3"/>
  <c r="D228" i="3"/>
  <c r="G227" i="3"/>
  <c r="G226" i="3"/>
  <c r="G225" i="3"/>
  <c r="G224" i="3"/>
  <c r="F223" i="3"/>
  <c r="E223" i="3"/>
  <c r="D223" i="3"/>
  <c r="F218" i="3"/>
  <c r="E218" i="3"/>
  <c r="D218" i="3"/>
  <c r="G212" i="3"/>
  <c r="G211" i="3"/>
  <c r="G210" i="3"/>
  <c r="G209" i="3"/>
  <c r="F208" i="3"/>
  <c r="E208" i="3"/>
  <c r="D208" i="3"/>
  <c r="G221" i="3" l="1"/>
  <c r="G222" i="3"/>
  <c r="G220" i="3"/>
  <c r="G219" i="3"/>
  <c r="G218" i="3"/>
  <c r="G228" i="3"/>
  <c r="G233" i="3"/>
  <c r="G223" i="3"/>
  <c r="F203" i="3"/>
  <c r="E203" i="3"/>
  <c r="G208" i="3"/>
  <c r="D203" i="3"/>
  <c r="G177" i="3"/>
  <c r="G176" i="3"/>
  <c r="G175" i="3"/>
  <c r="G174" i="3"/>
  <c r="F173" i="3"/>
  <c r="E173" i="3"/>
  <c r="D173" i="3"/>
  <c r="F93" i="3" l="1"/>
  <c r="E93" i="3"/>
  <c r="D93" i="3"/>
  <c r="G93" i="3" s="1"/>
  <c r="G203" i="3"/>
  <c r="G173" i="3"/>
  <c r="E77" i="3"/>
  <c r="F77" i="3"/>
  <c r="E76" i="3"/>
  <c r="F76" i="3"/>
  <c r="E75" i="3"/>
  <c r="F75" i="3"/>
  <c r="E74" i="3"/>
  <c r="F74" i="3"/>
  <c r="D74" i="3"/>
  <c r="D75" i="3"/>
  <c r="D76" i="3"/>
  <c r="D77" i="3"/>
  <c r="G92" i="3" l="1"/>
  <c r="G91" i="3"/>
  <c r="G90" i="3"/>
  <c r="G89" i="3"/>
  <c r="F88" i="3"/>
  <c r="E88" i="3"/>
  <c r="D88" i="3"/>
  <c r="G87" i="3"/>
  <c r="G86" i="3"/>
  <c r="G85" i="3"/>
  <c r="G84" i="3"/>
  <c r="F83" i="3"/>
  <c r="E83" i="3"/>
  <c r="D83" i="3"/>
  <c r="G82" i="3"/>
  <c r="G81" i="3"/>
  <c r="G80" i="3"/>
  <c r="G79" i="3"/>
  <c r="F78" i="3"/>
  <c r="E78" i="3"/>
  <c r="D78" i="3"/>
  <c r="E67" i="3"/>
  <c r="E62" i="3" s="1"/>
  <c r="E57" i="3" s="1"/>
  <c r="F67" i="3"/>
  <c r="F62" i="3" s="1"/>
  <c r="F57" i="3" s="1"/>
  <c r="E66" i="3"/>
  <c r="E61" i="3" s="1"/>
  <c r="E56" i="3" s="1"/>
  <c r="F66" i="3"/>
  <c r="F61" i="3" s="1"/>
  <c r="F56" i="3" s="1"/>
  <c r="E65" i="3"/>
  <c r="E60" i="3" s="1"/>
  <c r="E55" i="3" s="1"/>
  <c r="E10" i="3" s="1"/>
  <c r="F65" i="3"/>
  <c r="F60" i="3" s="1"/>
  <c r="F55" i="3" s="1"/>
  <c r="F10" i="3" s="1"/>
  <c r="E64" i="3"/>
  <c r="E59" i="3" s="1"/>
  <c r="E54" i="3" s="1"/>
  <c r="F64" i="3"/>
  <c r="F59" i="3" s="1"/>
  <c r="F54" i="3" s="1"/>
  <c r="D64" i="3"/>
  <c r="D59" i="3" s="1"/>
  <c r="D54" i="3" s="1"/>
  <c r="G54" i="3" s="1"/>
  <c r="D65" i="3"/>
  <c r="D60" i="3" s="1"/>
  <c r="D55" i="3" s="1"/>
  <c r="D66" i="3"/>
  <c r="D61" i="3" s="1"/>
  <c r="D56" i="3" s="1"/>
  <c r="D67" i="3"/>
  <c r="D62" i="3" s="1"/>
  <c r="D57" i="3" s="1"/>
  <c r="G72" i="3"/>
  <c r="G67" i="3" s="1"/>
  <c r="G71" i="3"/>
  <c r="G66" i="3" s="1"/>
  <c r="G70" i="3"/>
  <c r="G65" i="3" s="1"/>
  <c r="G69" i="3"/>
  <c r="G64" i="3" s="1"/>
  <c r="F68" i="3"/>
  <c r="F63" i="3" s="1"/>
  <c r="E68" i="3"/>
  <c r="E63" i="3" s="1"/>
  <c r="D68" i="3"/>
  <c r="G55" i="3" l="1"/>
  <c r="G56" i="3"/>
  <c r="G57" i="3"/>
  <c r="G83" i="3"/>
  <c r="G68" i="3"/>
  <c r="G63" i="3" s="1"/>
  <c r="F53" i="3"/>
  <c r="F58" i="3"/>
  <c r="E58" i="3"/>
  <c r="E53" i="3"/>
  <c r="G78" i="3"/>
  <c r="D73" i="3"/>
  <c r="F73" i="3"/>
  <c r="E73" i="3"/>
  <c r="D53" i="3"/>
  <c r="D63" i="3"/>
  <c r="G77" i="3"/>
  <c r="G62" i="3" s="1"/>
  <c r="G75" i="3"/>
  <c r="G60" i="3" s="1"/>
  <c r="G76" i="3"/>
  <c r="G61" i="3" s="1"/>
  <c r="G74" i="3"/>
  <c r="G59" i="3" s="1"/>
  <c r="G88" i="3"/>
  <c r="D58" i="3"/>
  <c r="E22" i="3"/>
  <c r="E17" i="3" s="1"/>
  <c r="F22" i="3"/>
  <c r="F17" i="3" s="1"/>
  <c r="E21" i="3"/>
  <c r="E16" i="3" s="1"/>
  <c r="E11" i="3" s="1"/>
  <c r="F21" i="3"/>
  <c r="F16" i="3" s="1"/>
  <c r="F11" i="3" s="1"/>
  <c r="E20" i="3"/>
  <c r="E15" i="3" s="1"/>
  <c r="F20" i="3"/>
  <c r="F15" i="3" s="1"/>
  <c r="E19" i="3"/>
  <c r="E14" i="3" s="1"/>
  <c r="E9" i="3" s="1"/>
  <c r="F19" i="3"/>
  <c r="F14" i="3" s="1"/>
  <c r="F9" i="3" s="1"/>
  <c r="D19" i="3"/>
  <c r="D14" i="3" s="1"/>
  <c r="D20" i="3"/>
  <c r="D15" i="3" s="1"/>
  <c r="D21" i="3"/>
  <c r="D16" i="3" s="1"/>
  <c r="D22" i="3"/>
  <c r="G27" i="3"/>
  <c r="G22" i="3" s="1"/>
  <c r="G26" i="3"/>
  <c r="G21" i="3" s="1"/>
  <c r="G25" i="3"/>
  <c r="G20" i="3" s="1"/>
  <c r="G24" i="3"/>
  <c r="G19" i="3" s="1"/>
  <c r="F23" i="3"/>
  <c r="F18" i="3" s="1"/>
  <c r="E23" i="3"/>
  <c r="E18" i="3" s="1"/>
  <c r="D23" i="3"/>
  <c r="G53" i="3" l="1"/>
  <c r="G23" i="3"/>
  <c r="G18" i="3" s="1"/>
  <c r="D17" i="3"/>
  <c r="G73" i="3"/>
  <c r="D18" i="3"/>
  <c r="G58" i="3"/>
  <c r="E334" i="3" l="1"/>
  <c r="F334" i="3"/>
  <c r="E335" i="3"/>
  <c r="F335" i="3"/>
  <c r="E336" i="3"/>
  <c r="F336" i="3"/>
  <c r="E337" i="3"/>
  <c r="F337" i="3"/>
  <c r="D334" i="3"/>
  <c r="D335" i="3"/>
  <c r="D336" i="3"/>
  <c r="D337" i="3"/>
  <c r="G357" i="3"/>
  <c r="G356" i="3"/>
  <c r="G355" i="3"/>
  <c r="G354" i="3"/>
  <c r="F353" i="3"/>
  <c r="E353" i="3"/>
  <c r="D353" i="3"/>
  <c r="G353" i="3" l="1"/>
  <c r="K17" i="2" l="1"/>
  <c r="K92" i="2"/>
  <c r="J91" i="2"/>
  <c r="J90" i="2" s="1"/>
  <c r="I91" i="2"/>
  <c r="I90" i="2" s="1"/>
  <c r="H91" i="2"/>
  <c r="H90" i="2" s="1"/>
  <c r="K91" i="2" l="1"/>
  <c r="K90" i="2"/>
  <c r="H145" i="2" l="1"/>
  <c r="G336" i="3"/>
  <c r="G335" i="3" l="1"/>
  <c r="G334" i="3"/>
  <c r="K44" i="2" l="1"/>
  <c r="J43" i="2"/>
  <c r="I43" i="2"/>
  <c r="H43" i="2"/>
  <c r="J42" i="2" l="1"/>
  <c r="I42" i="2"/>
  <c r="K43" i="2"/>
  <c r="H42" i="2"/>
  <c r="K42" i="2" l="1"/>
  <c r="K64" i="12"/>
  <c r="J64" i="12"/>
  <c r="D179" i="3" l="1"/>
  <c r="E179" i="3"/>
  <c r="F179" i="3"/>
  <c r="D180" i="3"/>
  <c r="E180" i="3"/>
  <c r="F180" i="3"/>
  <c r="D181" i="3"/>
  <c r="E181" i="3"/>
  <c r="F181" i="3"/>
  <c r="E182" i="3"/>
  <c r="F182" i="3"/>
  <c r="D182" i="3"/>
  <c r="G11" i="3" l="1"/>
  <c r="G10" i="3"/>
  <c r="F8" i="3"/>
  <c r="E8" i="3"/>
  <c r="D8" i="3"/>
  <c r="H172" i="2"/>
  <c r="G8" i="3" l="1"/>
  <c r="I113" i="2"/>
  <c r="J113" i="2"/>
  <c r="H113" i="2"/>
  <c r="G197" i="3"/>
  <c r="G196" i="3"/>
  <c r="G195" i="3"/>
  <c r="G194" i="3"/>
  <c r="F193" i="3"/>
  <c r="E193" i="3"/>
  <c r="D193" i="3"/>
  <c r="G112" i="3"/>
  <c r="G111" i="3"/>
  <c r="G110" i="3"/>
  <c r="G109" i="3"/>
  <c r="F108" i="3"/>
  <c r="E108" i="3"/>
  <c r="D108" i="3"/>
  <c r="G52" i="3"/>
  <c r="G51" i="3"/>
  <c r="G50" i="3"/>
  <c r="G49" i="3"/>
  <c r="G48" i="3" s="1"/>
  <c r="G43" i="3" s="1"/>
  <c r="G193" i="3" l="1"/>
  <c r="G108" i="3"/>
  <c r="K128" i="2" l="1"/>
  <c r="J127" i="2"/>
  <c r="J126" i="2" s="1"/>
  <c r="I127" i="2"/>
  <c r="I126" i="2" s="1"/>
  <c r="H127" i="2"/>
  <c r="H126" i="2" s="1"/>
  <c r="K125" i="2"/>
  <c r="J124" i="2"/>
  <c r="J123" i="2" s="1"/>
  <c r="I124" i="2"/>
  <c r="I123" i="2" s="1"/>
  <c r="H124" i="2"/>
  <c r="H123" i="2" s="1"/>
  <c r="K131" i="2"/>
  <c r="J130" i="2"/>
  <c r="J129" i="2" s="1"/>
  <c r="I130" i="2"/>
  <c r="I129" i="2" s="1"/>
  <c r="H130" i="2"/>
  <c r="K134" i="2"/>
  <c r="J133" i="2"/>
  <c r="J132" i="2" s="1"/>
  <c r="I133" i="2"/>
  <c r="I132" i="2" s="1"/>
  <c r="H133" i="2"/>
  <c r="K116" i="2"/>
  <c r="J115" i="2"/>
  <c r="I115" i="2"/>
  <c r="H115" i="2"/>
  <c r="K122" i="2"/>
  <c r="J121" i="2"/>
  <c r="J120" i="2" s="1"/>
  <c r="I121" i="2"/>
  <c r="I120" i="2" s="1"/>
  <c r="H121" i="2"/>
  <c r="H120" i="2" s="1"/>
  <c r="D348" i="3"/>
  <c r="D343" i="3"/>
  <c r="D328" i="3"/>
  <c r="D323" i="3"/>
  <c r="D288" i="3"/>
  <c r="D283" i="3"/>
  <c r="D278" i="3"/>
  <c r="D268" i="3"/>
  <c r="D263" i="3"/>
  <c r="D258" i="3"/>
  <c r="D253" i="3"/>
  <c r="D248" i="3"/>
  <c r="D243" i="3"/>
  <c r="D188" i="3"/>
  <c r="D183" i="3"/>
  <c r="D168" i="3"/>
  <c r="D163" i="3"/>
  <c r="D158" i="3"/>
  <c r="D153" i="3"/>
  <c r="D138" i="3"/>
  <c r="D148" i="3"/>
  <c r="D133" i="3"/>
  <c r="D128" i="3"/>
  <c r="D123" i="3"/>
  <c r="D118" i="3"/>
  <c r="D113" i="3"/>
  <c r="D103" i="3"/>
  <c r="D98" i="3"/>
  <c r="D33" i="3"/>
  <c r="D28" i="3"/>
  <c r="D13" i="3" l="1"/>
  <c r="D333" i="3"/>
  <c r="D178" i="3"/>
  <c r="J114" i="2"/>
  <c r="H114" i="2"/>
  <c r="K126" i="2"/>
  <c r="K123" i="2"/>
  <c r="K127" i="2"/>
  <c r="K124" i="2"/>
  <c r="K130" i="2"/>
  <c r="K133" i="2"/>
  <c r="H129" i="2"/>
  <c r="K129" i="2" s="1"/>
  <c r="H132" i="2"/>
  <c r="K132" i="2" s="1"/>
  <c r="K115" i="2"/>
  <c r="I114" i="2"/>
  <c r="K121" i="2"/>
  <c r="K120" i="2"/>
  <c r="H219" i="2"/>
  <c r="H218" i="2" s="1"/>
  <c r="H216" i="2"/>
  <c r="H209" i="2"/>
  <c r="H206" i="2" s="1"/>
  <c r="H184" i="2"/>
  <c r="H180" i="2"/>
  <c r="H177" i="2"/>
  <c r="H171" i="2"/>
  <c r="H169" i="2"/>
  <c r="H166" i="2"/>
  <c r="H165" i="2" s="1"/>
  <c r="H163" i="2"/>
  <c r="H162" i="2" s="1"/>
  <c r="H160" i="2"/>
  <c r="H159" i="2" s="1"/>
  <c r="H157" i="2"/>
  <c r="H156" i="2" s="1"/>
  <c r="H151" i="2"/>
  <c r="H148" i="2"/>
  <c r="H147" i="2" s="1"/>
  <c r="H144" i="2"/>
  <c r="H118" i="2"/>
  <c r="H117" i="2" s="1"/>
  <c r="H73" i="2"/>
  <c r="H72" i="2" s="1"/>
  <c r="H79" i="2"/>
  <c r="H78" i="2" s="1"/>
  <c r="H108" i="2"/>
  <c r="H40" i="2"/>
  <c r="H39" i="2" s="1"/>
  <c r="H37" i="2"/>
  <c r="H36" i="2" s="1"/>
  <c r="H34" i="2"/>
  <c r="H30" i="2"/>
  <c r="H28" i="2"/>
  <c r="H27" i="2" s="1"/>
  <c r="H22" i="2"/>
  <c r="H16" i="2" s="1"/>
  <c r="H183" i="2" l="1"/>
  <c r="H174" i="2" s="1"/>
  <c r="H175" i="2"/>
  <c r="H150" i="2"/>
  <c r="H135" i="2" s="1"/>
  <c r="H136" i="2"/>
  <c r="H168" i="2"/>
  <c r="H153" i="2" s="1"/>
  <c r="H154" i="2"/>
  <c r="H45" i="2"/>
  <c r="H46" i="2" s="1"/>
  <c r="H47" i="2" s="1"/>
  <c r="H14" i="2" s="1"/>
  <c r="H215" i="2"/>
  <c r="H33" i="2"/>
  <c r="H112" i="2"/>
  <c r="H111" i="2"/>
  <c r="K114" i="2"/>
  <c r="H21" i="2"/>
  <c r="H15" i="2" s="1"/>
  <c r="H208" i="2"/>
  <c r="H205" i="2" s="1"/>
  <c r="H13" i="2" l="1"/>
  <c r="H207" i="2"/>
  <c r="K80" i="2"/>
  <c r="J79" i="2"/>
  <c r="J78" i="2" s="1"/>
  <c r="I79" i="2"/>
  <c r="I78" i="2" s="1"/>
  <c r="H204" i="2" l="1"/>
  <c r="H12" i="2" s="1"/>
  <c r="K78" i="2"/>
  <c r="K79" i="2"/>
  <c r="G29" i="3"/>
  <c r="G30" i="3"/>
  <c r="G31" i="3"/>
  <c r="G32" i="3"/>
  <c r="G17" i="3" s="1"/>
  <c r="G34" i="3"/>
  <c r="G35" i="3"/>
  <c r="G36" i="3"/>
  <c r="G37" i="3"/>
  <c r="G39" i="3"/>
  <c r="G40" i="3"/>
  <c r="G41" i="3"/>
  <c r="G99" i="3"/>
  <c r="G100" i="3"/>
  <c r="G101" i="3"/>
  <c r="G102" i="3"/>
  <c r="G104" i="3"/>
  <c r="G105" i="3"/>
  <c r="G106" i="3"/>
  <c r="G107" i="3"/>
  <c r="G114" i="3"/>
  <c r="G115" i="3"/>
  <c r="G116" i="3"/>
  <c r="G117" i="3"/>
  <c r="G119" i="3"/>
  <c r="G120" i="3"/>
  <c r="G121" i="3"/>
  <c r="G122" i="3"/>
  <c r="G124" i="3"/>
  <c r="G125" i="3"/>
  <c r="G126" i="3"/>
  <c r="G127" i="3"/>
  <c r="G129" i="3"/>
  <c r="G130" i="3"/>
  <c r="G131" i="3"/>
  <c r="G132" i="3"/>
  <c r="G134" i="3"/>
  <c r="G135" i="3"/>
  <c r="G136" i="3"/>
  <c r="G137" i="3"/>
  <c r="G149" i="3"/>
  <c r="G150" i="3"/>
  <c r="G151" i="3"/>
  <c r="G152" i="3"/>
  <c r="G139" i="3"/>
  <c r="G140" i="3"/>
  <c r="G141" i="3"/>
  <c r="G142" i="3"/>
  <c r="G154" i="3"/>
  <c r="G155" i="3"/>
  <c r="G156" i="3"/>
  <c r="G157" i="3"/>
  <c r="G159" i="3"/>
  <c r="G160" i="3"/>
  <c r="G161" i="3"/>
  <c r="G162" i="3"/>
  <c r="G164" i="3"/>
  <c r="G165" i="3"/>
  <c r="G166" i="3"/>
  <c r="G167" i="3"/>
  <c r="G169" i="3"/>
  <c r="G170" i="3"/>
  <c r="G171" i="3"/>
  <c r="G172" i="3"/>
  <c r="G184" i="3"/>
  <c r="G185" i="3"/>
  <c r="G186" i="3"/>
  <c r="G187" i="3"/>
  <c r="G189" i="3"/>
  <c r="G190" i="3"/>
  <c r="G191" i="3"/>
  <c r="G192" i="3"/>
  <c r="G259" i="3"/>
  <c r="G260" i="3"/>
  <c r="G261" i="3"/>
  <c r="G262" i="3"/>
  <c r="G244" i="3"/>
  <c r="G245" i="3"/>
  <c r="G246" i="3"/>
  <c r="G247" i="3"/>
  <c r="G264" i="3"/>
  <c r="G265" i="3"/>
  <c r="G266" i="3"/>
  <c r="G267" i="3"/>
  <c r="G249" i="3"/>
  <c r="G250" i="3"/>
  <c r="G251" i="3"/>
  <c r="G252" i="3"/>
  <c r="G254" i="3"/>
  <c r="G255" i="3"/>
  <c r="G256" i="3"/>
  <c r="G257" i="3"/>
  <c r="G269" i="3"/>
  <c r="G270" i="3"/>
  <c r="G271" i="3"/>
  <c r="G272" i="3"/>
  <c r="G279" i="3"/>
  <c r="G280" i="3"/>
  <c r="G281" i="3"/>
  <c r="G282" i="3"/>
  <c r="G284" i="3"/>
  <c r="G285" i="3"/>
  <c r="G286" i="3"/>
  <c r="G287" i="3"/>
  <c r="G289" i="3"/>
  <c r="G290" i="3"/>
  <c r="G291" i="3"/>
  <c r="G292" i="3"/>
  <c r="G324" i="3"/>
  <c r="G325" i="3"/>
  <c r="G326" i="3"/>
  <c r="G327" i="3"/>
  <c r="G329" i="3"/>
  <c r="G330" i="3"/>
  <c r="G331" i="3"/>
  <c r="G332" i="3"/>
  <c r="G344" i="3"/>
  <c r="G345" i="3"/>
  <c r="G346" i="3"/>
  <c r="G347" i="3"/>
  <c r="G349" i="3"/>
  <c r="G350" i="3"/>
  <c r="G351" i="3"/>
  <c r="G352" i="3"/>
  <c r="F328" i="3"/>
  <c r="E328" i="3"/>
  <c r="G320" i="3" l="1"/>
  <c r="G295" i="3" s="1"/>
  <c r="G319" i="3"/>
  <c r="G294" i="3" s="1"/>
  <c r="G16" i="3"/>
  <c r="G15" i="3"/>
  <c r="G38" i="3"/>
  <c r="G14" i="3"/>
  <c r="G9" i="3" s="1"/>
  <c r="G277" i="3"/>
  <c r="G322" i="3"/>
  <c r="G297" i="3" s="1"/>
  <c r="G321" i="3"/>
  <c r="G296" i="3" s="1"/>
  <c r="G276" i="3"/>
  <c r="G275" i="3"/>
  <c r="G274" i="3"/>
  <c r="G328" i="3"/>
  <c r="G337" i="3"/>
  <c r="G293" i="3" l="1"/>
  <c r="G273" i="3"/>
  <c r="G318" i="3"/>
  <c r="F268" i="3"/>
  <c r="E268" i="3"/>
  <c r="F253" i="3"/>
  <c r="E253" i="3"/>
  <c r="F248" i="3"/>
  <c r="E248" i="3"/>
  <c r="F163" i="3"/>
  <c r="E163" i="3"/>
  <c r="F158" i="3"/>
  <c r="E158" i="3"/>
  <c r="G163" i="3" l="1"/>
  <c r="G248" i="3"/>
  <c r="G158" i="3"/>
  <c r="G268" i="3"/>
  <c r="G253" i="3"/>
  <c r="K210" i="2"/>
  <c r="K211" i="2"/>
  <c r="K212" i="2"/>
  <c r="K213" i="2"/>
  <c r="K214" i="2"/>
  <c r="K217" i="2"/>
  <c r="K220" i="2"/>
  <c r="I209" i="2"/>
  <c r="I206" i="2" s="1"/>
  <c r="J209" i="2"/>
  <c r="J206" i="2" s="1"/>
  <c r="K158" i="2"/>
  <c r="K146" i="2"/>
  <c r="K161" i="2"/>
  <c r="K149" i="2"/>
  <c r="K164" i="2"/>
  <c r="K152" i="2"/>
  <c r="K170" i="2"/>
  <c r="K167" i="2"/>
  <c r="K173" i="2"/>
  <c r="J172" i="2"/>
  <c r="I172" i="2"/>
  <c r="J166" i="2"/>
  <c r="J165" i="2" s="1"/>
  <c r="I166" i="2"/>
  <c r="I165" i="2" s="1"/>
  <c r="J169" i="2"/>
  <c r="J168" i="2" s="1"/>
  <c r="I169" i="2"/>
  <c r="J151" i="2"/>
  <c r="I151" i="2"/>
  <c r="J163" i="2"/>
  <c r="J162" i="2" s="1"/>
  <c r="I163" i="2"/>
  <c r="I162" i="2" s="1"/>
  <c r="J148" i="2"/>
  <c r="J147" i="2" s="1"/>
  <c r="I148" i="2"/>
  <c r="I147" i="2" s="1"/>
  <c r="J160" i="2"/>
  <c r="J159" i="2" s="1"/>
  <c r="I160" i="2"/>
  <c r="J145" i="2"/>
  <c r="J144" i="2" s="1"/>
  <c r="I145" i="2"/>
  <c r="I144" i="2" s="1"/>
  <c r="J157" i="2"/>
  <c r="J156" i="2" s="1"/>
  <c r="I157" i="2"/>
  <c r="I156" i="2" s="1"/>
  <c r="J150" i="2" l="1"/>
  <c r="J135" i="2" s="1"/>
  <c r="J136" i="2"/>
  <c r="I171" i="2"/>
  <c r="I154" i="2"/>
  <c r="J171" i="2"/>
  <c r="K171" i="2" s="1"/>
  <c r="J154" i="2"/>
  <c r="J153" i="2"/>
  <c r="I150" i="2"/>
  <c r="I135" i="2" s="1"/>
  <c r="K135" i="2" s="1"/>
  <c r="I136" i="2"/>
  <c r="K206" i="2"/>
  <c r="J208" i="2"/>
  <c r="I208" i="2"/>
  <c r="K188" i="2" s="1"/>
  <c r="K209" i="2"/>
  <c r="K151" i="2"/>
  <c r="K144" i="2"/>
  <c r="K148" i="2"/>
  <c r="K163" i="2"/>
  <c r="K166" i="2"/>
  <c r="K172" i="2"/>
  <c r="K145" i="2"/>
  <c r="K157" i="2"/>
  <c r="K160" i="2"/>
  <c r="K169" i="2"/>
  <c r="K156" i="2"/>
  <c r="K162" i="2"/>
  <c r="I159" i="2"/>
  <c r="K159" i="2" s="1"/>
  <c r="I168" i="2"/>
  <c r="K168" i="2" s="1"/>
  <c r="K147" i="2"/>
  <c r="K165" i="2"/>
  <c r="K23" i="2"/>
  <c r="K26" i="2"/>
  <c r="K29" i="2"/>
  <c r="K32" i="2"/>
  <c r="K35" i="2"/>
  <c r="K38" i="2"/>
  <c r="K41" i="2"/>
  <c r="K62" i="2"/>
  <c r="K65" i="2"/>
  <c r="K71" i="2"/>
  <c r="K74" i="2"/>
  <c r="K77" i="2"/>
  <c r="K109" i="2"/>
  <c r="K110" i="2"/>
  <c r="K119" i="2"/>
  <c r="K113" i="2" s="1"/>
  <c r="K178" i="2"/>
  <c r="K179" i="2"/>
  <c r="K181" i="2"/>
  <c r="K182" i="2"/>
  <c r="K185" i="2"/>
  <c r="J108" i="2"/>
  <c r="J45" i="2" s="1"/>
  <c r="J46" i="2" s="1"/>
  <c r="J47" i="2" s="1"/>
  <c r="J14" i="2" s="1"/>
  <c r="I108" i="2"/>
  <c r="I45" i="2" s="1"/>
  <c r="I46" i="2" s="1"/>
  <c r="I47" i="2" s="1"/>
  <c r="I14" i="2" s="1"/>
  <c r="J73" i="2"/>
  <c r="J72" i="2" s="1"/>
  <c r="I73" i="2"/>
  <c r="K136" i="2" l="1"/>
  <c r="K150" i="2"/>
  <c r="K154" i="2"/>
  <c r="I153" i="2"/>
  <c r="K153" i="2" s="1"/>
  <c r="I72" i="2"/>
  <c r="K72" i="2" s="1"/>
  <c r="K63" i="2"/>
  <c r="I207" i="2"/>
  <c r="K187" i="2" s="1"/>
  <c r="J207" i="2"/>
  <c r="K208" i="2"/>
  <c r="K108" i="2"/>
  <c r="K64" i="2"/>
  <c r="K73" i="2"/>
  <c r="K207" i="2" l="1"/>
  <c r="J40" i="2"/>
  <c r="J39" i="2" s="1"/>
  <c r="I40" i="2"/>
  <c r="I39" i="2" s="1"/>
  <c r="E258" i="3"/>
  <c r="F258" i="3"/>
  <c r="E243" i="3"/>
  <c r="F243" i="3"/>
  <c r="E263" i="3"/>
  <c r="F263" i="3"/>
  <c r="F148" i="3"/>
  <c r="E148" i="3"/>
  <c r="K39" i="2" l="1"/>
  <c r="K40" i="2"/>
  <c r="F288" i="3" l="1"/>
  <c r="E288" i="3"/>
  <c r="G288" i="3" l="1"/>
  <c r="J22" i="2"/>
  <c r="I22" i="2"/>
  <c r="J219" i="2"/>
  <c r="J218" i="2" s="1"/>
  <c r="J216" i="2"/>
  <c r="J205" i="2" s="1"/>
  <c r="J184" i="2"/>
  <c r="J175" i="2" s="1"/>
  <c r="I184" i="2"/>
  <c r="I175" i="2" s="1"/>
  <c r="K175" i="2" s="1"/>
  <c r="J180" i="2"/>
  <c r="I180" i="2"/>
  <c r="J177" i="2"/>
  <c r="I177" i="2"/>
  <c r="J215" i="2" l="1"/>
  <c r="J204" i="2" s="1"/>
  <c r="K22" i="2"/>
  <c r="I183" i="2"/>
  <c r="I174" i="2" s="1"/>
  <c r="J183" i="2"/>
  <c r="J174" i="2" s="1"/>
  <c r="K174" i="2" l="1"/>
  <c r="K184" i="2"/>
  <c r="K183" i="2"/>
  <c r="G263" i="3"/>
  <c r="I216" i="2" l="1"/>
  <c r="I215" i="2" l="1"/>
  <c r="E28" i="3"/>
  <c r="F28" i="3"/>
  <c r="K180" i="2" l="1"/>
  <c r="K216" i="2" l="1"/>
  <c r="K177" i="2"/>
  <c r="K215" i="2"/>
  <c r="K31" i="2" l="1"/>
  <c r="K76" i="2" l="1"/>
  <c r="F348" i="3" l="1"/>
  <c r="E348" i="3"/>
  <c r="F343" i="3"/>
  <c r="E343" i="3"/>
  <c r="F138" i="3"/>
  <c r="E138" i="3"/>
  <c r="F283" i="3"/>
  <c r="E283" i="3"/>
  <c r="F278" i="3"/>
  <c r="E278" i="3"/>
  <c r="G243" i="3"/>
  <c r="G258" i="3"/>
  <c r="F188" i="3"/>
  <c r="E188" i="3"/>
  <c r="F183" i="3"/>
  <c r="E183" i="3"/>
  <c r="F133" i="3"/>
  <c r="E133" i="3"/>
  <c r="F153" i="3"/>
  <c r="E153" i="3"/>
  <c r="F128" i="3"/>
  <c r="E128" i="3"/>
  <c r="F323" i="3"/>
  <c r="E323" i="3"/>
  <c r="F118" i="3"/>
  <c r="E118" i="3"/>
  <c r="F168" i="3"/>
  <c r="E168" i="3"/>
  <c r="G148" i="3"/>
  <c r="F123" i="3"/>
  <c r="E123" i="3"/>
  <c r="F98" i="3"/>
  <c r="E98" i="3"/>
  <c r="F113" i="3"/>
  <c r="E113" i="3"/>
  <c r="F103" i="3"/>
  <c r="E103" i="3"/>
  <c r="G28" i="3"/>
  <c r="E33" i="3"/>
  <c r="E13" i="3" s="1"/>
  <c r="F33" i="3"/>
  <c r="F13" i="3" s="1"/>
  <c r="E333" i="3" l="1"/>
  <c r="F333" i="3"/>
  <c r="F178" i="3"/>
  <c r="E178" i="3"/>
  <c r="G168" i="3"/>
  <c r="G128" i="3"/>
  <c r="G183" i="3"/>
  <c r="G123" i="3"/>
  <c r="G103" i="3"/>
  <c r="G179" i="3"/>
  <c r="G180" i="3"/>
  <c r="G33" i="3"/>
  <c r="G13" i="3" s="1"/>
  <c r="G98" i="3"/>
  <c r="G138" i="3"/>
  <c r="G182" i="3"/>
  <c r="G12" i="3" s="1"/>
  <c r="G323" i="3"/>
  <c r="G133" i="3"/>
  <c r="G118" i="3"/>
  <c r="G153" i="3"/>
  <c r="G188" i="3"/>
  <c r="G278" i="3"/>
  <c r="G343" i="3"/>
  <c r="G181" i="3"/>
  <c r="G113" i="3"/>
  <c r="G283" i="3"/>
  <c r="G348" i="3"/>
  <c r="G238" i="3"/>
  <c r="G333" i="3" l="1"/>
  <c r="G178" i="3"/>
  <c r="I219" i="2"/>
  <c r="I205" i="2" s="1"/>
  <c r="K205" i="2" s="1"/>
  <c r="K219" i="2" l="1"/>
  <c r="I218" i="2"/>
  <c r="I204" i="2" s="1"/>
  <c r="K204" i="2" s="1"/>
  <c r="K218" i="2" l="1"/>
  <c r="J30" i="2"/>
  <c r="I30" i="2"/>
  <c r="K30" i="2" l="1"/>
  <c r="J34" i="2"/>
  <c r="I118" i="2" l="1"/>
  <c r="I112" i="2" s="1"/>
  <c r="J118" i="2"/>
  <c r="J112" i="2" s="1"/>
  <c r="I28" i="2"/>
  <c r="J28" i="2"/>
  <c r="J27" i="2" s="1"/>
  <c r="I34" i="2"/>
  <c r="J33" i="2"/>
  <c r="I37" i="2"/>
  <c r="J37" i="2"/>
  <c r="J36" i="2" l="1"/>
  <c r="J16" i="2"/>
  <c r="J13" i="2" s="1"/>
  <c r="I36" i="2"/>
  <c r="I16" i="2"/>
  <c r="I13" i="2" s="1"/>
  <c r="I33" i="2"/>
  <c r="J117" i="2"/>
  <c r="J111" i="2" s="1"/>
  <c r="K34" i="2"/>
  <c r="K37" i="2"/>
  <c r="K25" i="2"/>
  <c r="K24" i="2" s="1"/>
  <c r="I27" i="2"/>
  <c r="K28" i="2"/>
  <c r="K61" i="2"/>
  <c r="K70" i="2"/>
  <c r="I117" i="2"/>
  <c r="I111" i="2" s="1"/>
  <c r="K118" i="2"/>
  <c r="K112" i="2" s="1"/>
  <c r="I21" i="2"/>
  <c r="I15" i="2" s="1"/>
  <c r="I12" i="2" s="1"/>
  <c r="J21" i="2"/>
  <c r="J15" i="2" s="1"/>
  <c r="J12" i="2" l="1"/>
  <c r="K16" i="2"/>
  <c r="K117" i="2"/>
  <c r="K111" i="2" s="1"/>
  <c r="K14" i="2"/>
  <c r="K75" i="2"/>
  <c r="K27" i="2"/>
  <c r="K21" i="2"/>
  <c r="K33" i="2"/>
  <c r="K36" i="2"/>
  <c r="K15" i="2" l="1"/>
  <c r="K69" i="2"/>
  <c r="K13" i="2"/>
  <c r="K60" i="2"/>
  <c r="K45" i="2" s="1"/>
  <c r="K46" i="2" s="1"/>
  <c r="K47" i="2" s="1"/>
  <c r="K12" i="2" l="1"/>
</calcChain>
</file>

<file path=xl/sharedStrings.xml><?xml version="1.0" encoding="utf-8"?>
<sst xmlns="http://schemas.openxmlformats.org/spreadsheetml/2006/main" count="2332" uniqueCount="583">
  <si>
    <t>Ответственный исполнитель</t>
  </si>
  <si>
    <t xml:space="preserve">Управление образования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</si>
  <si>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</si>
  <si>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</si>
  <si>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</si>
  <si>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</si>
  <si>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</si>
  <si>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</si>
  <si>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</si>
  <si>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</si>
  <si>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</si>
  <si>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</si>
  <si>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</si>
  <si>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</si>
  <si>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</si>
  <si>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</si>
  <si>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</si>
  <si>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</si>
  <si>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</si>
  <si>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>МУ ДООЛ «Голубая волна»</t>
  </si>
  <si>
    <t>Рз ПР</t>
  </si>
  <si>
    <t>0701</t>
  </si>
  <si>
    <t>0702</t>
  </si>
  <si>
    <t>0703</t>
  </si>
  <si>
    <t>Источники ресурсного обеспечения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</si>
  <si>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</si>
  <si>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</si>
  <si>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</si>
  <si>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</si>
  <si>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</si>
  <si>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</si>
  <si>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</si>
  <si>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5332042330</t>
  </si>
  <si>
    <t>611</t>
  </si>
  <si>
    <t>1004</t>
  </si>
  <si>
    <t>окончания реализации</t>
  </si>
  <si>
    <t>начала реализации</t>
  </si>
  <si>
    <t>Таблица 3</t>
  </si>
  <si>
    <t>очередной год</t>
  </si>
  <si>
    <t>первый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</si>
  <si>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</si>
  <si>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</si>
  <si>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</si>
  <si>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</si>
  <si>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</si>
  <si>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Показатель (индикатор) (наименование)</t>
  </si>
  <si>
    <t>Единица</t>
  </si>
  <si>
    <t>измерения</t>
  </si>
  <si>
    <t>Значения показателей</t>
  </si>
  <si>
    <t>текущий год</t>
  </si>
  <si>
    <t>%</t>
  </si>
  <si>
    <t>ед.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</si>
  <si>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</si>
  <si>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</si>
  <si>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</si>
  <si>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</si>
  <si>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</si>
  <si>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</si>
  <si>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>ПРИЛОЖЕНИЕ</t>
  </si>
  <si>
    <t xml:space="preserve"> Муниципальная программа «Развитие образования Аргаяшского муниципального района» </t>
  </si>
  <si>
    <t>360</t>
  </si>
  <si>
    <t>МОУ Аргаяшская СОШ № 1</t>
  </si>
  <si>
    <t xml:space="preserve">Муниципальная программа «Развитие образования Аргаяшского муниципального района»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</si>
  <si>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</si>
  <si>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питанием, в общем количестве обучающихся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</si>
  <si>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</si>
  <si>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</si>
  <si>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</si>
  <si>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</si>
  <si>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</si>
  <si>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</si>
  <si>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</si>
  <si>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</si>
  <si>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</si>
  <si>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</si>
  <si>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</si>
  <si>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</si>
  <si>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</si>
  <si>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</si>
  <si>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</si>
  <si>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</si>
  <si>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</si>
  <si>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</si>
  <si>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</si>
  <si>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</si>
  <si>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</si>
  <si>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</si>
  <si>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</si>
  <si>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</si>
  <si>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</si>
  <si>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</si>
  <si>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</si>
  <si>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</si>
  <si>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</si>
  <si>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</si>
  <si>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</si>
  <si>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</si>
  <si>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</si>
  <si>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</si>
  <si>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</si>
  <si>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</si>
  <si>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</si>
  <si>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</si>
  <si>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Охват детей, обеспеченных бесплатным начальным общим, основным общим и средним общим образованием 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</si>
  <si>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</si>
  <si>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</si>
  <si>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</si>
  <si>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</si>
  <si>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</si>
  <si>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</si>
  <si>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</si>
  <si>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</si>
  <si>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</si>
  <si>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</si>
  <si>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</si>
  <si>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</si>
  <si>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</si>
  <si>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</si>
  <si>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</si>
  <si>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</si>
  <si>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</si>
  <si>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</si>
  <si>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</si>
  <si>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</si>
  <si>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</si>
  <si>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</si>
  <si>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</si>
  <si>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</si>
  <si>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</si>
  <si>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</si>
  <si>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</si>
  <si>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</si>
  <si>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</si>
  <si>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</si>
  <si>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</si>
  <si>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</si>
  <si>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</si>
  <si>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</si>
  <si>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</si>
  <si>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</si>
  <si>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</si>
  <si>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</si>
  <si>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</si>
  <si>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</si>
  <si>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</si>
  <si>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</si>
  <si>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</si>
  <si>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</si>
  <si>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</si>
  <si>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</si>
  <si>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3.1</t>
  </si>
  <si>
    <t>3.2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</si>
  <si>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</si>
  <si>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</si>
  <si>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</si>
  <si>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</si>
  <si>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</si>
  <si>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</si>
  <si>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</si>
  <si>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</si>
  <si>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</si>
  <si>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</si>
  <si>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</si>
  <si>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2</t>
  </si>
  <si>
    <t>3</t>
  </si>
  <si>
    <t>4</t>
  </si>
  <si>
    <t>5</t>
  </si>
  <si>
    <t>6</t>
  </si>
  <si>
    <t>7</t>
  </si>
  <si>
    <t>6.2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</si>
  <si>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</si>
  <si>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</si>
  <si>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</si>
  <si>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</si>
  <si>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</si>
  <si>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</si>
  <si>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</si>
  <si>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</si>
  <si>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</si>
  <si>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</si>
  <si>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</si>
  <si>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</si>
  <si>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</si>
  <si>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</si>
  <si>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</si>
  <si>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</si>
  <si>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4.6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</si>
  <si>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</si>
  <si>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</si>
  <si>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</si>
  <si>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</si>
  <si>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</si>
  <si>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</si>
  <si>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</si>
  <si>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</si>
  <si>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</si>
  <si>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</si>
  <si>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</si>
  <si>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</si>
  <si>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</si>
  <si>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</si>
  <si>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</si>
  <si>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</si>
  <si>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</si>
  <si>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</si>
  <si>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</si>
  <si>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</si>
  <si>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</si>
  <si>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</si>
  <si>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</si>
  <si>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</si>
  <si>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</si>
  <si>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</si>
  <si>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</si>
  <si>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</si>
  <si>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</si>
  <si>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</si>
  <si>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</si>
  <si>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</si>
  <si>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</si>
  <si>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</si>
  <si>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</si>
  <si>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</si>
  <si>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Целевой показатель (индикатор) № 3.1,3.2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</si>
  <si>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</si>
  <si>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</si>
  <si>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</si>
  <si>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</si>
  <si>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6.11</t>
  </si>
  <si>
    <t>Целевой показатель (индикатор) № 2.20,2.21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</si>
  <si>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</si>
  <si>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</si>
  <si>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</si>
  <si>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</si>
  <si>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</si>
  <si>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</si>
  <si>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</si>
  <si>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</si>
  <si>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</si>
  <si>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</si>
  <si>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</si>
  <si>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</si>
  <si>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</si>
  <si>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</si>
  <si>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</si>
  <si>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</si>
  <si>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</si>
  <si>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 xml:space="preserve"> Не менее 2-х  оснащенных  медицинских блоков в дошкольных образовательных организациях 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</si>
  <si>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</si>
  <si>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общеобразовательным организациям для обучающихся с ограниченными возможностями здоровья</t>
  </si>
  <si>
    <t>521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</si>
  <si>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</si>
  <si>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</si>
  <si>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</si>
  <si>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</si>
  <si>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</si>
  <si>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</si>
  <si>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</si>
  <si>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</si>
  <si>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Целевой показатель (индикатор) № 2.11.2.12</t>
  </si>
  <si>
    <t>Целевой показатель (индикатор) № 2.10</t>
  </si>
  <si>
    <t>Мероприятие 2.5.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</si>
  <si>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2.12 Финансовое обеспечение проведения мероприятий для детей и молодежи</t>
  </si>
  <si>
    <t>Сохранение доли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 на уровне 100%</t>
  </si>
  <si>
    <t>Целевой показатель (индикатор) № 4.5</t>
  </si>
  <si>
    <t>Провести не менее 40 мероприятий в области образования для педагогических работников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</si>
  <si>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3260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</si>
  <si>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40 мероприятий для детей и молодежи </t>
  </si>
  <si>
    <t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37%.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322  единицы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</si>
  <si>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</si>
  <si>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 xml:space="preserve"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 </t>
  </si>
  <si>
    <t>Предоставление равных возможностей для получения гражданами качественного образования всех видов и уровней</t>
  </si>
  <si>
    <t xml:space="preserve">В общеобразовательных организациях, расположенных в сельской местности и малых городах, обновлена материально-техническая база для занятий детей физической культурой и спортом 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</si>
  <si>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</si>
  <si>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За период реализации программы</t>
  </si>
  <si>
    <t>4.2.1</t>
  </si>
  <si>
    <t>4.7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</si>
  <si>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</si>
  <si>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</si>
  <si>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</si>
  <si>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-</t>
  </si>
  <si>
    <t>4.8</t>
  </si>
  <si>
    <t>4.9</t>
  </si>
  <si>
    <t xml:space="preserve">к муниципальной программе </t>
  </si>
  <si>
    <t xml:space="preserve">«Развитие образования Аргаяшского </t>
  </si>
  <si>
    <t>отчетный год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</si>
  <si>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</si>
  <si>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</si>
  <si>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</si>
  <si>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</si>
  <si>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Готовность лагеря к летней оздоровительной компании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</si>
  <si>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</si>
  <si>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</si>
  <si>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трудоустроенных подростков от 14 до 18 лет, по отношению к общей численности лиц указанной категории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</si>
  <si>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</si>
  <si>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</si>
  <si>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</si>
  <si>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</si>
  <si>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</si>
  <si>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будет реализовано только при выделении средств из бюджета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</si>
  <si>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</si>
  <si>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</t>
  </si>
  <si>
    <t xml:space="preserve">Мероприятие будет реализовано только при выделении средств из бюджета. Увеличение доли образовательных организаций, в общем количестве образовательных организаций до 87%. 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</si>
  <si>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</si>
  <si>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 xml:space="preserve"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100 %  </t>
  </si>
  <si>
    <t>Целевой показатель (индикатор) № 2.27</t>
  </si>
  <si>
    <t xml:space="preserve">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</si>
  <si>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Целевой показатель (индикатор) № 2.18,2.19</t>
  </si>
  <si>
    <t>Предоставление субсидий на иные цели муниципальным бюджетным (автономным) учреждениям на создание новых мест в образовательных организациях различных типов для реализации дополнительных общеразвивающих программ всех направленностей, в рамках федерального проекта «Успех каждого ребёнка» национального проекта «Образование»</t>
  </si>
  <si>
    <t>Целевой показатель (индикатор) № 2.3,2.4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</si>
  <si>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</si>
  <si>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В общеобразовательных организациях введены ставки советников директора по воспитанию и взаимодействию с детскими общественными объединениями и обеспечена их  деятельность в количестве 5,25 единиц</t>
  </si>
  <si>
    <t>Целевой показатель (индикатор) № 2.26</t>
  </si>
  <si>
    <t>Предоставление субсидий на иные цели муниципальным бюджетным (автономным) учреждениям – общеобразовательным организациям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</si>
  <si>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Количество обучающихся, занимающихся на вновь созданных новых местах дополнительного образования детей (человек). Увеличение доли детей в возрасте от 5 до 18 лет, занимающихся в системе дополнительного образования муниципального образования (процентов). Участие обучающихся в муниципальных, региональных, всероссийских и международных мероприятиях различной направленности, в которых примут участие обучающихся (человек)</t>
  </si>
  <si>
    <t>Целевой показатель (индикатор) № 4.1, 4.4</t>
  </si>
  <si>
    <t>4.3.1</t>
  </si>
  <si>
    <t>Сохранение доли трудоустроенных подростков от 14 до 18 лет, по отношению к общей численности лиц указанной категории на уровне 7%</t>
  </si>
  <si>
    <t>Целевой показатель (индикатор) № 4.7</t>
  </si>
  <si>
    <t>Цель: Предоставление равных возможностей для получения гражданами качественного образования всех видов и уровней.</t>
  </si>
  <si>
    <t>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</si>
  <si>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</si>
  <si>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второй год планового периода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</si>
  <si>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</si>
  <si>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</si>
  <si>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</si>
  <si>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</si>
  <si>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>Сохранение доли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на уровне 0,34%</t>
  </si>
  <si>
    <t>Сохранение доли несовершеннолетних, охваченных профильными сменами, в общем числе детей, охваченных отдыхом в организациях отдыха детей и их оздоровления всех типов, на уровне 0,10%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</si>
  <si>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</si>
  <si>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</si>
  <si>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</si>
  <si>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</si>
  <si>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</si>
  <si>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</si>
  <si>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</si>
  <si>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</si>
  <si>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х</t>
  </si>
  <si>
    <t>5362099600</t>
  </si>
  <si>
    <t xml:space="preserve">Увеличение охвата детей в возрасте от 5 до 18 лет программами дополнительного образования до 80%. </t>
  </si>
  <si>
    <t>Целевой показатель (индикатор) № 3.1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</si>
  <si>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</si>
  <si>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 </t>
  </si>
  <si>
    <t xml:space="preserve"> 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- 37%.                                                                 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не менее 51%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</si>
  <si>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</si>
  <si>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</si>
  <si>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</si>
  <si>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>Сохранение доли образовательных учреждений, в которых проведены мероприятия по обеспечению  повышения уровня безопасности образовательных учреждений на уровне 100%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</si>
  <si>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</si>
  <si>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</si>
  <si>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</si>
  <si>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>Целевой показатель (индикатор) № 2.3</t>
  </si>
  <si>
    <t xml:space="preserve"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 </t>
  </si>
  <si>
    <t>Сохранение доли детей 1 - 7 лет охваченных дошкольным образованием на уровне 58,2%.</t>
  </si>
  <si>
    <t>Сохранение доли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</si>
  <si>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Сохранение доли обучающихся, обеспеченных питанием, в общем количестве обучающихся на уровне 100%</t>
  </si>
  <si>
    <t>Сохранение доли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100%</t>
  </si>
  <si>
    <t xml:space="preserve"> Количество проведенных муниципальных мероприятий не меньше 10.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</si>
  <si>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</si>
  <si>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</si>
  <si>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Обеспечено функционирование системы патриотического воспитания граждан Российской Федерации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</si>
  <si>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</si>
  <si>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614</t>
  </si>
  <si>
    <t>3.3</t>
  </si>
  <si>
    <t>Обеспечение функционирования модели персонифицированного финансирования дополнительного образования детей</t>
  </si>
  <si>
    <t>5332042331</t>
  </si>
  <si>
    <t>615</t>
  </si>
  <si>
    <t>625</t>
  </si>
  <si>
    <t>635</t>
  </si>
  <si>
    <t>816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</si>
  <si>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</si>
  <si>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</si>
  <si>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</si>
  <si>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Охват детей в возрасте от 5 до 18 лет, имеющих право на получение дополнительного образования в рамках системы персонифицированного финансирования дополнительного образования детей - не менее 25%</t>
  </si>
  <si>
    <t>53120S4040</t>
  </si>
  <si>
    <t>5310604090</t>
  </si>
  <si>
    <t>53110S4100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</si>
  <si>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</si>
  <si>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Предоставление субсидий на иные цели муниципальным бюджетным (автономным) учреждениям – общеобразовательным организациям на разработку проектно-сметной документации и получение положительного заключения государственной экспертизы на проведение капитального ремонта зданий дошкольных образовательных организаций</t>
  </si>
  <si>
    <t xml:space="preserve"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 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</si>
  <si>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97%.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</t>
  </si>
  <si>
    <t>53120S4110</t>
  </si>
  <si>
    <t>Предоставление субсидий на иные цели муниципальным бюджетным учреждениям на оснащение предметных кабинетов общеобразовательных организаций средствами обучения и воспитания</t>
  </si>
  <si>
    <t>Предоставление субсидий на иные цели муниципальным бюджетным учреждениям на проведение ремонтных работ по замене оконных блоков в муниципальных общеобразовательных организациях</t>
  </si>
  <si>
    <t>536Ю4S3172</t>
  </si>
  <si>
    <t>53620L4940</t>
  </si>
  <si>
    <t>Предоставление субсидий на иные цели муниципальным бюджетным учреждениям на развитие дошкольного образования</t>
  </si>
  <si>
    <t>Предоставление субсидий на иные цели муниципальным бюджетным учреждениям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</si>
  <si>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Предоставление субсидий на иные цели муниципальным бюджетным учреждениям на развитие общего образования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</si>
  <si>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</si>
  <si>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 xml:space="preserve"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</si>
  <si>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Предоставление субсидий муниципальным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</si>
  <si>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</si>
  <si>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муниципальным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</si>
  <si>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</si>
  <si>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>Предоставление субсидий муниципальным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</si>
  <si>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муниципальным бюджетным учреждениям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</si>
  <si>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</si>
  <si>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Предоставление субсидий муниципальным бюджетным учреждениям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</si>
  <si>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муниципальным бюджетным учреждениям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</si>
  <si>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Предоставление субсидий муниципальным бюджетным учреждениям на 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</si>
  <si>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Предоставление субсидий муниципальным бюджетным учреждениям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</si>
  <si>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Предоставление субсидий муниципальным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</si>
  <si>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Предоставление субсидий на иные цели муниципальным бюджетным учреждениям на развитие дополнительного образования </t>
  </si>
  <si>
    <t>Предоставление субсидий муниципальным бюджетным учреждениям на организацию отдыха детей в каникулярное время</t>
  </si>
  <si>
    <t>Предоставление субсидий на иные цели муниципальным бюджетным на организацию питания детей в пришкольных лагерях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</si>
  <si>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</si>
  <si>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Предоставление субсидий муниципальным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</si>
  <si>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Предоставление субсидий муниципальным бюджетным учреждениям на организацию профильных смен для детей, состоящих на профилактическом учете</t>
  </si>
  <si>
    <t>Предоставление субсидий на иные цели муниципальным бюджетным учреждениям на  подготовку лагеря к летней оздоровительной компании</t>
  </si>
  <si>
    <t>Предоставление субсидий на иные цели муниципальным бюджетным учреждениям на организацию занятости детей в каникулярное время</t>
  </si>
  <si>
    <t>Предоставление субсидий муниципальным бюджетным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</si>
  <si>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r>
      <t xml:space="preserve">Предоставление субсидий на иные цели муниципальным бюджетным учреждениям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</si>
  <si>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Предоставление субсидий на иные цели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</si>
  <si>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3.3.1</t>
  </si>
  <si>
    <t>3.3.2</t>
  </si>
  <si>
    <t>3.3.3</t>
  </si>
  <si>
    <t>3.3.4</t>
  </si>
  <si>
    <t>3.3, 3.3.1, 3.3.2, 3.3.3, 3.3.4</t>
  </si>
  <si>
    <t xml:space="preserve">Предоставление субсидий на иные цели муниципальным бюджетным учреждениям  на организацию малозатратных форм отдыха </t>
  </si>
  <si>
    <t>Предоставление субсидий на иные цели муниципальным бюджетным учреждениям на реализацию инициативных проектов</t>
  </si>
  <si>
    <t>Оснащение предметных кабинетов общеобразовательных организаций средствами обучения и воспитания</t>
  </si>
  <si>
    <t>Оснащение предметных кабинетов общеобразовательных организаций средствами обучения и воспитания -13 ед.</t>
  </si>
  <si>
    <t>Задача 4. Выявление и поддержка талантливых учащихся, усиление воспитательной функции школы, формирование социально активной личности.</t>
  </si>
  <si>
    <t>Целевой показатель (индикатор) № 2.11</t>
  </si>
  <si>
    <t>Целевой показатель (индикатор) № 2.12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</si>
  <si>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- 17 ед.</t>
  </si>
  <si>
    <t xml:space="preserve">Предоставление субсидий на иные цели муниципальным бюджетным учреждениям на мероприятия по безопасности образовательных учреждений   </t>
  </si>
  <si>
    <t>Целевой показатель (индикатор) № 6.2, 6.3</t>
  </si>
  <si>
    <t>Количество объектов инфраструктуры организации отдыха детей и их оздоровления, в которых проведены мероприятия по совершенствованию - 1 ед</t>
  </si>
  <si>
    <t>Количество объектов инфраструктуры организации отдыха детей и их оздоровления, в которых проведены мероприятия по совершенствованию</t>
  </si>
  <si>
    <t>Целевой показатель (индикатор) № 6.5</t>
  </si>
  <si>
    <t xml:space="preserve">Прогнозная оценка расходов на реализацию целей муниципальной программы 
«Развитие образования Аргаяшского муниципального округа» </t>
  </si>
  <si>
    <t>Муниципальный проект в рамках регионального проекта, реализуемые вне национального проекта  «Создание условий для повышения качества дошкольного образования»</t>
  </si>
  <si>
    <t xml:space="preserve">Комплекс процессных мероприятий «Развитие дошкольного образования»                       </t>
  </si>
  <si>
    <t xml:space="preserve"> Муниципальная программа «Развитие образования Аргаяшского муниципального округа» </t>
  </si>
  <si>
    <t xml:space="preserve">Муниципальные проекты в рамках региональных проектов, реализуемые вне национальных проектов </t>
  </si>
  <si>
    <t>Муниципальный проект "Все лучшее детям"</t>
  </si>
  <si>
    <t>Муниципальный проект "Педагоги и наставники"</t>
  </si>
  <si>
    <t xml:space="preserve">Комплекс процессных мероприятий  «Развитие общего образования»                        </t>
  </si>
  <si>
    <t>Организация подвоза учащихся (МБУ Школьные перевозки)</t>
  </si>
  <si>
    <t>Комплекс процессных мероприятий «Безопасность образовательных учреждений»</t>
  </si>
  <si>
    <t xml:space="preserve">Комплекс процессных мероприятий «Развитие дополнительного образования»    </t>
  </si>
  <si>
    <t>Муниципальный проект в рамках регионального проекта, реализуемого вне национального проекта «Создание условий для обучения, отдыха и оздоровления детей и молодежи»</t>
  </si>
  <si>
    <t>Предоставление субсидий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</si>
  <si>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Предоставление субсидий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 за счет средств областного бюджета</t>
  </si>
  <si>
    <t xml:space="preserve">Комплекс процессных мероприятий «Отдых, оздоровление, занятость детей и молодежи»                        </t>
  </si>
  <si>
    <t xml:space="preserve">Комплекс процессных мероприятий «Прочие мероприятия в области образования»                        </t>
  </si>
  <si>
    <t>Предоставление субсидий муниципальным бюджетным учреждениям на 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</si>
  <si>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 xml:space="preserve">Комплекс процессных мероприятий «Охрана семьи и детства»                       </t>
  </si>
  <si>
    <t>5340104070</t>
  </si>
  <si>
    <t>53401М3420</t>
  </si>
  <si>
    <t>531Ю4S3172</t>
  </si>
  <si>
    <t>732</t>
  </si>
  <si>
    <t>531Ю653035</t>
  </si>
  <si>
    <t>531Ю651790</t>
  </si>
  <si>
    <t>531Ю650501</t>
  </si>
  <si>
    <t>5340203230</t>
  </si>
  <si>
    <t>5340203260</t>
  </si>
  <si>
    <t>53402М3421</t>
  </si>
  <si>
    <t>53402М3422</t>
  </si>
  <si>
    <t>53402L3040</t>
  </si>
  <si>
    <t>53402S3190</t>
  </si>
  <si>
    <t>5340203310</t>
  </si>
  <si>
    <t>5340242601</t>
  </si>
  <si>
    <t>5340242603</t>
  </si>
  <si>
    <t>5340242604</t>
  </si>
  <si>
    <t>53402М3426</t>
  </si>
  <si>
    <t>Комплекс процессных мероприятий  «Безопасность образовательных учреждений Аргаяшского  муниципального округа»</t>
  </si>
  <si>
    <t xml:space="preserve">Комплекс процессных мероприятий «Развитие дошкольного образования Аргаяшского  муниципального округа»                       </t>
  </si>
  <si>
    <t xml:space="preserve">Комплекс процессных мероприятий «Развитие общего образования Аргаяшского муниципального округа»                        </t>
  </si>
  <si>
    <t>2.20</t>
  </si>
  <si>
    <t>2.21</t>
  </si>
  <si>
    <t>53403М3423</t>
  </si>
  <si>
    <t xml:space="preserve">Комплекс процессных мероприятий  «Развитие дополнительного образования Аргаяшского муниципального округа»    </t>
  </si>
  <si>
    <t>Предоставление субсидий на иные цели муниципальным бюджетным учреждениям на реализацию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за счет областного бюджета</t>
  </si>
  <si>
    <t xml:space="preserve">Комплекс процессных мероприятий  «Отдых, оздоровление, занятость детей и молодежи Аргаяшского муниципального округа»          </t>
  </si>
  <si>
    <t xml:space="preserve">Комплекс процессных мероприятий  «Другие вопросы в области образования Аргаяшского муниципального округа»                        </t>
  </si>
  <si>
    <t>53404М3424</t>
  </si>
  <si>
    <t>5340442611</t>
  </si>
  <si>
    <t>5340442606</t>
  </si>
  <si>
    <t>53404S9010</t>
  </si>
  <si>
    <t>5340442430</t>
  </si>
  <si>
    <t>5340442609</t>
  </si>
  <si>
    <t>4.10</t>
  </si>
  <si>
    <t>4.11</t>
  </si>
  <si>
    <t xml:space="preserve">Комплекс процессных мероприятий  «Прочие мероприятия в области образования »          </t>
  </si>
  <si>
    <t>5340520401</t>
  </si>
  <si>
    <t>5340542530</t>
  </si>
  <si>
    <t>5340503210</t>
  </si>
  <si>
    <t>Комплекс процессных мероприятий  «Охрана семьи и детства»</t>
  </si>
  <si>
    <t>5340503180</t>
  </si>
  <si>
    <t>5340104090</t>
  </si>
  <si>
    <t>5340142602</t>
  </si>
  <si>
    <t>53401S4100</t>
  </si>
  <si>
    <t>5.6</t>
  </si>
  <si>
    <t>5.7</t>
  </si>
  <si>
    <t>5.8</t>
  </si>
  <si>
    <t xml:space="preserve">Ресурсное обеспечение реализации муниципальной программы «Развитие образования Аргаяшского муниципального округа»
</t>
  </si>
  <si>
    <t>Предоставление субсидий муниципальным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округа муниципальные дошкольные образовательные организации через предоставление компенсации части родительской платы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</si>
  <si>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округа</t>
  </si>
  <si>
    <t xml:space="preserve">муниципального округа» </t>
  </si>
  <si>
    <t xml:space="preserve">Обеспечение содержания деятельности Управления образования Аргаяшского муниципального округа </t>
  </si>
  <si>
    <t xml:space="preserve">«Развитие образования Аргаяшского муниципального округа» </t>
  </si>
  <si>
    <t xml:space="preserve">бюджет Аргаяшского  муниципального округа </t>
  </si>
  <si>
    <t xml:space="preserve">Комплекс процессных мероприятий  «Развитие общего образования Аргаяшского муниципального округа»                        </t>
  </si>
  <si>
    <t>Предоставление субсидий округным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</si>
  <si>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 xml:space="preserve">Комплекс процессных мероприятий «Развитие дошкольного образования Аргаяшского мунципального округа»                       </t>
  </si>
  <si>
    <t>2.6, 2.7</t>
  </si>
  <si>
    <t>4.3, 4.4, 4.5</t>
  </si>
  <si>
    <t>5.7, 5.8</t>
  </si>
  <si>
    <t>5.4, 5.5, 5.6</t>
  </si>
  <si>
    <t>4.1-4.5</t>
  </si>
  <si>
    <t>2.1-2.4</t>
  </si>
  <si>
    <t>2.2-2.4</t>
  </si>
  <si>
    <t>4.6-4.11</t>
  </si>
  <si>
    <t>Комплекс процессных мероприятий «Безопасность образовательных учреждений Аргаяшского   муниципального округа»</t>
  </si>
  <si>
    <t xml:space="preserve">Комплекс процессных мероприятий  «Другие вопросы в области образования Аргаяшского муниципального округа»                 </t>
  </si>
  <si>
    <t>Сохранение доли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округа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на уровне 100%.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</si>
  <si>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округа.</t>
  </si>
  <si>
    <t>Задача 1. Реализация мероприятий, направленных на развитие и функционирование системы образования Аргаяшского муниципального округа.</t>
  </si>
  <si>
    <t xml:space="preserve">Цель: Создание условий для улучшения состояния здоровья детского населения Аргаяшского муниципального округа и удовлетворения потребностей в качественных и социально значимых услугах оздоровления, отдыха и занятости несовершеннолетних.     </t>
  </si>
  <si>
    <t>Цель:  Управление системой образования на территории Аргаяшского муниципального округа в рамках своих полномочий.</t>
  </si>
  <si>
    <t>Обеспечение содержания деятельности Управления образования Аргаяшского муниципального округа  на уровне 100%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</si>
  <si>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округа, повышение уровня безопасности жизнедеятельности муниципальных образовательных учреждений.</t>
  </si>
  <si>
    <t>Предоставление субсидий округным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округа муниципальные дошкольные образовательные организации через предоставление компенсации части родительской платы</t>
  </si>
  <si>
    <t xml:space="preserve">Развитие в Аргаяшском муниципальном округе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</si>
  <si>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Задача 5. Обеспечено функционирование системы патриотического воспитания в Аргаяшском муниципальном округе.</t>
  </si>
  <si>
    <t>Задача 1. Содействие развитию дополнительного образования в Аргаяшском муниципальном округе.</t>
  </si>
  <si>
    <t>Невыполнение округными бюджетными учреждениями муниципального задания на оказание муниципальных услуг (выполнение работ)</t>
  </si>
  <si>
    <t xml:space="preserve">Цель:  Внедрение системы персонифицированного финансирования дополнительного образования детей в Аргаяшском муниципальном округе. </t>
  </si>
  <si>
    <t>Задача 2. Профилактика безнадзорности и правонарушений несовершеннолетних в Аргаяшском муниципальном округе.</t>
  </si>
  <si>
    <t xml:space="preserve">Разработка основных направлений развития системы образования в Аргаяшском муниципальном округе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</si>
  <si>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 xml:space="preserve">Комплекс процессных мероприятий«Развитие общего образования Аргаяшского муниципального округа»  </t>
  </si>
  <si>
    <t xml:space="preserve">Комплекс процессных мероприятий «Развитие дополнительного образования Аргаяшского муниципального округа»    </t>
  </si>
  <si>
    <t xml:space="preserve">Комплекс процессных мероприятий «Отдых, оздоровление, занятость детей и молодежи Аргаяшского муниципального округа»         </t>
  </si>
  <si>
    <t xml:space="preserve">Комплекс процессных мероприятий «Прочие мероприятия в области образования»               </t>
  </si>
  <si>
    <t>Комплекс процессных мероприятий «Безопасность образовательных учреждений Аргаяшского муниципального округа»</t>
  </si>
  <si>
    <t xml:space="preserve">К 2028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60  единиц.                                                                         К 2028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100%.  </t>
  </si>
  <si>
    <t>Целевой показатель (индикатор) № 5.4</t>
  </si>
  <si>
    <t>Целевой показатель (индикатор) № 5.5</t>
  </si>
  <si>
    <t>Целевой показатель (индикатор) № 5.6</t>
  </si>
  <si>
    <t>1.9</t>
  </si>
  <si>
    <t>Целевой показатель (индикатор) № 2.5,2.6,2.7</t>
  </si>
  <si>
    <t>Целевой показатель (индикатор) № 2.2</t>
  </si>
  <si>
    <t>Целевой показатель (индикатор) № 2.15</t>
  </si>
  <si>
    <t>Целевой показатель (индикатор) № 2.18, 2.21</t>
  </si>
  <si>
    <t>Целевой показатель (индикатор) № 2.13</t>
  </si>
  <si>
    <t>Целевой показатель (индикатор) № 2.16</t>
  </si>
  <si>
    <t>Целевой показатель (индикатор) № 2.14</t>
  </si>
  <si>
    <t>Целевой показатель (индикатор) № 2.20</t>
  </si>
  <si>
    <t>Целевой показатель (индикатор) № 2.17</t>
  </si>
  <si>
    <t>Целевой показатель (индикатор) № 2.19</t>
  </si>
  <si>
    <t>Целевой показатель (индикатор) № 3.2,3.3, 3.3.1, 3.3.2, 3.3.3, 3.3.4</t>
  </si>
  <si>
    <t>Целевой показатель (индикатор) № 4.4, 4.8</t>
  </si>
  <si>
    <t>Целевой показатель (индикатор) № 4.10</t>
  </si>
  <si>
    <t>Целевой показатель (индикатор) № 4.9</t>
  </si>
  <si>
    <t>Целевой показатель (индикатор) № 4.11</t>
  </si>
  <si>
    <t>Целевой показатель (индикатор) № 5.7</t>
  </si>
  <si>
    <t>Целевой показатель (индикатор) № 5.8</t>
  </si>
  <si>
    <t>Целевой показатель (индикатор) № 2.1</t>
  </si>
  <si>
    <t xml:space="preserve">Муниципальная программа «Развитие образования Аргаяшского муниципального округа» 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</si>
  <si>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округа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</si>
  <si>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3. Содействие формированию современной и доступной среды в дошкольных образовательных организациях Аргаяшского муниципального округа.</t>
  </si>
  <si>
    <t>Задача 1. Содействие развитию дополнительного образования в Аргаяшском муниципальном округе</t>
  </si>
  <si>
    <t xml:space="preserve">Цель: Внедрение системы персонифицированного финансирования дополнительного образования детей в Аргаяшском муниципальном округе.  </t>
  </si>
  <si>
    <t xml:space="preserve">Задача 2. Профилактика безнадзорности и правонарушений несовершеннолетних в Аргаяшском муниципальном округе </t>
  </si>
  <si>
    <t>Цель:   Управление системой образования на территории Аргаяшского муниципального округа в рамках своих полномочий.</t>
  </si>
  <si>
    <t>Комплекс процессных мероприятий  «Развитие дошкольного образования Аргаяшского  муниципального округа»</t>
  </si>
  <si>
    <t>Комплекс процессных мероприятий «Развитие общего образования Аргаяшского муниципального округа»</t>
  </si>
  <si>
    <t>Комплекс процессных мероприятий «Развитие дополнительного образования Аргаяшского муниципального округа»</t>
  </si>
  <si>
    <t>Комплекс процессных мероприятий «Отдых, оздоровление, занятость детей и молодежи Аргаяшского муниципального округа»</t>
  </si>
  <si>
    <t>Комплекс процессных мероприятий  «Прочие мероприятия в области образования»</t>
  </si>
  <si>
    <t>Комплекс процессных мероприятий  «Безопасность образовательных учреждений Аргаяшского   муниципального округа»</t>
  </si>
  <si>
    <t>мероприятия по проведению оздоровительной кампании детей, на 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в рамках реализации государственной программы Российской Федерации «Развитие образования</t>
  </si>
  <si>
    <t xml:space="preserve">Задача 5. Создание дополнительных мест для пребывания детей в учреждениях и организациях, обеспечивающих отдых и оздоровление детей.  </t>
  </si>
  <si>
    <t>ед</t>
  </si>
  <si>
    <t>73201S4030</t>
  </si>
  <si>
    <t>732Ю455590</t>
  </si>
  <si>
    <t>73210S3290</t>
  </si>
  <si>
    <t>73202L4940</t>
  </si>
  <si>
    <t>73202S3720</t>
  </si>
  <si>
    <t>73202S3350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</si>
</sst>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left" vertical="center"/>
    </xf>
    <xf numFmtId="164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7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9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0" fontId="20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/>
    <xf numFmtId="49" fontId="23" fillId="0" borderId="0" xfId="0" applyNumberFormat="1" applyFont="1" applyAlignment="1">
      <alignment horizontal="center"/>
    </xf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8" fillId="0" borderId="1" xfId="0" applyFont="1" applyBorder="1" applyAlignment="1">
      <alignment vertical="center" wrapText="1"/>
    </xf>
    <xf numFmtId="164" fontId="10" fillId="0" borderId="0" xfId="0" applyNumberFormat="1" applyFont="1"/>
    <xf numFmtId="0" fontId="23" fillId="4" borderId="0" xfId="0" applyFont="1" applyFill="1"/>
    <xf numFmtId="0" fontId="23" fillId="4" borderId="0" xfId="0" applyFont="1" applyFill="1" applyAlignment="1">
      <alignment wrapText="1"/>
    </xf>
    <xf numFmtId="49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25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28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13" fillId="5" borderId="1" xfId="0" applyNumberFormat="1" applyFont="1" applyFill="1" applyBorder="1" applyAlignment="1">
      <alignment horizontal="right" vertical="center"/>
    </xf>
    <xf numFmtId="164" fontId="14" fillId="5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164" fontId="13" fillId="6" borderId="1" xfId="0" applyNumberFormat="1" applyFont="1" applyFill="1" applyBorder="1" applyAlignment="1">
      <alignment horizontal="right" vertical="center"/>
    </xf>
    <xf numFmtId="164" fontId="14" fillId="6" borderId="1" xfId="0" applyNumberFormat="1" applyFont="1" applyFill="1" applyBorder="1" applyAlignment="1">
      <alignment horizontal="right" vertical="center"/>
    </xf>
    <xf numFmtId="164" fontId="30" fillId="0" borderId="1" xfId="0" applyNumberFormat="1" applyFont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/>
    <xf numFmtId="0" fontId="5" fillId="5" borderId="0" xfId="0" applyFont="1" applyFill="1"/>
    <xf numFmtId="0" fontId="0" fillId="5" borderId="0" xfId="0" applyFont="1" applyFill="1"/>
    <xf numFmtId="0" fontId="23" fillId="5" borderId="1" xfId="0" applyFont="1" applyFill="1" applyBorder="1" applyAlignment="1">
      <alignment horizontal="left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8" borderId="1" xfId="0" applyNumberFormat="1" applyFont="1" applyFill="1" applyBorder="1" applyAlignment="1">
      <alignment horizontal="left" vertical="center" wrapText="1"/>
    </xf>
    <xf numFmtId="164" fontId="13" fillId="8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5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64" fontId="3" fillId="7" borderId="5" xfId="0" applyNumberFormat="1" applyFont="1" applyFill="1" applyBorder="1" applyAlignment="1">
      <alignment horizontal="center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164" fontId="3" fillId="7" borderId="7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6" borderId="5" xfId="0" applyNumberFormat="1" applyFont="1" applyFill="1" applyBorder="1" applyAlignment="1">
      <alignment horizontal="left" vertical="center" wrapText="1"/>
    </xf>
    <xf numFmtId="164" fontId="1" fillId="6" borderId="6" xfId="0" applyNumberFormat="1" applyFont="1" applyFill="1" applyBorder="1" applyAlignment="1">
      <alignment horizontal="left" vertical="center" wrapText="1"/>
    </xf>
    <xf numFmtId="164" fontId="1" fillId="6" borderId="7" xfId="0" applyNumberFormat="1" applyFont="1" applyFill="1" applyBorder="1" applyAlignment="1">
      <alignment horizontal="left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view="pageBreakPreview" topLeftCell="A34" zoomScaleNormal="100" zoomScaleSheetLayoutView="100" workbookViewId="0">
      <selection activeCell="B67" sqref="B67:I67"/>
    </sheetView>
  </sheetViews>
  <sheetFormatPr defaultColWidth="9.140625" defaultRowHeight="15.75" x14ac:dyDescent="0.25"/>
  <cols>
    <col min="1" max="1" width="6.140625" style="75" customWidth="1"/>
    <col min="2" max="2" width="68.140625" style="77" customWidth="1"/>
    <col min="3" max="3" width="12.140625" style="77" customWidth="1"/>
    <col min="4" max="4" width="12.85546875" style="77" customWidth="1"/>
    <col min="5" max="5" width="11.7109375" style="77" customWidth="1"/>
    <col min="6" max="6" width="12" style="77" customWidth="1"/>
    <col min="7" max="7" width="12.5703125" style="77" customWidth="1"/>
    <col min="8" max="8" width="11.7109375" style="77" customWidth="1"/>
    <col min="9" max="9" width="15.5703125" style="82" customWidth="1"/>
    <col min="10" max="11" width="0" style="77" hidden="1" customWidth="1"/>
    <col min="12" max="16384" width="9.140625" style="77"/>
  </cols>
  <sheetData>
    <row r="1" spans="1:11" x14ac:dyDescent="0.25">
      <c r="B1" s="76"/>
      <c r="E1" s="87"/>
      <c r="F1" s="87"/>
      <c r="G1" s="157" t="s">
        <v>58</v>
      </c>
      <c r="H1" s="157"/>
      <c r="I1" s="157"/>
      <c r="J1" s="78"/>
    </row>
    <row r="2" spans="1:11" ht="19.5" customHeight="1" x14ac:dyDescent="0.25">
      <c r="E2" s="88"/>
      <c r="F2" s="88"/>
      <c r="G2" s="158" t="s">
        <v>283</v>
      </c>
      <c r="H2" s="158"/>
      <c r="I2" s="158"/>
      <c r="J2" s="79"/>
    </row>
    <row r="3" spans="1:11" ht="15.75" customHeight="1" x14ac:dyDescent="0.25">
      <c r="E3" s="88"/>
      <c r="F3" s="88"/>
      <c r="G3" s="158" t="s">
        <v>284</v>
      </c>
      <c r="H3" s="158"/>
      <c r="I3" s="158"/>
      <c r="J3" s="79"/>
    </row>
    <row r="4" spans="1:11" ht="15.75" customHeight="1" x14ac:dyDescent="0.25">
      <c r="E4" s="88"/>
      <c r="F4" s="88"/>
      <c r="G4" s="158" t="s">
        <v>501</v>
      </c>
      <c r="H4" s="158"/>
      <c r="I4" s="158"/>
      <c r="J4" s="79"/>
    </row>
    <row r="5" spans="1:11" x14ac:dyDescent="0.25">
      <c r="E5" s="79"/>
      <c r="F5" s="79"/>
      <c r="G5" s="158"/>
      <c r="H5" s="158"/>
      <c r="I5" s="158"/>
      <c r="J5" s="79"/>
    </row>
    <row r="6" spans="1:11" ht="82.5" hidden="1" customHeight="1" x14ac:dyDescent="0.25">
      <c r="E6" s="89"/>
      <c r="F6" s="89"/>
      <c r="G6" s="159"/>
      <c r="H6" s="159"/>
      <c r="I6" s="159"/>
      <c r="J6" s="80"/>
    </row>
    <row r="7" spans="1:11" ht="33" customHeight="1" x14ac:dyDescent="0.25">
      <c r="E7" s="81"/>
      <c r="F7" s="81"/>
    </row>
    <row r="8" spans="1:11" x14ac:dyDescent="0.25">
      <c r="D8" s="78"/>
      <c r="E8" s="78"/>
      <c r="F8" s="78"/>
    </row>
    <row r="9" spans="1:11" ht="21.75" customHeight="1" x14ac:dyDescent="0.25">
      <c r="A9" s="165" t="s">
        <v>102</v>
      </c>
      <c r="B9" s="165"/>
      <c r="C9" s="165"/>
      <c r="D9" s="165"/>
      <c r="E9" s="165"/>
      <c r="F9" s="165"/>
      <c r="G9" s="165"/>
      <c r="H9" s="165"/>
      <c r="I9" s="84"/>
    </row>
    <row r="10" spans="1:11" ht="15.75" customHeight="1" x14ac:dyDescent="0.25">
      <c r="A10" s="85"/>
      <c r="B10" s="83"/>
      <c r="C10" s="83"/>
      <c r="D10" s="83"/>
      <c r="E10" s="83"/>
      <c r="F10" s="83"/>
    </row>
    <row r="11" spans="1:11" ht="15.75" customHeight="1" x14ac:dyDescent="0.25">
      <c r="A11" s="166" t="s">
        <v>56</v>
      </c>
      <c r="B11" s="167" t="s">
        <v>45</v>
      </c>
      <c r="C11" s="107" t="s">
        <v>46</v>
      </c>
      <c r="D11" s="167" t="s">
        <v>48</v>
      </c>
      <c r="E11" s="167"/>
      <c r="F11" s="167"/>
      <c r="G11" s="167"/>
      <c r="H11" s="167"/>
      <c r="I11" s="167"/>
      <c r="J11" s="108"/>
      <c r="K11" s="108"/>
    </row>
    <row r="12" spans="1:11" ht="47.25" x14ac:dyDescent="0.25">
      <c r="A12" s="166"/>
      <c r="B12" s="167"/>
      <c r="C12" s="107" t="s">
        <v>47</v>
      </c>
      <c r="D12" s="107" t="s">
        <v>285</v>
      </c>
      <c r="E12" s="107" t="s">
        <v>49</v>
      </c>
      <c r="F12" s="107" t="s">
        <v>38</v>
      </c>
      <c r="G12" s="107" t="s">
        <v>39</v>
      </c>
      <c r="H12" s="107" t="s">
        <v>322</v>
      </c>
      <c r="I12" s="109" t="s">
        <v>274</v>
      </c>
      <c r="J12" s="108"/>
      <c r="K12" s="108"/>
    </row>
    <row r="13" spans="1:11" x14ac:dyDescent="0.25">
      <c r="A13" s="110">
        <v>1</v>
      </c>
      <c r="B13" s="107">
        <v>2</v>
      </c>
      <c r="C13" s="107">
        <v>3</v>
      </c>
      <c r="D13" s="107">
        <v>4</v>
      </c>
      <c r="E13" s="107">
        <v>5</v>
      </c>
      <c r="F13" s="107">
        <v>6</v>
      </c>
      <c r="G13" s="107">
        <v>7</v>
      </c>
      <c r="H13" s="107">
        <v>8</v>
      </c>
      <c r="I13" s="109">
        <v>9</v>
      </c>
      <c r="J13" s="108"/>
      <c r="K13" s="108"/>
    </row>
    <row r="14" spans="1:11" ht="22.5" customHeight="1" x14ac:dyDescent="0.25">
      <c r="A14" s="160" t="s">
        <v>561</v>
      </c>
      <c r="B14" s="160"/>
      <c r="C14" s="160"/>
      <c r="D14" s="160"/>
      <c r="E14" s="160"/>
      <c r="F14" s="160"/>
      <c r="G14" s="160"/>
      <c r="H14" s="160"/>
      <c r="I14" s="160"/>
      <c r="J14" s="108"/>
      <c r="K14" s="108"/>
    </row>
    <row r="15" spans="1:11" ht="22.5" customHeight="1" x14ac:dyDescent="0.25">
      <c r="A15" s="111">
        <v>1</v>
      </c>
      <c r="B15" s="160" t="s">
        <v>568</v>
      </c>
      <c r="C15" s="160"/>
      <c r="D15" s="160"/>
      <c r="E15" s="160"/>
      <c r="F15" s="160"/>
      <c r="G15" s="160"/>
      <c r="H15" s="160"/>
      <c r="I15" s="160"/>
      <c r="J15" s="108"/>
      <c r="K15" s="108"/>
    </row>
    <row r="16" spans="1:11" ht="20.25" customHeight="1" x14ac:dyDescent="0.25">
      <c r="A16" s="161" t="s">
        <v>319</v>
      </c>
      <c r="B16" s="161"/>
      <c r="C16" s="161"/>
      <c r="D16" s="161"/>
      <c r="E16" s="161"/>
      <c r="F16" s="161"/>
      <c r="G16" s="161"/>
      <c r="H16" s="161"/>
      <c r="I16" s="161"/>
      <c r="J16" s="108"/>
      <c r="K16" s="108"/>
    </row>
    <row r="17" spans="1:12" s="94" customFormat="1" ht="39" customHeight="1" x14ac:dyDescent="0.25">
      <c r="A17" s="161" t="s">
        <v>286</v>
      </c>
      <c r="B17" s="161"/>
      <c r="C17" s="161"/>
      <c r="D17" s="161"/>
      <c r="E17" s="161"/>
      <c r="F17" s="161"/>
      <c r="G17" s="161"/>
      <c r="H17" s="161"/>
      <c r="I17" s="161"/>
      <c r="J17" s="108"/>
      <c r="K17" s="108"/>
    </row>
    <row r="18" spans="1:12" s="94" customFormat="1" ht="59.25" customHeight="1" x14ac:dyDescent="0.25">
      <c r="A18" s="110" t="s">
        <v>121</v>
      </c>
      <c r="B18" s="112" t="s">
        <v>76</v>
      </c>
      <c r="C18" s="107" t="s">
        <v>50</v>
      </c>
      <c r="D18" s="107">
        <v>100</v>
      </c>
      <c r="E18" s="107">
        <v>100</v>
      </c>
      <c r="F18" s="107">
        <v>100</v>
      </c>
      <c r="G18" s="107">
        <v>100</v>
      </c>
      <c r="H18" s="107">
        <v>100</v>
      </c>
      <c r="I18" s="109">
        <v>100</v>
      </c>
      <c r="J18" s="108"/>
      <c r="K18" s="108"/>
      <c r="L18" s="95"/>
    </row>
    <row r="19" spans="1:12" s="94" customFormat="1" ht="33.75" customHeight="1" x14ac:dyDescent="0.25">
      <c r="A19" s="161" t="s">
        <v>287</v>
      </c>
      <c r="B19" s="161"/>
      <c r="C19" s="161"/>
      <c r="D19" s="161"/>
      <c r="E19" s="161"/>
      <c r="F19" s="161"/>
      <c r="G19" s="161"/>
      <c r="H19" s="161"/>
      <c r="I19" s="161"/>
      <c r="J19" s="108"/>
      <c r="K19" s="108"/>
    </row>
    <row r="20" spans="1:12" s="94" customFormat="1" ht="18" customHeight="1" x14ac:dyDescent="0.25">
      <c r="A20" s="110" t="s">
        <v>122</v>
      </c>
      <c r="B20" s="112" t="s">
        <v>75</v>
      </c>
      <c r="C20" s="107" t="s">
        <v>50</v>
      </c>
      <c r="D20" s="107">
        <v>64.900000000000006</v>
      </c>
      <c r="E20" s="107">
        <v>64.900000000000006</v>
      </c>
      <c r="F20" s="107">
        <v>64.900000000000006</v>
      </c>
      <c r="G20" s="107">
        <v>64.900000000000006</v>
      </c>
      <c r="H20" s="107">
        <v>64.900000000000006</v>
      </c>
      <c r="I20" s="109">
        <v>64.900000000000006</v>
      </c>
      <c r="J20" s="108"/>
      <c r="K20" s="108"/>
    </row>
    <row r="21" spans="1:12" s="94" customFormat="1" ht="102" customHeight="1" x14ac:dyDescent="0.25">
      <c r="A21" s="110" t="s">
        <v>123</v>
      </c>
      <c r="B21" s="112" t="s">
        <v>562</v>
      </c>
      <c r="C21" s="107" t="s">
        <v>50</v>
      </c>
      <c r="D21" s="107">
        <v>100</v>
      </c>
      <c r="E21" s="107">
        <v>100</v>
      </c>
      <c r="F21" s="107">
        <v>100</v>
      </c>
      <c r="G21" s="107">
        <v>100</v>
      </c>
      <c r="H21" s="107">
        <v>100</v>
      </c>
      <c r="I21" s="109">
        <v>100</v>
      </c>
      <c r="J21" s="108"/>
      <c r="K21" s="108"/>
    </row>
    <row r="22" spans="1:12" s="94" customFormat="1" ht="22.5" customHeight="1" x14ac:dyDescent="0.25">
      <c r="A22" s="161" t="s">
        <v>563</v>
      </c>
      <c r="B22" s="161"/>
      <c r="C22" s="161"/>
      <c r="D22" s="161"/>
      <c r="E22" s="161"/>
      <c r="F22" s="161"/>
      <c r="G22" s="161"/>
      <c r="H22" s="161"/>
      <c r="I22" s="161"/>
      <c r="J22" s="108"/>
      <c r="K22" s="108"/>
    </row>
    <row r="23" spans="1:12" s="94" customFormat="1" ht="63" x14ac:dyDescent="0.25">
      <c r="A23" s="110" t="s">
        <v>124</v>
      </c>
      <c r="B23" s="112" t="s">
        <v>321</v>
      </c>
      <c r="C23" s="107" t="s">
        <v>50</v>
      </c>
      <c r="D23" s="107">
        <v>8.6999999999999993</v>
      </c>
      <c r="E23" s="107">
        <v>17.399999999999999</v>
      </c>
      <c r="F23" s="107">
        <v>26.1</v>
      </c>
      <c r="G23" s="107">
        <v>34.799999999999997</v>
      </c>
      <c r="H23" s="107">
        <v>34.799999999999997</v>
      </c>
      <c r="I23" s="109">
        <v>34.799999999999997</v>
      </c>
      <c r="J23" s="108"/>
      <c r="K23" s="108"/>
    </row>
    <row r="24" spans="1:12" ht="26.25" customHeight="1" x14ac:dyDescent="0.25">
      <c r="A24" s="111" t="s">
        <v>163</v>
      </c>
      <c r="B24" s="160" t="s">
        <v>569</v>
      </c>
      <c r="C24" s="160"/>
      <c r="D24" s="160"/>
      <c r="E24" s="160"/>
      <c r="F24" s="160"/>
      <c r="G24" s="160"/>
      <c r="H24" s="160"/>
      <c r="I24" s="160"/>
      <c r="J24" s="108"/>
      <c r="K24" s="108"/>
    </row>
    <row r="25" spans="1:12" ht="36" customHeight="1" x14ac:dyDescent="0.25">
      <c r="A25" s="161" t="s">
        <v>519</v>
      </c>
      <c r="B25" s="161"/>
      <c r="C25" s="161"/>
      <c r="D25" s="161"/>
      <c r="E25" s="161"/>
      <c r="F25" s="161"/>
      <c r="G25" s="161"/>
      <c r="H25" s="161"/>
      <c r="I25" s="161"/>
      <c r="J25" s="108"/>
      <c r="K25" s="108"/>
    </row>
    <row r="26" spans="1:12" ht="67.5" customHeight="1" x14ac:dyDescent="0.25">
      <c r="A26" s="161" t="s">
        <v>526</v>
      </c>
      <c r="B26" s="161"/>
      <c r="C26" s="161"/>
      <c r="D26" s="161"/>
      <c r="E26" s="161"/>
      <c r="F26" s="161"/>
      <c r="G26" s="161"/>
      <c r="H26" s="161"/>
      <c r="I26" s="161"/>
      <c r="J26" s="108"/>
      <c r="K26" s="108"/>
    </row>
    <row r="27" spans="1:12" ht="21.75" customHeight="1" x14ac:dyDescent="0.25">
      <c r="A27" s="161" t="s">
        <v>360</v>
      </c>
      <c r="B27" s="161"/>
      <c r="C27" s="161"/>
      <c r="D27" s="161"/>
      <c r="E27" s="161"/>
      <c r="F27" s="161"/>
      <c r="G27" s="161"/>
      <c r="H27" s="161"/>
      <c r="I27" s="161"/>
      <c r="J27" s="108"/>
      <c r="K27" s="108"/>
    </row>
    <row r="28" spans="1:12" ht="20.25" customHeight="1" x14ac:dyDescent="0.25">
      <c r="A28" s="161" t="s">
        <v>348</v>
      </c>
      <c r="B28" s="161"/>
      <c r="C28" s="161"/>
      <c r="D28" s="161"/>
      <c r="E28" s="161"/>
      <c r="F28" s="161"/>
      <c r="G28" s="161"/>
      <c r="H28" s="161"/>
      <c r="I28" s="161"/>
      <c r="J28" s="108"/>
      <c r="K28" s="108"/>
    </row>
    <row r="29" spans="1:12" s="94" customFormat="1" ht="78.75" x14ac:dyDescent="0.25">
      <c r="A29" s="110" t="s">
        <v>131</v>
      </c>
      <c r="B29" s="112" t="s">
        <v>63</v>
      </c>
      <c r="C29" s="107" t="s">
        <v>50</v>
      </c>
      <c r="D29" s="107">
        <v>97</v>
      </c>
      <c r="E29" s="107">
        <v>97</v>
      </c>
      <c r="F29" s="107">
        <v>97</v>
      </c>
      <c r="G29" s="107">
        <v>97</v>
      </c>
      <c r="H29" s="107">
        <v>97</v>
      </c>
      <c r="I29" s="109">
        <v>97</v>
      </c>
      <c r="J29" s="108"/>
      <c r="K29" s="108"/>
    </row>
    <row r="30" spans="1:12" s="94" customFormat="1" ht="78.75" x14ac:dyDescent="0.25">
      <c r="A30" s="110" t="s">
        <v>132</v>
      </c>
      <c r="B30" s="112" t="s">
        <v>66</v>
      </c>
      <c r="C30" s="107" t="s">
        <v>50</v>
      </c>
      <c r="D30" s="107">
        <v>99.5</v>
      </c>
      <c r="E30" s="107">
        <v>99.5</v>
      </c>
      <c r="F30" s="107">
        <v>99.5</v>
      </c>
      <c r="G30" s="107">
        <v>99.5</v>
      </c>
      <c r="H30" s="107">
        <v>99.5</v>
      </c>
      <c r="I30" s="109">
        <v>99.5</v>
      </c>
      <c r="J30" s="108"/>
      <c r="K30" s="108"/>
    </row>
    <row r="31" spans="1:12" s="94" customFormat="1" ht="31.5" x14ac:dyDescent="0.25">
      <c r="A31" s="110" t="s">
        <v>133</v>
      </c>
      <c r="B31" s="112" t="s">
        <v>103</v>
      </c>
      <c r="C31" s="107" t="s">
        <v>50</v>
      </c>
      <c r="D31" s="107">
        <v>100</v>
      </c>
      <c r="E31" s="107">
        <v>100</v>
      </c>
      <c r="F31" s="107">
        <v>100</v>
      </c>
      <c r="G31" s="107">
        <v>100</v>
      </c>
      <c r="H31" s="107">
        <v>100</v>
      </c>
      <c r="I31" s="109">
        <v>100</v>
      </c>
      <c r="J31" s="108"/>
      <c r="K31" s="108"/>
    </row>
    <row r="32" spans="1:12" ht="31.5" x14ac:dyDescent="0.25">
      <c r="A32" s="110" t="s">
        <v>134</v>
      </c>
      <c r="B32" s="112" t="s">
        <v>88</v>
      </c>
      <c r="C32" s="107" t="s">
        <v>50</v>
      </c>
      <c r="D32" s="107">
        <v>100</v>
      </c>
      <c r="E32" s="107">
        <v>100</v>
      </c>
      <c r="F32" s="107">
        <v>100</v>
      </c>
      <c r="G32" s="107">
        <v>100</v>
      </c>
      <c r="H32" s="107">
        <v>100</v>
      </c>
      <c r="I32" s="109">
        <v>100</v>
      </c>
      <c r="J32" s="108"/>
      <c r="K32" s="108"/>
    </row>
    <row r="33" spans="1:11" ht="31.5" x14ac:dyDescent="0.25">
      <c r="A33" s="110" t="s">
        <v>135</v>
      </c>
      <c r="B33" s="112" t="s">
        <v>421</v>
      </c>
      <c r="C33" s="107" t="s">
        <v>51</v>
      </c>
      <c r="D33" s="107">
        <v>0</v>
      </c>
      <c r="E33" s="107">
        <v>13</v>
      </c>
      <c r="F33" s="107">
        <v>0</v>
      </c>
      <c r="G33" s="107">
        <v>0</v>
      </c>
      <c r="H33" s="107">
        <v>0</v>
      </c>
      <c r="I33" s="109">
        <v>13</v>
      </c>
      <c r="J33" s="108"/>
      <c r="K33" s="108"/>
    </row>
    <row r="34" spans="1:11" ht="40.5" customHeight="1" x14ac:dyDescent="0.25">
      <c r="A34" s="162" t="s">
        <v>349</v>
      </c>
      <c r="B34" s="163"/>
      <c r="C34" s="163"/>
      <c r="D34" s="163"/>
      <c r="E34" s="163"/>
      <c r="F34" s="163"/>
      <c r="G34" s="163"/>
      <c r="H34" s="163"/>
      <c r="I34" s="164"/>
      <c r="J34" s="108"/>
      <c r="K34" s="108"/>
    </row>
    <row r="35" spans="1:11" s="86" customFormat="1" ht="78.75" x14ac:dyDescent="0.25">
      <c r="A35" s="110" t="s">
        <v>136</v>
      </c>
      <c r="B35" s="113" t="s">
        <v>190</v>
      </c>
      <c r="C35" s="114" t="s">
        <v>50</v>
      </c>
      <c r="D35" s="115">
        <v>100</v>
      </c>
      <c r="E35" s="115">
        <v>100</v>
      </c>
      <c r="F35" s="115">
        <v>100</v>
      </c>
      <c r="G35" s="115">
        <v>100</v>
      </c>
      <c r="H35" s="115">
        <v>100</v>
      </c>
      <c r="I35" s="116">
        <v>100</v>
      </c>
      <c r="J35" s="117"/>
      <c r="K35" s="117"/>
    </row>
    <row r="36" spans="1:11" ht="80.25" customHeight="1" x14ac:dyDescent="0.25">
      <c r="A36" s="110" t="s">
        <v>137</v>
      </c>
      <c r="B36" s="112" t="s">
        <v>80</v>
      </c>
      <c r="C36" s="107" t="s">
        <v>50</v>
      </c>
      <c r="D36" s="107">
        <v>100</v>
      </c>
      <c r="E36" s="107">
        <v>100</v>
      </c>
      <c r="F36" s="107">
        <v>100</v>
      </c>
      <c r="G36" s="107">
        <v>100</v>
      </c>
      <c r="H36" s="107">
        <v>100</v>
      </c>
      <c r="I36" s="109">
        <v>100</v>
      </c>
      <c r="J36" s="108"/>
      <c r="K36" s="108"/>
    </row>
    <row r="37" spans="1:11" ht="31.5" x14ac:dyDescent="0.25">
      <c r="A37" s="110" t="s">
        <v>138</v>
      </c>
      <c r="B37" s="112" t="s">
        <v>64</v>
      </c>
      <c r="C37" s="107" t="s">
        <v>50</v>
      </c>
      <c r="D37" s="107">
        <v>100</v>
      </c>
      <c r="E37" s="107">
        <v>100</v>
      </c>
      <c r="F37" s="107">
        <v>100</v>
      </c>
      <c r="G37" s="107">
        <v>100</v>
      </c>
      <c r="H37" s="107">
        <v>100</v>
      </c>
      <c r="I37" s="109">
        <v>100</v>
      </c>
      <c r="J37" s="108"/>
      <c r="K37" s="108"/>
    </row>
    <row r="38" spans="1:11" ht="63" x14ac:dyDescent="0.25">
      <c r="A38" s="110" t="s">
        <v>139</v>
      </c>
      <c r="B38" s="112" t="s">
        <v>288</v>
      </c>
      <c r="C38" s="118" t="s">
        <v>50</v>
      </c>
      <c r="D38" s="118">
        <v>100</v>
      </c>
      <c r="E38" s="107">
        <v>100</v>
      </c>
      <c r="F38" s="118">
        <v>100</v>
      </c>
      <c r="G38" s="118">
        <v>100</v>
      </c>
      <c r="H38" s="118">
        <v>100</v>
      </c>
      <c r="I38" s="119">
        <v>100</v>
      </c>
      <c r="J38" s="108"/>
      <c r="K38" s="108"/>
    </row>
    <row r="39" spans="1:11" ht="24" customHeight="1" x14ac:dyDescent="0.25">
      <c r="A39" s="161" t="s">
        <v>350</v>
      </c>
      <c r="B39" s="161"/>
      <c r="C39" s="161"/>
      <c r="D39" s="161"/>
      <c r="E39" s="161"/>
      <c r="F39" s="161"/>
      <c r="G39" s="161"/>
      <c r="H39" s="161"/>
      <c r="I39" s="161"/>
      <c r="J39" s="108"/>
      <c r="K39" s="108"/>
    </row>
    <row r="40" spans="1:11" ht="31.5" x14ac:dyDescent="0.25">
      <c r="A40" s="110" t="s">
        <v>140</v>
      </c>
      <c r="B40" s="112" t="s">
        <v>65</v>
      </c>
      <c r="C40" s="118" t="s">
        <v>51</v>
      </c>
      <c r="D40" s="107">
        <v>10</v>
      </c>
      <c r="E40" s="107">
        <v>10</v>
      </c>
      <c r="F40" s="107">
        <v>10</v>
      </c>
      <c r="G40" s="107">
        <v>10</v>
      </c>
      <c r="H40" s="107">
        <v>10</v>
      </c>
      <c r="I40" s="109">
        <v>40</v>
      </c>
      <c r="J40" s="108"/>
      <c r="K40" s="108"/>
    </row>
    <row r="41" spans="1:11" ht="31.5" customHeight="1" x14ac:dyDescent="0.25">
      <c r="A41" s="161" t="s">
        <v>423</v>
      </c>
      <c r="B41" s="161"/>
      <c r="C41" s="161"/>
      <c r="D41" s="161"/>
      <c r="E41" s="161"/>
      <c r="F41" s="161"/>
      <c r="G41" s="161"/>
      <c r="H41" s="161"/>
      <c r="I41" s="161"/>
      <c r="J41" s="108"/>
      <c r="K41" s="108"/>
    </row>
    <row r="42" spans="1:11" ht="31.5" customHeight="1" x14ac:dyDescent="0.25">
      <c r="A42" s="110" t="s">
        <v>141</v>
      </c>
      <c r="B42" s="112" t="s">
        <v>67</v>
      </c>
      <c r="C42" s="118" t="s">
        <v>51</v>
      </c>
      <c r="D42" s="107">
        <v>10</v>
      </c>
      <c r="E42" s="107">
        <v>10</v>
      </c>
      <c r="F42" s="107">
        <v>10</v>
      </c>
      <c r="G42" s="107">
        <v>10</v>
      </c>
      <c r="H42" s="107">
        <v>10</v>
      </c>
      <c r="I42" s="120">
        <v>50</v>
      </c>
      <c r="J42" s="108"/>
      <c r="K42" s="108"/>
    </row>
    <row r="43" spans="1:11" ht="22.5" customHeight="1" x14ac:dyDescent="0.25">
      <c r="A43" s="161" t="s">
        <v>527</v>
      </c>
      <c r="B43" s="161"/>
      <c r="C43" s="161"/>
      <c r="D43" s="161"/>
      <c r="E43" s="161"/>
      <c r="F43" s="161"/>
      <c r="G43" s="161"/>
      <c r="H43" s="161"/>
      <c r="I43" s="161"/>
      <c r="J43" s="108"/>
      <c r="K43" s="108"/>
    </row>
    <row r="44" spans="1:11" ht="91.5" customHeight="1" x14ac:dyDescent="0.25">
      <c r="A44" s="110" t="s">
        <v>142</v>
      </c>
      <c r="B44" s="112" t="s">
        <v>273</v>
      </c>
      <c r="C44" s="118" t="s">
        <v>51</v>
      </c>
      <c r="D44" s="118">
        <v>17</v>
      </c>
      <c r="E44" s="107">
        <v>17</v>
      </c>
      <c r="F44" s="118">
        <v>17</v>
      </c>
      <c r="G44" s="118">
        <v>17</v>
      </c>
      <c r="H44" s="118">
        <v>17</v>
      </c>
      <c r="I44" s="119">
        <v>17</v>
      </c>
      <c r="J44" s="108"/>
      <c r="K44" s="108"/>
    </row>
    <row r="45" spans="1:11" ht="30" customHeight="1" x14ac:dyDescent="0.25">
      <c r="A45" s="111" t="s">
        <v>164</v>
      </c>
      <c r="B45" s="160" t="s">
        <v>570</v>
      </c>
      <c r="C45" s="160"/>
      <c r="D45" s="160"/>
      <c r="E45" s="160"/>
      <c r="F45" s="160"/>
      <c r="G45" s="160"/>
      <c r="H45" s="160"/>
      <c r="I45" s="160"/>
      <c r="J45" s="108"/>
      <c r="K45" s="108"/>
    </row>
    <row r="46" spans="1:11" ht="58.5" customHeight="1" x14ac:dyDescent="0.25">
      <c r="A46" s="161" t="s">
        <v>370</v>
      </c>
      <c r="B46" s="161"/>
      <c r="C46" s="161"/>
      <c r="D46" s="161"/>
      <c r="E46" s="161"/>
      <c r="F46" s="161"/>
      <c r="G46" s="161"/>
      <c r="H46" s="161"/>
      <c r="I46" s="161"/>
      <c r="J46" s="108"/>
      <c r="K46" s="108"/>
    </row>
    <row r="47" spans="1:11" ht="27.75" customHeight="1" x14ac:dyDescent="0.25">
      <c r="A47" s="161" t="s">
        <v>564</v>
      </c>
      <c r="B47" s="161"/>
      <c r="C47" s="161"/>
      <c r="D47" s="161"/>
      <c r="E47" s="161"/>
      <c r="F47" s="161"/>
      <c r="G47" s="161"/>
      <c r="H47" s="161"/>
      <c r="I47" s="161"/>
      <c r="J47" s="108"/>
      <c r="K47" s="108"/>
    </row>
    <row r="48" spans="1:11" s="86" customFormat="1" ht="50.25" customHeight="1" x14ac:dyDescent="0.25">
      <c r="A48" s="121" t="s">
        <v>150</v>
      </c>
      <c r="B48" s="113" t="s">
        <v>104</v>
      </c>
      <c r="C48" s="115" t="s">
        <v>50</v>
      </c>
      <c r="D48" s="115">
        <v>69.87</v>
      </c>
      <c r="E48" s="115">
        <v>70</v>
      </c>
      <c r="F48" s="115">
        <v>70</v>
      </c>
      <c r="G48" s="115">
        <v>70</v>
      </c>
      <c r="H48" s="115">
        <v>70</v>
      </c>
      <c r="I48" s="116">
        <v>70</v>
      </c>
      <c r="J48" s="117"/>
      <c r="K48" s="117"/>
    </row>
    <row r="49" spans="1:11" ht="18" customHeight="1" x14ac:dyDescent="0.25">
      <c r="A49" s="161" t="s">
        <v>565</v>
      </c>
      <c r="B49" s="161"/>
      <c r="C49" s="161"/>
      <c r="D49" s="161"/>
      <c r="E49" s="161"/>
      <c r="F49" s="161"/>
      <c r="G49" s="161"/>
      <c r="H49" s="161"/>
      <c r="I49" s="161"/>
      <c r="J49" s="108"/>
      <c r="K49" s="108"/>
    </row>
    <row r="50" spans="1:11" ht="57" customHeight="1" x14ac:dyDescent="0.25">
      <c r="A50" s="161" t="s">
        <v>371</v>
      </c>
      <c r="B50" s="161"/>
      <c r="C50" s="161"/>
      <c r="D50" s="161"/>
      <c r="E50" s="161"/>
      <c r="F50" s="161"/>
      <c r="G50" s="161"/>
      <c r="H50" s="161"/>
      <c r="I50" s="161"/>
      <c r="J50" s="108"/>
      <c r="K50" s="108"/>
    </row>
    <row r="51" spans="1:11" s="86" customFormat="1" ht="70.5" customHeight="1" x14ac:dyDescent="0.25">
      <c r="A51" s="121" t="s">
        <v>151</v>
      </c>
      <c r="B51" s="113" t="s">
        <v>372</v>
      </c>
      <c r="C51" s="115" t="s">
        <v>50</v>
      </c>
      <c r="D51" s="115">
        <v>0</v>
      </c>
      <c r="E51" s="115">
        <v>25</v>
      </c>
      <c r="F51" s="115">
        <v>50</v>
      </c>
      <c r="G51" s="115">
        <v>50</v>
      </c>
      <c r="H51" s="115">
        <v>50</v>
      </c>
      <c r="I51" s="116">
        <v>50</v>
      </c>
      <c r="J51" s="117"/>
      <c r="K51" s="117"/>
    </row>
    <row r="52" spans="1:11" ht="27.75" customHeight="1" x14ac:dyDescent="0.25">
      <c r="A52" s="111" t="s">
        <v>165</v>
      </c>
      <c r="B52" s="160" t="s">
        <v>571</v>
      </c>
      <c r="C52" s="160"/>
      <c r="D52" s="160"/>
      <c r="E52" s="160"/>
      <c r="F52" s="160"/>
      <c r="G52" s="160"/>
      <c r="H52" s="160"/>
      <c r="I52" s="160"/>
      <c r="J52" s="108"/>
      <c r="K52" s="108"/>
    </row>
    <row r="53" spans="1:11" ht="42.75" customHeight="1" x14ac:dyDescent="0.25">
      <c r="A53" s="162" t="s">
        <v>521</v>
      </c>
      <c r="B53" s="163"/>
      <c r="C53" s="163"/>
      <c r="D53" s="163"/>
      <c r="E53" s="163"/>
      <c r="F53" s="163"/>
      <c r="G53" s="163"/>
      <c r="H53" s="163"/>
      <c r="I53" s="164"/>
      <c r="J53" s="108"/>
      <c r="K53" s="108"/>
    </row>
    <row r="54" spans="1:11" ht="33" customHeight="1" x14ac:dyDescent="0.25">
      <c r="A54" s="161" t="s">
        <v>289</v>
      </c>
      <c r="B54" s="161"/>
      <c r="C54" s="161"/>
      <c r="D54" s="161"/>
      <c r="E54" s="161"/>
      <c r="F54" s="161"/>
      <c r="G54" s="161"/>
      <c r="H54" s="161"/>
      <c r="I54" s="161"/>
      <c r="J54" s="108"/>
      <c r="K54" s="108"/>
    </row>
    <row r="55" spans="1:11" ht="66" customHeight="1" x14ac:dyDescent="0.25">
      <c r="A55" s="110" t="s">
        <v>152</v>
      </c>
      <c r="B55" s="112" t="s">
        <v>323</v>
      </c>
      <c r="C55" s="107" t="s">
        <v>50</v>
      </c>
      <c r="D55" s="107">
        <v>0.34</v>
      </c>
      <c r="E55" s="107">
        <v>0.34</v>
      </c>
      <c r="F55" s="107">
        <v>0.34</v>
      </c>
      <c r="G55" s="107">
        <v>0.34</v>
      </c>
      <c r="H55" s="107">
        <v>0.34</v>
      </c>
      <c r="I55" s="109">
        <v>0.34</v>
      </c>
      <c r="J55" s="108"/>
      <c r="K55" s="108"/>
    </row>
    <row r="56" spans="1:11" ht="57" customHeight="1" x14ac:dyDescent="0.25">
      <c r="A56" s="110" t="s">
        <v>153</v>
      </c>
      <c r="B56" s="112" t="s">
        <v>324</v>
      </c>
      <c r="C56" s="107" t="s">
        <v>50</v>
      </c>
      <c r="D56" s="107">
        <v>0.9</v>
      </c>
      <c r="E56" s="122">
        <v>0.9</v>
      </c>
      <c r="F56" s="122">
        <v>0.9</v>
      </c>
      <c r="G56" s="122">
        <v>0.9</v>
      </c>
      <c r="H56" s="122">
        <v>0.9</v>
      </c>
      <c r="I56" s="123">
        <v>0.9</v>
      </c>
      <c r="J56" s="108"/>
      <c r="K56" s="108"/>
    </row>
    <row r="57" spans="1:11" ht="60.75" customHeight="1" x14ac:dyDescent="0.25">
      <c r="A57" s="110" t="s">
        <v>154</v>
      </c>
      <c r="B57" s="112" t="s">
        <v>325</v>
      </c>
      <c r="C57" s="107" t="s">
        <v>50</v>
      </c>
      <c r="D57" s="107">
        <v>0.1</v>
      </c>
      <c r="E57" s="107">
        <v>0.1</v>
      </c>
      <c r="F57" s="107">
        <v>0.1</v>
      </c>
      <c r="G57" s="107">
        <v>0.1</v>
      </c>
      <c r="H57" s="107">
        <v>0.1</v>
      </c>
      <c r="I57" s="109">
        <v>0.1</v>
      </c>
      <c r="J57" s="108"/>
      <c r="K57" s="108"/>
    </row>
    <row r="58" spans="1:11" ht="25.5" customHeight="1" x14ac:dyDescent="0.25">
      <c r="A58" s="161" t="s">
        <v>566</v>
      </c>
      <c r="B58" s="161"/>
      <c r="C58" s="161"/>
      <c r="D58" s="161"/>
      <c r="E58" s="161"/>
      <c r="F58" s="161"/>
      <c r="G58" s="161"/>
      <c r="H58" s="161"/>
      <c r="I58" s="161"/>
      <c r="J58" s="108"/>
      <c r="K58" s="108"/>
    </row>
    <row r="59" spans="1:11" ht="84.75" customHeight="1" x14ac:dyDescent="0.25">
      <c r="A59" s="110" t="s">
        <v>155</v>
      </c>
      <c r="B59" s="112" t="s">
        <v>326</v>
      </c>
      <c r="C59" s="107" t="s">
        <v>50</v>
      </c>
      <c r="D59" s="107">
        <v>27</v>
      </c>
      <c r="E59" s="107">
        <v>16</v>
      </c>
      <c r="F59" s="107">
        <v>16</v>
      </c>
      <c r="G59" s="107">
        <v>16</v>
      </c>
      <c r="H59" s="107">
        <v>16</v>
      </c>
      <c r="I59" s="109">
        <v>16</v>
      </c>
      <c r="J59" s="108"/>
      <c r="K59" s="108"/>
    </row>
    <row r="60" spans="1:11" ht="84" customHeight="1" x14ac:dyDescent="0.25">
      <c r="A60" s="110" t="s">
        <v>156</v>
      </c>
      <c r="B60" s="112" t="s">
        <v>291</v>
      </c>
      <c r="C60" s="107" t="s">
        <v>50</v>
      </c>
      <c r="D60" s="107" t="s">
        <v>292</v>
      </c>
      <c r="E60" s="107" t="s">
        <v>292</v>
      </c>
      <c r="F60" s="107" t="s">
        <v>292</v>
      </c>
      <c r="G60" s="107" t="s">
        <v>292</v>
      </c>
      <c r="H60" s="107" t="s">
        <v>292</v>
      </c>
      <c r="I60" s="109" t="s">
        <v>292</v>
      </c>
      <c r="J60" s="108"/>
      <c r="K60" s="108"/>
    </row>
    <row r="61" spans="1:11" ht="35.25" customHeight="1" x14ac:dyDescent="0.25">
      <c r="A61" s="161" t="s">
        <v>329</v>
      </c>
      <c r="B61" s="161"/>
      <c r="C61" s="161"/>
      <c r="D61" s="161"/>
      <c r="E61" s="161"/>
      <c r="F61" s="161"/>
      <c r="G61" s="161"/>
      <c r="H61" s="161"/>
      <c r="I61" s="161"/>
      <c r="J61" s="108"/>
      <c r="K61" s="108"/>
    </row>
    <row r="62" spans="1:11" ht="28.5" customHeight="1" x14ac:dyDescent="0.25">
      <c r="A62" s="110" t="s">
        <v>157</v>
      </c>
      <c r="B62" s="112" t="s">
        <v>290</v>
      </c>
      <c r="C62" s="107" t="s">
        <v>50</v>
      </c>
      <c r="D62" s="107">
        <v>100</v>
      </c>
      <c r="E62" s="107">
        <v>100</v>
      </c>
      <c r="F62" s="107">
        <v>100</v>
      </c>
      <c r="G62" s="107">
        <v>100</v>
      </c>
      <c r="H62" s="107">
        <v>100</v>
      </c>
      <c r="I62" s="109">
        <v>100</v>
      </c>
      <c r="J62" s="108"/>
      <c r="K62" s="108"/>
    </row>
    <row r="63" spans="1:11" ht="29.25" customHeight="1" x14ac:dyDescent="0.25">
      <c r="A63" s="161" t="s">
        <v>331</v>
      </c>
      <c r="B63" s="161"/>
      <c r="C63" s="161"/>
      <c r="D63" s="161"/>
      <c r="E63" s="161"/>
      <c r="F63" s="161"/>
      <c r="G63" s="161"/>
      <c r="H63" s="161"/>
      <c r="I63" s="161"/>
      <c r="J63" s="108"/>
      <c r="K63" s="108"/>
    </row>
    <row r="64" spans="1:11" ht="39" customHeight="1" x14ac:dyDescent="0.25">
      <c r="A64" s="110" t="s">
        <v>276</v>
      </c>
      <c r="B64" s="112" t="s">
        <v>293</v>
      </c>
      <c r="C64" s="107" t="s">
        <v>50</v>
      </c>
      <c r="D64" s="107">
        <v>6.2</v>
      </c>
      <c r="E64" s="107">
        <v>3.3</v>
      </c>
      <c r="F64" s="107">
        <v>3.3</v>
      </c>
      <c r="G64" s="107">
        <v>3.3</v>
      </c>
      <c r="H64" s="107">
        <v>3.3</v>
      </c>
      <c r="I64" s="109">
        <v>3.3</v>
      </c>
      <c r="J64" s="108">
        <f>149/2387*100</f>
        <v>6.2421449518223708</v>
      </c>
      <c r="K64" s="108">
        <f>78/2387*100</f>
        <v>3.2677000418935904</v>
      </c>
    </row>
    <row r="65" spans="1:11" ht="39" customHeight="1" x14ac:dyDescent="0.25">
      <c r="A65" s="161" t="s">
        <v>575</v>
      </c>
      <c r="B65" s="161"/>
      <c r="C65" s="161"/>
      <c r="D65" s="161"/>
      <c r="E65" s="161"/>
      <c r="F65" s="161"/>
      <c r="G65" s="161"/>
      <c r="H65" s="161"/>
      <c r="I65" s="161"/>
      <c r="J65" s="108"/>
      <c r="K65" s="108"/>
    </row>
    <row r="66" spans="1:11" ht="144.75" customHeight="1" x14ac:dyDescent="0.25">
      <c r="A66" s="148" t="s">
        <v>281</v>
      </c>
      <c r="B66" s="147" t="s">
        <v>574</v>
      </c>
      <c r="C66" s="149" t="s">
        <v>576</v>
      </c>
      <c r="D66" s="149">
        <v>0</v>
      </c>
      <c r="E66" s="149">
        <v>2</v>
      </c>
      <c r="F66" s="149">
        <v>0</v>
      </c>
      <c r="G66" s="149">
        <v>2</v>
      </c>
      <c r="H66" s="149">
        <v>0</v>
      </c>
      <c r="I66" s="150">
        <v>2</v>
      </c>
      <c r="J66" s="108"/>
      <c r="K66" s="108"/>
    </row>
    <row r="67" spans="1:11" ht="30.75" customHeight="1" x14ac:dyDescent="0.25">
      <c r="A67" s="111" t="s">
        <v>166</v>
      </c>
      <c r="B67" s="160" t="s">
        <v>572</v>
      </c>
      <c r="C67" s="160"/>
      <c r="D67" s="160"/>
      <c r="E67" s="160"/>
      <c r="F67" s="160"/>
      <c r="G67" s="160"/>
      <c r="H67" s="160"/>
      <c r="I67" s="160"/>
      <c r="J67" s="108"/>
      <c r="K67" s="108"/>
    </row>
    <row r="68" spans="1:11" ht="36" customHeight="1" x14ac:dyDescent="0.25">
      <c r="A68" s="161" t="s">
        <v>567</v>
      </c>
      <c r="B68" s="161"/>
      <c r="C68" s="161"/>
      <c r="D68" s="161"/>
      <c r="E68" s="161"/>
      <c r="F68" s="161"/>
      <c r="G68" s="161"/>
      <c r="H68" s="161"/>
      <c r="I68" s="161"/>
      <c r="J68" s="108"/>
      <c r="K68" s="108"/>
    </row>
    <row r="69" spans="1:11" ht="58.5" customHeight="1" x14ac:dyDescent="0.25">
      <c r="A69" s="161" t="s">
        <v>532</v>
      </c>
      <c r="B69" s="161"/>
      <c r="C69" s="161"/>
      <c r="D69" s="161"/>
      <c r="E69" s="161"/>
      <c r="F69" s="161"/>
      <c r="G69" s="161"/>
      <c r="H69" s="161"/>
      <c r="I69" s="161"/>
      <c r="J69" s="108"/>
      <c r="K69" s="108"/>
    </row>
    <row r="70" spans="1:11" ht="29.25" customHeight="1" x14ac:dyDescent="0.25">
      <c r="A70" s="161" t="s">
        <v>520</v>
      </c>
      <c r="B70" s="161"/>
      <c r="C70" s="161"/>
      <c r="D70" s="161"/>
      <c r="E70" s="161"/>
      <c r="F70" s="161"/>
      <c r="G70" s="161"/>
      <c r="H70" s="161"/>
      <c r="I70" s="161"/>
      <c r="J70" s="108"/>
      <c r="K70" s="108"/>
    </row>
    <row r="71" spans="1:11" ht="39.75" customHeight="1" x14ac:dyDescent="0.25">
      <c r="A71" s="110" t="s">
        <v>158</v>
      </c>
      <c r="B71" s="124" t="s">
        <v>502</v>
      </c>
      <c r="C71" s="107" t="s">
        <v>50</v>
      </c>
      <c r="D71" s="107">
        <v>100</v>
      </c>
      <c r="E71" s="107">
        <v>100</v>
      </c>
      <c r="F71" s="107">
        <v>100</v>
      </c>
      <c r="G71" s="107">
        <v>100</v>
      </c>
      <c r="H71" s="107">
        <v>100</v>
      </c>
      <c r="I71" s="109">
        <v>100</v>
      </c>
      <c r="J71" s="108"/>
      <c r="K71" s="108"/>
    </row>
    <row r="72" spans="1:11" ht="51" customHeight="1" x14ac:dyDescent="0.25">
      <c r="A72" s="110" t="s">
        <v>159</v>
      </c>
      <c r="B72" s="124" t="s">
        <v>294</v>
      </c>
      <c r="C72" s="107" t="s">
        <v>50</v>
      </c>
      <c r="D72" s="107">
        <v>100</v>
      </c>
      <c r="E72" s="107">
        <v>100</v>
      </c>
      <c r="F72" s="107">
        <v>100</v>
      </c>
      <c r="G72" s="107">
        <v>100</v>
      </c>
      <c r="H72" s="107">
        <v>100</v>
      </c>
      <c r="I72" s="109">
        <v>100</v>
      </c>
      <c r="J72" s="108"/>
      <c r="K72" s="108"/>
    </row>
    <row r="73" spans="1:11" ht="78.75" x14ac:dyDescent="0.25">
      <c r="A73" s="110" t="s">
        <v>160</v>
      </c>
      <c r="B73" s="112" t="s">
        <v>295</v>
      </c>
      <c r="C73" s="107" t="s">
        <v>50</v>
      </c>
      <c r="D73" s="107">
        <v>100</v>
      </c>
      <c r="E73" s="107">
        <v>100</v>
      </c>
      <c r="F73" s="107">
        <v>100</v>
      </c>
      <c r="G73" s="107">
        <v>100</v>
      </c>
      <c r="H73" s="107">
        <v>100</v>
      </c>
      <c r="I73" s="109">
        <v>100</v>
      </c>
      <c r="J73" s="108"/>
      <c r="K73" s="108"/>
    </row>
    <row r="74" spans="1:11" ht="26.25" customHeight="1" x14ac:dyDescent="0.25">
      <c r="A74" s="111" t="s">
        <v>167</v>
      </c>
      <c r="B74" s="160" t="s">
        <v>573</v>
      </c>
      <c r="C74" s="160"/>
      <c r="D74" s="160"/>
      <c r="E74" s="160"/>
      <c r="F74" s="160"/>
      <c r="G74" s="160"/>
      <c r="H74" s="160"/>
      <c r="I74" s="160"/>
      <c r="J74" s="108"/>
      <c r="K74" s="108"/>
    </row>
    <row r="75" spans="1:11" ht="33.75" customHeight="1" x14ac:dyDescent="0.25">
      <c r="A75" s="161" t="s">
        <v>524</v>
      </c>
      <c r="B75" s="161"/>
      <c r="C75" s="161"/>
      <c r="D75" s="161"/>
      <c r="E75" s="161"/>
      <c r="F75" s="161"/>
      <c r="G75" s="161"/>
      <c r="H75" s="161"/>
      <c r="I75" s="161"/>
      <c r="J75" s="108"/>
      <c r="K75" s="108"/>
    </row>
    <row r="76" spans="1:11" ht="59.25" customHeight="1" x14ac:dyDescent="0.25">
      <c r="A76" s="161" t="s">
        <v>344</v>
      </c>
      <c r="B76" s="161"/>
      <c r="C76" s="161"/>
      <c r="D76" s="161"/>
      <c r="E76" s="161"/>
      <c r="F76" s="161"/>
      <c r="G76" s="161"/>
      <c r="H76" s="161"/>
      <c r="I76" s="161"/>
      <c r="J76" s="108"/>
      <c r="K76" s="108"/>
    </row>
    <row r="77" spans="1:11" ht="47.25" x14ac:dyDescent="0.25">
      <c r="A77" s="110" t="s">
        <v>162</v>
      </c>
      <c r="B77" s="124" t="s">
        <v>345</v>
      </c>
      <c r="C77" s="107" t="s">
        <v>50</v>
      </c>
      <c r="D77" s="107">
        <v>100</v>
      </c>
      <c r="E77" s="107">
        <v>100</v>
      </c>
      <c r="F77" s="107">
        <v>100</v>
      </c>
      <c r="G77" s="107">
        <v>100</v>
      </c>
      <c r="H77" s="107">
        <v>100</v>
      </c>
      <c r="I77" s="109">
        <v>100</v>
      </c>
      <c r="J77" s="108"/>
      <c r="K77" s="108"/>
    </row>
    <row r="78" spans="1:11" ht="47.25" x14ac:dyDescent="0.25">
      <c r="A78" s="110" t="s">
        <v>169</v>
      </c>
      <c r="B78" s="124" t="s">
        <v>296</v>
      </c>
      <c r="C78" s="118" t="s">
        <v>51</v>
      </c>
      <c r="D78" s="107"/>
      <c r="E78" s="107">
        <v>20</v>
      </c>
      <c r="F78" s="107">
        <v>20</v>
      </c>
      <c r="G78" s="107">
        <v>20</v>
      </c>
      <c r="H78" s="107">
        <v>0</v>
      </c>
      <c r="I78" s="109">
        <v>60</v>
      </c>
      <c r="J78" s="108"/>
      <c r="K78" s="108"/>
    </row>
    <row r="79" spans="1:11" ht="94.5" x14ac:dyDescent="0.25">
      <c r="A79" s="110" t="s">
        <v>213</v>
      </c>
      <c r="B79" s="124" t="s">
        <v>297</v>
      </c>
      <c r="C79" s="107" t="s">
        <v>50</v>
      </c>
      <c r="D79" s="107"/>
      <c r="E79" s="107">
        <v>20</v>
      </c>
      <c r="F79" s="107">
        <v>20</v>
      </c>
      <c r="G79" s="107">
        <v>60</v>
      </c>
      <c r="H79" s="107">
        <v>0</v>
      </c>
      <c r="I79" s="109">
        <v>100</v>
      </c>
      <c r="J79" s="108"/>
      <c r="K79" s="108"/>
    </row>
    <row r="80" spans="1:11" ht="47.25" x14ac:dyDescent="0.25">
      <c r="A80" s="110" t="s">
        <v>214</v>
      </c>
      <c r="B80" s="124" t="s">
        <v>430</v>
      </c>
      <c r="C80" s="118" t="s">
        <v>51</v>
      </c>
      <c r="D80" s="107">
        <v>0</v>
      </c>
      <c r="E80" s="107">
        <v>0</v>
      </c>
      <c r="F80" s="107">
        <v>0</v>
      </c>
      <c r="G80" s="107">
        <v>1</v>
      </c>
      <c r="H80" s="107">
        <v>0</v>
      </c>
      <c r="I80" s="109">
        <v>1</v>
      </c>
      <c r="J80" s="108"/>
      <c r="K80" s="108"/>
    </row>
    <row r="81" spans="1:11" x14ac:dyDescent="0.25">
      <c r="A81" s="110" t="s">
        <v>215</v>
      </c>
      <c r="B81" s="124" t="s">
        <v>346</v>
      </c>
      <c r="C81" s="107" t="s">
        <v>51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9">
        <v>0</v>
      </c>
      <c r="J81" s="108"/>
      <c r="K81" s="108"/>
    </row>
  </sheetData>
  <mergeCells count="44">
    <mergeCell ref="A58:I58"/>
    <mergeCell ref="A46:I46"/>
    <mergeCell ref="A47:I47"/>
    <mergeCell ref="A49:I49"/>
    <mergeCell ref="A50:I50"/>
    <mergeCell ref="A76:I76"/>
    <mergeCell ref="A75:I75"/>
    <mergeCell ref="A63:I63"/>
    <mergeCell ref="A68:I68"/>
    <mergeCell ref="A69:I69"/>
    <mergeCell ref="A70:I70"/>
    <mergeCell ref="A65:I65"/>
    <mergeCell ref="A22:I22"/>
    <mergeCell ref="A9:H9"/>
    <mergeCell ref="A11:A12"/>
    <mergeCell ref="B11:B12"/>
    <mergeCell ref="D11:I11"/>
    <mergeCell ref="A14:I14"/>
    <mergeCell ref="B15:I15"/>
    <mergeCell ref="A16:I16"/>
    <mergeCell ref="A17:I17"/>
    <mergeCell ref="A19:I19"/>
    <mergeCell ref="B24:I24"/>
    <mergeCell ref="B45:I45"/>
    <mergeCell ref="B52:I52"/>
    <mergeCell ref="B67:I67"/>
    <mergeCell ref="B74:I74"/>
    <mergeCell ref="A25:I25"/>
    <mergeCell ref="A27:I27"/>
    <mergeCell ref="A28:I28"/>
    <mergeCell ref="A39:I39"/>
    <mergeCell ref="A34:I34"/>
    <mergeCell ref="A53:I53"/>
    <mergeCell ref="A54:I54"/>
    <mergeCell ref="A61:I61"/>
    <mergeCell ref="A41:I41"/>
    <mergeCell ref="A26:I26"/>
    <mergeCell ref="A43:I43"/>
    <mergeCell ref="G1:I1"/>
    <mergeCell ref="G2:I2"/>
    <mergeCell ref="G3:I3"/>
    <mergeCell ref="G4:I4"/>
    <mergeCell ref="G6:I6"/>
    <mergeCell ref="G5:I5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87" fitToHeight="30" orientation="landscape" blackAndWhite="1" r:id="rId1"/>
  <headerFooter differentFirst="1"/>
  <rowBreaks count="3" manualBreakCount="3">
    <brk id="20" max="8" man="1"/>
    <brk id="29" max="8" man="1"/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view="pageBreakPreview" zoomScaleNormal="80" zoomScaleSheetLayoutView="100" workbookViewId="0">
      <selection activeCell="H62" sqref="H62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74" customWidth="1"/>
    <col min="8" max="8" width="21.7109375" style="3" customWidth="1"/>
    <col min="9" max="16384" width="9.140625" style="3"/>
  </cols>
  <sheetData>
    <row r="1" spans="1:8" x14ac:dyDescent="0.25">
      <c r="H1" s="28" t="s">
        <v>54</v>
      </c>
    </row>
    <row r="2" spans="1:8" ht="21.75" customHeight="1" x14ac:dyDescent="0.25">
      <c r="B2" s="170" t="s">
        <v>55</v>
      </c>
      <c r="C2" s="170"/>
      <c r="D2" s="170"/>
      <c r="E2" s="170"/>
      <c r="F2" s="170"/>
      <c r="G2" s="170"/>
      <c r="H2" s="170"/>
    </row>
    <row r="3" spans="1:8" ht="21.75" customHeight="1" x14ac:dyDescent="0.25">
      <c r="B3" s="170" t="s">
        <v>503</v>
      </c>
      <c r="C3" s="170"/>
      <c r="D3" s="170"/>
      <c r="E3" s="170"/>
      <c r="F3" s="170"/>
      <c r="G3" s="170"/>
      <c r="H3" s="170"/>
    </row>
    <row r="4" spans="1:8" x14ac:dyDescent="0.25">
      <c r="A4" s="171" t="s">
        <v>192</v>
      </c>
      <c r="B4" s="172" t="s">
        <v>52</v>
      </c>
      <c r="C4" s="172" t="s">
        <v>0</v>
      </c>
      <c r="D4" s="172" t="s">
        <v>43</v>
      </c>
      <c r="E4" s="172"/>
      <c r="F4" s="172" t="s">
        <v>44</v>
      </c>
      <c r="G4" s="172" t="s">
        <v>53</v>
      </c>
      <c r="H4" s="172" t="s">
        <v>57</v>
      </c>
    </row>
    <row r="5" spans="1:8" ht="77.25" customHeight="1" x14ac:dyDescent="0.25">
      <c r="A5" s="171"/>
      <c r="B5" s="172"/>
      <c r="C5" s="172"/>
      <c r="D5" s="17" t="s">
        <v>36</v>
      </c>
      <c r="E5" s="17" t="s">
        <v>35</v>
      </c>
      <c r="F5" s="172"/>
      <c r="G5" s="172"/>
      <c r="H5" s="172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s="101" customFormat="1" ht="26.25" customHeight="1" x14ac:dyDescent="0.25">
      <c r="A7" s="180" t="s">
        <v>435</v>
      </c>
      <c r="B7" s="180"/>
      <c r="C7" s="180"/>
      <c r="D7" s="180"/>
      <c r="E7" s="180"/>
      <c r="F7" s="180"/>
      <c r="G7" s="180"/>
      <c r="H7" s="180"/>
    </row>
    <row r="8" spans="1:8" s="101" customFormat="1" ht="26.25" customHeight="1" x14ac:dyDescent="0.25">
      <c r="A8" s="102">
        <v>1</v>
      </c>
      <c r="B8" s="173" t="s">
        <v>469</v>
      </c>
      <c r="C8" s="174"/>
      <c r="D8" s="174"/>
      <c r="E8" s="174"/>
      <c r="F8" s="174"/>
      <c r="G8" s="174"/>
      <c r="H8" s="175"/>
    </row>
    <row r="9" spans="1:8" s="101" customFormat="1" ht="22.5" customHeight="1" x14ac:dyDescent="0.25">
      <c r="A9" s="176" t="s">
        <v>319</v>
      </c>
      <c r="B9" s="176"/>
      <c r="C9" s="176"/>
      <c r="D9" s="176"/>
      <c r="E9" s="176"/>
      <c r="F9" s="176"/>
      <c r="G9" s="176"/>
      <c r="H9" s="176"/>
    </row>
    <row r="10" spans="1:8" s="101" customFormat="1" ht="31.5" customHeight="1" x14ac:dyDescent="0.25">
      <c r="A10" s="176" t="s">
        <v>286</v>
      </c>
      <c r="B10" s="176"/>
      <c r="C10" s="176"/>
      <c r="D10" s="176"/>
      <c r="E10" s="176"/>
      <c r="F10" s="176"/>
      <c r="G10" s="176"/>
      <c r="H10" s="176"/>
    </row>
    <row r="11" spans="1:8" s="101" customFormat="1" ht="114.75" customHeight="1" x14ac:dyDescent="0.25">
      <c r="A11" s="96" t="s">
        <v>121</v>
      </c>
      <c r="B11" s="97" t="s">
        <v>448</v>
      </c>
      <c r="C11" s="98" t="s">
        <v>2</v>
      </c>
      <c r="D11" s="99">
        <v>2026</v>
      </c>
      <c r="E11" s="99">
        <v>2028</v>
      </c>
      <c r="F11" s="98" t="s">
        <v>84</v>
      </c>
      <c r="G11" s="100" t="s">
        <v>85</v>
      </c>
      <c r="H11" s="98" t="s">
        <v>170</v>
      </c>
    </row>
    <row r="12" spans="1:8" s="101" customFormat="1" ht="94.5" x14ac:dyDescent="0.25">
      <c r="A12" s="96" t="s">
        <v>122</v>
      </c>
      <c r="B12" s="97" t="s">
        <v>389</v>
      </c>
      <c r="C12" s="98" t="s">
        <v>2</v>
      </c>
      <c r="D12" s="99">
        <v>2026</v>
      </c>
      <c r="E12" s="99">
        <v>2028</v>
      </c>
      <c r="F12" s="98" t="s">
        <v>84</v>
      </c>
      <c r="G12" s="100" t="s">
        <v>85</v>
      </c>
      <c r="H12" s="98" t="s">
        <v>171</v>
      </c>
    </row>
    <row r="13" spans="1:8" s="101" customFormat="1" ht="31.5" customHeight="1" x14ac:dyDescent="0.25">
      <c r="A13" s="176" t="s">
        <v>287</v>
      </c>
      <c r="B13" s="176"/>
      <c r="C13" s="176"/>
      <c r="D13" s="176"/>
      <c r="E13" s="176"/>
      <c r="F13" s="176"/>
      <c r="G13" s="176"/>
      <c r="H13" s="176"/>
    </row>
    <row r="14" spans="1:8" s="101" customFormat="1" ht="85.5" customHeight="1" x14ac:dyDescent="0.25">
      <c r="A14" s="96" t="s">
        <v>123</v>
      </c>
      <c r="B14" s="97" t="s">
        <v>390</v>
      </c>
      <c r="C14" s="98" t="s">
        <v>2</v>
      </c>
      <c r="D14" s="99">
        <v>2026</v>
      </c>
      <c r="E14" s="99">
        <v>2028</v>
      </c>
      <c r="F14" s="98" t="s">
        <v>353</v>
      </c>
      <c r="G14" s="100" t="s">
        <v>85</v>
      </c>
      <c r="H14" s="98" t="s">
        <v>172</v>
      </c>
    </row>
    <row r="15" spans="1:8" s="101" customFormat="1" ht="83.25" customHeight="1" x14ac:dyDescent="0.25">
      <c r="A15" s="96" t="s">
        <v>124</v>
      </c>
      <c r="B15" s="97" t="s">
        <v>386</v>
      </c>
      <c r="C15" s="98" t="s">
        <v>2</v>
      </c>
      <c r="D15" s="99">
        <v>2026</v>
      </c>
      <c r="E15" s="99">
        <v>2028</v>
      </c>
      <c r="F15" s="98" t="s">
        <v>353</v>
      </c>
      <c r="G15" s="100" t="s">
        <v>85</v>
      </c>
      <c r="H15" s="98" t="s">
        <v>173</v>
      </c>
    </row>
    <row r="16" spans="1:8" s="101" customFormat="1" ht="100.5" customHeight="1" x14ac:dyDescent="0.25">
      <c r="A16" s="96" t="s">
        <v>128</v>
      </c>
      <c r="B16" s="97" t="s">
        <v>500</v>
      </c>
      <c r="C16" s="98" t="s">
        <v>2</v>
      </c>
      <c r="D16" s="99">
        <v>2026</v>
      </c>
      <c r="E16" s="99">
        <v>2028</v>
      </c>
      <c r="F16" s="98" t="s">
        <v>353</v>
      </c>
      <c r="G16" s="100" t="s">
        <v>85</v>
      </c>
      <c r="H16" s="98" t="s">
        <v>539</v>
      </c>
    </row>
    <row r="17" spans="1:8" s="101" customFormat="1" ht="99.75" customHeight="1" x14ac:dyDescent="0.25">
      <c r="A17" s="96" t="s">
        <v>129</v>
      </c>
      <c r="B17" s="97" t="s">
        <v>391</v>
      </c>
      <c r="C17" s="98" t="s">
        <v>2</v>
      </c>
      <c r="D17" s="99">
        <v>2026</v>
      </c>
      <c r="E17" s="99">
        <v>2028</v>
      </c>
      <c r="F17" s="98" t="s">
        <v>353</v>
      </c>
      <c r="G17" s="100" t="s">
        <v>85</v>
      </c>
      <c r="H17" s="98" t="s">
        <v>540</v>
      </c>
    </row>
    <row r="18" spans="1:8" s="101" customFormat="1" ht="137.25" customHeight="1" x14ac:dyDescent="0.25">
      <c r="A18" s="96" t="s">
        <v>130</v>
      </c>
      <c r="B18" s="97" t="s">
        <v>525</v>
      </c>
      <c r="C18" s="98" t="s">
        <v>2</v>
      </c>
      <c r="D18" s="99">
        <v>2026</v>
      </c>
      <c r="E18" s="99">
        <v>2028</v>
      </c>
      <c r="F18" s="98" t="s">
        <v>518</v>
      </c>
      <c r="G18" s="100" t="s">
        <v>85</v>
      </c>
      <c r="H18" s="98" t="s">
        <v>541</v>
      </c>
    </row>
    <row r="19" spans="1:8" s="101" customFormat="1" ht="110.25" x14ac:dyDescent="0.25">
      <c r="A19" s="96" t="s">
        <v>300</v>
      </c>
      <c r="B19" s="97" t="s">
        <v>387</v>
      </c>
      <c r="C19" s="98" t="s">
        <v>2</v>
      </c>
      <c r="D19" s="99">
        <v>2026</v>
      </c>
      <c r="E19" s="99">
        <v>2028</v>
      </c>
      <c r="F19" s="98" t="s">
        <v>353</v>
      </c>
      <c r="G19" s="100" t="s">
        <v>85</v>
      </c>
      <c r="H19" s="98" t="s">
        <v>174</v>
      </c>
    </row>
    <row r="20" spans="1:8" s="101" customFormat="1" ht="126" x14ac:dyDescent="0.25">
      <c r="A20" s="96" t="s">
        <v>542</v>
      </c>
      <c r="B20" s="97" t="s">
        <v>378</v>
      </c>
      <c r="C20" s="98" t="s">
        <v>2</v>
      </c>
      <c r="D20" s="99">
        <v>2026</v>
      </c>
      <c r="E20" s="99">
        <v>2028</v>
      </c>
      <c r="F20" s="98" t="s">
        <v>353</v>
      </c>
      <c r="G20" s="100" t="s">
        <v>85</v>
      </c>
      <c r="H20" s="98" t="s">
        <v>175</v>
      </c>
    </row>
    <row r="21" spans="1:8" s="101" customFormat="1" ht="26.25" customHeight="1" x14ac:dyDescent="0.25">
      <c r="A21" s="102">
        <v>2</v>
      </c>
      <c r="B21" s="173" t="s">
        <v>533</v>
      </c>
      <c r="C21" s="174"/>
      <c r="D21" s="174"/>
      <c r="E21" s="174"/>
      <c r="F21" s="174"/>
      <c r="G21" s="174"/>
      <c r="H21" s="175"/>
    </row>
    <row r="22" spans="1:8" s="101" customFormat="1" ht="36" customHeight="1" x14ac:dyDescent="0.25">
      <c r="A22" s="176" t="s">
        <v>519</v>
      </c>
      <c r="B22" s="176"/>
      <c r="C22" s="176"/>
      <c r="D22" s="176"/>
      <c r="E22" s="176"/>
      <c r="F22" s="176"/>
      <c r="G22" s="176"/>
      <c r="H22" s="176"/>
    </row>
    <row r="23" spans="1:8" s="101" customFormat="1" ht="62.25" customHeight="1" x14ac:dyDescent="0.25">
      <c r="A23" s="176" t="s">
        <v>526</v>
      </c>
      <c r="B23" s="176"/>
      <c r="C23" s="176"/>
      <c r="D23" s="176"/>
      <c r="E23" s="176"/>
      <c r="F23" s="176"/>
      <c r="G23" s="176"/>
      <c r="H23" s="176"/>
    </row>
    <row r="24" spans="1:8" s="101" customFormat="1" ht="30" customHeight="1" x14ac:dyDescent="0.25">
      <c r="A24" s="176" t="s">
        <v>360</v>
      </c>
      <c r="B24" s="176"/>
      <c r="C24" s="176"/>
      <c r="D24" s="176"/>
      <c r="E24" s="176"/>
      <c r="F24" s="176"/>
      <c r="G24" s="176"/>
      <c r="H24" s="176"/>
    </row>
    <row r="25" spans="1:8" s="101" customFormat="1" ht="30" customHeight="1" x14ac:dyDescent="0.25">
      <c r="A25" s="176" t="s">
        <v>520</v>
      </c>
      <c r="B25" s="176"/>
      <c r="C25" s="176"/>
      <c r="D25" s="176"/>
      <c r="E25" s="176"/>
      <c r="F25" s="176"/>
      <c r="G25" s="176"/>
      <c r="H25" s="176"/>
    </row>
    <row r="26" spans="1:8" s="101" customFormat="1" ht="179.25" customHeight="1" x14ac:dyDescent="0.25">
      <c r="A26" s="42" t="s">
        <v>131</v>
      </c>
      <c r="B26" s="152" t="s">
        <v>383</v>
      </c>
      <c r="C26" s="29" t="s">
        <v>2</v>
      </c>
      <c r="D26" s="30">
        <v>2026</v>
      </c>
      <c r="E26" s="30">
        <v>2028</v>
      </c>
      <c r="F26" s="90" t="s">
        <v>538</v>
      </c>
      <c r="G26" s="31" t="s">
        <v>96</v>
      </c>
      <c r="H26" s="29" t="s">
        <v>560</v>
      </c>
    </row>
    <row r="27" spans="1:8" s="101" customFormat="1" ht="156" customHeight="1" x14ac:dyDescent="0.25">
      <c r="A27" s="96" t="s">
        <v>132</v>
      </c>
      <c r="B27" s="97" t="s">
        <v>392</v>
      </c>
      <c r="C27" s="98" t="s">
        <v>2</v>
      </c>
      <c r="D27" s="99">
        <v>2026</v>
      </c>
      <c r="E27" s="99">
        <v>2028</v>
      </c>
      <c r="F27" s="100" t="s">
        <v>379</v>
      </c>
      <c r="G27" s="100" t="s">
        <v>89</v>
      </c>
      <c r="H27" s="98" t="s">
        <v>543</v>
      </c>
    </row>
    <row r="28" spans="1:8" s="101" customFormat="1" ht="159.75" customHeight="1" x14ac:dyDescent="0.25">
      <c r="A28" s="103" t="s">
        <v>133</v>
      </c>
      <c r="B28" s="97" t="s">
        <v>393</v>
      </c>
      <c r="C28" s="98" t="s">
        <v>2</v>
      </c>
      <c r="D28" s="99">
        <v>2026</v>
      </c>
      <c r="E28" s="99">
        <v>2028</v>
      </c>
      <c r="F28" s="100" t="s">
        <v>380</v>
      </c>
      <c r="G28" s="100" t="s">
        <v>89</v>
      </c>
      <c r="H28" s="98" t="s">
        <v>543</v>
      </c>
    </row>
    <row r="29" spans="1:8" s="101" customFormat="1" ht="73.5" customHeight="1" x14ac:dyDescent="0.25">
      <c r="A29" s="96" t="s">
        <v>134</v>
      </c>
      <c r="B29" s="97" t="s">
        <v>390</v>
      </c>
      <c r="C29" s="98" t="s">
        <v>2</v>
      </c>
      <c r="D29" s="99">
        <v>2026</v>
      </c>
      <c r="E29" s="99">
        <v>2028</v>
      </c>
      <c r="F29" s="98" t="s">
        <v>113</v>
      </c>
      <c r="G29" s="100" t="s">
        <v>89</v>
      </c>
      <c r="H29" s="98" t="s">
        <v>182</v>
      </c>
    </row>
    <row r="30" spans="1:8" s="105" customFormat="1" ht="67.5" x14ac:dyDescent="0.25">
      <c r="A30" s="96" t="s">
        <v>135</v>
      </c>
      <c r="B30" s="97" t="s">
        <v>388</v>
      </c>
      <c r="C30" s="104" t="s">
        <v>2</v>
      </c>
      <c r="D30" s="99">
        <v>2026</v>
      </c>
      <c r="E30" s="99">
        <v>2028</v>
      </c>
      <c r="F30" s="98" t="s">
        <v>113</v>
      </c>
      <c r="G30" s="100" t="s">
        <v>89</v>
      </c>
      <c r="H30" s="98" t="s">
        <v>181</v>
      </c>
    </row>
    <row r="31" spans="1:8" s="101" customFormat="1" ht="106.5" customHeight="1" x14ac:dyDescent="0.25">
      <c r="A31" s="96" t="s">
        <v>136</v>
      </c>
      <c r="B31" s="97" t="s">
        <v>394</v>
      </c>
      <c r="C31" s="98" t="s">
        <v>2</v>
      </c>
      <c r="D31" s="99">
        <v>2026</v>
      </c>
      <c r="E31" s="99">
        <v>2028</v>
      </c>
      <c r="F31" s="98" t="s">
        <v>113</v>
      </c>
      <c r="G31" s="100" t="s">
        <v>89</v>
      </c>
      <c r="H31" s="98" t="s">
        <v>260</v>
      </c>
    </row>
    <row r="32" spans="1:8" s="101" customFormat="1" ht="91.5" customHeight="1" x14ac:dyDescent="0.25">
      <c r="A32" s="96" t="s">
        <v>137</v>
      </c>
      <c r="B32" s="97" t="s">
        <v>361</v>
      </c>
      <c r="C32" s="98" t="s">
        <v>2</v>
      </c>
      <c r="D32" s="99">
        <v>2026</v>
      </c>
      <c r="E32" s="99">
        <v>2028</v>
      </c>
      <c r="F32" s="98" t="s">
        <v>113</v>
      </c>
      <c r="G32" s="100" t="s">
        <v>89</v>
      </c>
      <c r="H32" s="98" t="s">
        <v>424</v>
      </c>
    </row>
    <row r="33" spans="1:8" s="101" customFormat="1" ht="150" customHeight="1" x14ac:dyDescent="0.25">
      <c r="A33" s="96" t="s">
        <v>138</v>
      </c>
      <c r="B33" s="97" t="s">
        <v>397</v>
      </c>
      <c r="C33" s="98" t="s">
        <v>2</v>
      </c>
      <c r="D33" s="99">
        <v>2026</v>
      </c>
      <c r="E33" s="99">
        <v>2028</v>
      </c>
      <c r="F33" s="100" t="s">
        <v>380</v>
      </c>
      <c r="G33" s="100" t="s">
        <v>89</v>
      </c>
      <c r="H33" s="98" t="s">
        <v>544</v>
      </c>
    </row>
    <row r="34" spans="1:8" s="101" customFormat="1" ht="91.5" customHeight="1" x14ac:dyDescent="0.25">
      <c r="A34" s="96" t="s">
        <v>139</v>
      </c>
      <c r="B34" s="97" t="s">
        <v>382</v>
      </c>
      <c r="C34" s="98" t="s">
        <v>2</v>
      </c>
      <c r="D34" s="99">
        <v>2026</v>
      </c>
      <c r="E34" s="99">
        <v>2026</v>
      </c>
      <c r="F34" s="98" t="s">
        <v>422</v>
      </c>
      <c r="G34" s="100" t="s">
        <v>92</v>
      </c>
      <c r="H34" s="98" t="s">
        <v>545</v>
      </c>
    </row>
    <row r="35" spans="1:8" s="101" customFormat="1" ht="58.5" customHeight="1" x14ac:dyDescent="0.25">
      <c r="A35" s="96" t="s">
        <v>140</v>
      </c>
      <c r="B35" s="97" t="s">
        <v>199</v>
      </c>
      <c r="C35" s="98" t="s">
        <v>2</v>
      </c>
      <c r="D35" s="99">
        <v>2026</v>
      </c>
      <c r="E35" s="99">
        <v>2028</v>
      </c>
      <c r="F35" s="98" t="s">
        <v>90</v>
      </c>
      <c r="G35" s="106" t="s">
        <v>87</v>
      </c>
      <c r="H35" s="98" t="s">
        <v>546</v>
      </c>
    </row>
    <row r="36" spans="1:8" s="101" customFormat="1" ht="30" customHeight="1" x14ac:dyDescent="0.25">
      <c r="A36" s="176" t="s">
        <v>349</v>
      </c>
      <c r="B36" s="176"/>
      <c r="C36" s="176"/>
      <c r="D36" s="176"/>
      <c r="E36" s="176"/>
      <c r="F36" s="176"/>
      <c r="G36" s="176"/>
      <c r="H36" s="176"/>
    </row>
    <row r="37" spans="1:8" s="101" customFormat="1" ht="133.5" customHeight="1" x14ac:dyDescent="0.25">
      <c r="A37" s="96" t="s">
        <v>141</v>
      </c>
      <c r="B37" s="97" t="s">
        <v>396</v>
      </c>
      <c r="C37" s="98" t="s">
        <v>2</v>
      </c>
      <c r="D37" s="99">
        <v>2026</v>
      </c>
      <c r="E37" s="99">
        <v>2028</v>
      </c>
      <c r="F37" s="98" t="s">
        <v>354</v>
      </c>
      <c r="G37" s="100" t="s">
        <v>87</v>
      </c>
      <c r="H37" s="98" t="s">
        <v>425</v>
      </c>
    </row>
    <row r="38" spans="1:8" s="105" customFormat="1" ht="85.5" customHeight="1" x14ac:dyDescent="0.25">
      <c r="A38" s="96" t="s">
        <v>142</v>
      </c>
      <c r="B38" s="97" t="s">
        <v>395</v>
      </c>
      <c r="C38" s="104" t="s">
        <v>2</v>
      </c>
      <c r="D38" s="99">
        <v>2026</v>
      </c>
      <c r="E38" s="99">
        <v>2028</v>
      </c>
      <c r="F38" s="104" t="s">
        <v>355</v>
      </c>
      <c r="G38" s="100" t="s">
        <v>87</v>
      </c>
      <c r="H38" s="104" t="s">
        <v>547</v>
      </c>
    </row>
    <row r="39" spans="1:8" s="101" customFormat="1" ht="138" customHeight="1" x14ac:dyDescent="0.25">
      <c r="A39" s="96" t="s">
        <v>143</v>
      </c>
      <c r="B39" s="97" t="s">
        <v>506</v>
      </c>
      <c r="C39" s="98" t="s">
        <v>2</v>
      </c>
      <c r="D39" s="99">
        <v>2026</v>
      </c>
      <c r="E39" s="99">
        <v>2028</v>
      </c>
      <c r="F39" s="98" t="s">
        <v>352</v>
      </c>
      <c r="G39" s="100" t="s">
        <v>87</v>
      </c>
      <c r="H39" s="98" t="s">
        <v>548</v>
      </c>
    </row>
    <row r="40" spans="1:8" s="101" customFormat="1" ht="231" customHeight="1" x14ac:dyDescent="0.25">
      <c r="A40" s="96" t="s">
        <v>144</v>
      </c>
      <c r="B40" s="97" t="s">
        <v>400</v>
      </c>
      <c r="C40" s="98" t="s">
        <v>2</v>
      </c>
      <c r="D40" s="99">
        <v>2026</v>
      </c>
      <c r="E40" s="99">
        <v>2028</v>
      </c>
      <c r="F40" s="98" t="s">
        <v>356</v>
      </c>
      <c r="G40" s="100" t="s">
        <v>87</v>
      </c>
      <c r="H40" s="98" t="s">
        <v>549</v>
      </c>
    </row>
    <row r="41" spans="1:8" s="101" customFormat="1" ht="260.25" customHeight="1" x14ac:dyDescent="0.25">
      <c r="A41" s="96" t="s">
        <v>145</v>
      </c>
      <c r="B41" s="97" t="s">
        <v>401</v>
      </c>
      <c r="C41" s="98" t="s">
        <v>2</v>
      </c>
      <c r="D41" s="99">
        <v>2026</v>
      </c>
      <c r="E41" s="99">
        <v>2028</v>
      </c>
      <c r="F41" s="104" t="s">
        <v>355</v>
      </c>
      <c r="G41" s="100" t="s">
        <v>87</v>
      </c>
      <c r="H41" s="104" t="s">
        <v>551</v>
      </c>
    </row>
    <row r="42" spans="1:8" s="101" customFormat="1" ht="30" customHeight="1" x14ac:dyDescent="0.25">
      <c r="A42" s="176" t="s">
        <v>350</v>
      </c>
      <c r="B42" s="176"/>
      <c r="C42" s="176"/>
      <c r="D42" s="176"/>
      <c r="E42" s="176"/>
      <c r="F42" s="176"/>
      <c r="G42" s="176"/>
      <c r="H42" s="176"/>
    </row>
    <row r="43" spans="1:8" s="101" customFormat="1" ht="90" customHeight="1" x14ac:dyDescent="0.25">
      <c r="A43" s="96" t="s">
        <v>146</v>
      </c>
      <c r="B43" s="97" t="s">
        <v>203</v>
      </c>
      <c r="C43" s="98" t="s">
        <v>2</v>
      </c>
      <c r="D43" s="99">
        <v>2026</v>
      </c>
      <c r="E43" s="99">
        <v>2028</v>
      </c>
      <c r="F43" s="98" t="s">
        <v>357</v>
      </c>
      <c r="G43" s="106" t="s">
        <v>92</v>
      </c>
      <c r="H43" s="98" t="s">
        <v>550</v>
      </c>
    </row>
    <row r="44" spans="1:8" s="101" customFormat="1" ht="30" customHeight="1" x14ac:dyDescent="0.25">
      <c r="A44" s="176" t="s">
        <v>423</v>
      </c>
      <c r="B44" s="176"/>
      <c r="C44" s="176"/>
      <c r="D44" s="176"/>
      <c r="E44" s="176"/>
      <c r="F44" s="176"/>
      <c r="G44" s="176"/>
      <c r="H44" s="176"/>
    </row>
    <row r="45" spans="1:8" s="101" customFormat="1" ht="93.75" customHeight="1" x14ac:dyDescent="0.25">
      <c r="A45" s="96" t="s">
        <v>147</v>
      </c>
      <c r="B45" s="97" t="s">
        <v>204</v>
      </c>
      <c r="C45" s="98" t="s">
        <v>2</v>
      </c>
      <c r="D45" s="99">
        <v>2026</v>
      </c>
      <c r="E45" s="99">
        <v>2028</v>
      </c>
      <c r="F45" s="98" t="s">
        <v>357</v>
      </c>
      <c r="G45" s="106" t="s">
        <v>92</v>
      </c>
      <c r="H45" s="98" t="s">
        <v>552</v>
      </c>
    </row>
    <row r="46" spans="1:8" s="101" customFormat="1" ht="30" customHeight="1" x14ac:dyDescent="0.25">
      <c r="A46" s="176" t="s">
        <v>527</v>
      </c>
      <c r="B46" s="176"/>
      <c r="C46" s="176"/>
      <c r="D46" s="176"/>
      <c r="E46" s="176"/>
      <c r="F46" s="176"/>
      <c r="G46" s="176"/>
      <c r="H46" s="176"/>
    </row>
    <row r="47" spans="1:8" s="101" customFormat="1" ht="128.25" customHeight="1" x14ac:dyDescent="0.25">
      <c r="A47" s="96" t="s">
        <v>148</v>
      </c>
      <c r="B47" s="97" t="s">
        <v>398</v>
      </c>
      <c r="C47" s="98" t="s">
        <v>2</v>
      </c>
      <c r="D47" s="99">
        <v>2026</v>
      </c>
      <c r="E47" s="99">
        <v>2028</v>
      </c>
      <c r="F47" s="98" t="s">
        <v>426</v>
      </c>
      <c r="G47" s="106" t="s">
        <v>92</v>
      </c>
      <c r="H47" s="98" t="s">
        <v>351</v>
      </c>
    </row>
    <row r="48" spans="1:8" s="101" customFormat="1" ht="117.75" customHeight="1" x14ac:dyDescent="0.25">
      <c r="A48" s="96" t="s">
        <v>149</v>
      </c>
      <c r="B48" s="97" t="s">
        <v>399</v>
      </c>
      <c r="C48" s="98" t="s">
        <v>2</v>
      </c>
      <c r="D48" s="99">
        <v>2026</v>
      </c>
      <c r="E48" s="99">
        <v>2028</v>
      </c>
      <c r="F48" s="98" t="s">
        <v>426</v>
      </c>
      <c r="G48" s="106" t="s">
        <v>92</v>
      </c>
      <c r="H48" s="98" t="s">
        <v>177</v>
      </c>
    </row>
    <row r="49" spans="1:8" ht="26.25" customHeight="1" x14ac:dyDescent="0.25">
      <c r="A49" s="39">
        <v>3</v>
      </c>
      <c r="B49" s="177" t="s">
        <v>534</v>
      </c>
      <c r="C49" s="178"/>
      <c r="D49" s="178"/>
      <c r="E49" s="178"/>
      <c r="F49" s="178"/>
      <c r="G49" s="178"/>
      <c r="H49" s="179"/>
    </row>
    <row r="50" spans="1:8" ht="31.5" customHeight="1" x14ac:dyDescent="0.25">
      <c r="A50" s="168" t="s">
        <v>358</v>
      </c>
      <c r="B50" s="169"/>
      <c r="C50" s="168"/>
      <c r="D50" s="168"/>
      <c r="E50" s="168"/>
      <c r="F50" s="168"/>
      <c r="G50" s="168"/>
      <c r="H50" s="168"/>
    </row>
    <row r="51" spans="1:8" ht="21" customHeight="1" x14ac:dyDescent="0.25">
      <c r="A51" s="168" t="s">
        <v>528</v>
      </c>
      <c r="B51" s="168"/>
      <c r="C51" s="168"/>
      <c r="D51" s="168"/>
      <c r="E51" s="168"/>
      <c r="F51" s="168"/>
      <c r="G51" s="168"/>
      <c r="H51" s="168"/>
    </row>
    <row r="52" spans="1:8" ht="94.5" x14ac:dyDescent="0.25">
      <c r="A52" s="42" t="s">
        <v>150</v>
      </c>
      <c r="B52" s="24" t="s">
        <v>402</v>
      </c>
      <c r="C52" s="29" t="s">
        <v>2</v>
      </c>
      <c r="D52" s="30">
        <v>2026</v>
      </c>
      <c r="E52" s="30">
        <v>2028</v>
      </c>
      <c r="F52" s="29" t="s">
        <v>339</v>
      </c>
      <c r="G52" s="31" t="s">
        <v>529</v>
      </c>
      <c r="H52" s="29" t="s">
        <v>340</v>
      </c>
    </row>
    <row r="53" spans="1:8" ht="78.75" x14ac:dyDescent="0.25">
      <c r="A53" s="42" t="s">
        <v>151</v>
      </c>
      <c r="B53" s="24" t="s">
        <v>403</v>
      </c>
      <c r="C53" s="29" t="s">
        <v>2</v>
      </c>
      <c r="D53" s="30">
        <v>2026</v>
      </c>
      <c r="E53" s="30">
        <v>2028</v>
      </c>
      <c r="F53" s="29" t="s">
        <v>339</v>
      </c>
      <c r="G53" s="31" t="s">
        <v>92</v>
      </c>
      <c r="H53" s="29" t="s">
        <v>340</v>
      </c>
    </row>
    <row r="54" spans="1:8" ht="31.5" customHeight="1" x14ac:dyDescent="0.25">
      <c r="A54" s="168" t="s">
        <v>530</v>
      </c>
      <c r="B54" s="169"/>
      <c r="C54" s="168"/>
      <c r="D54" s="168"/>
      <c r="E54" s="168"/>
      <c r="F54" s="168"/>
      <c r="G54" s="168"/>
      <c r="H54" s="168"/>
    </row>
    <row r="55" spans="1:8" ht="45" customHeight="1" x14ac:dyDescent="0.25">
      <c r="A55" s="168" t="s">
        <v>371</v>
      </c>
      <c r="B55" s="168"/>
      <c r="C55" s="168"/>
      <c r="D55" s="168"/>
      <c r="E55" s="168"/>
      <c r="F55" s="168"/>
      <c r="G55" s="168"/>
      <c r="H55" s="168"/>
    </row>
    <row r="56" spans="1:8" ht="90" x14ac:dyDescent="0.25">
      <c r="A56" s="42" t="s">
        <v>363</v>
      </c>
      <c r="B56" s="24" t="s">
        <v>364</v>
      </c>
      <c r="C56" s="29" t="s">
        <v>2</v>
      </c>
      <c r="D56" s="30">
        <v>2026</v>
      </c>
      <c r="E56" s="30">
        <v>2028</v>
      </c>
      <c r="F56" s="29" t="s">
        <v>373</v>
      </c>
      <c r="G56" s="31" t="s">
        <v>92</v>
      </c>
      <c r="H56" s="29" t="s">
        <v>553</v>
      </c>
    </row>
    <row r="57" spans="1:8" ht="26.25" customHeight="1" x14ac:dyDescent="0.25">
      <c r="A57" s="39">
        <v>4</v>
      </c>
      <c r="B57" s="177" t="s">
        <v>535</v>
      </c>
      <c r="C57" s="178"/>
      <c r="D57" s="178"/>
      <c r="E57" s="178"/>
      <c r="F57" s="178"/>
      <c r="G57" s="178"/>
      <c r="H57" s="179"/>
    </row>
    <row r="58" spans="1:8" ht="33.75" customHeight="1" x14ac:dyDescent="0.25">
      <c r="A58" s="168" t="s">
        <v>521</v>
      </c>
      <c r="B58" s="168"/>
      <c r="C58" s="168"/>
      <c r="D58" s="168"/>
      <c r="E58" s="168"/>
      <c r="F58" s="168"/>
      <c r="G58" s="168"/>
      <c r="H58" s="168"/>
    </row>
    <row r="59" spans="1:8" ht="19.5" customHeight="1" x14ac:dyDescent="0.25">
      <c r="A59" s="168" t="s">
        <v>289</v>
      </c>
      <c r="B59" s="168"/>
      <c r="C59" s="168"/>
      <c r="D59" s="168"/>
      <c r="E59" s="168"/>
      <c r="F59" s="168"/>
      <c r="G59" s="168"/>
      <c r="H59" s="168"/>
    </row>
    <row r="60" spans="1:8" ht="145.5" customHeight="1" x14ac:dyDescent="0.25">
      <c r="A60" s="42" t="s">
        <v>152</v>
      </c>
      <c r="B60" s="152" t="s">
        <v>413</v>
      </c>
      <c r="C60" s="29" t="s">
        <v>2</v>
      </c>
      <c r="D60" s="30">
        <v>2026</v>
      </c>
      <c r="E60" s="30">
        <v>2028</v>
      </c>
      <c r="F60" s="29" t="s">
        <v>429</v>
      </c>
      <c r="G60" s="31" t="s">
        <v>96</v>
      </c>
      <c r="H60" s="29" t="s">
        <v>183</v>
      </c>
    </row>
    <row r="61" spans="1:8" ht="129" customHeight="1" x14ac:dyDescent="0.25">
      <c r="A61" s="156" t="s">
        <v>153</v>
      </c>
      <c r="B61" s="151" t="s">
        <v>475</v>
      </c>
      <c r="C61" s="29" t="s">
        <v>2</v>
      </c>
      <c r="D61" s="30">
        <v>2026</v>
      </c>
      <c r="E61" s="30">
        <v>2028</v>
      </c>
      <c r="F61" s="29" t="s">
        <v>429</v>
      </c>
      <c r="G61" s="31" t="s">
        <v>96</v>
      </c>
      <c r="H61" s="29" t="s">
        <v>184</v>
      </c>
    </row>
    <row r="62" spans="1:8" ht="105.75" customHeight="1" x14ac:dyDescent="0.25">
      <c r="A62" s="42" t="s">
        <v>152</v>
      </c>
      <c r="B62" s="24" t="s">
        <v>404</v>
      </c>
      <c r="C62" s="29" t="s">
        <v>2</v>
      </c>
      <c r="D62" s="30">
        <v>2026</v>
      </c>
      <c r="E62" s="30">
        <v>2028</v>
      </c>
      <c r="F62" s="29" t="s">
        <v>327</v>
      </c>
      <c r="G62" s="31" t="s">
        <v>93</v>
      </c>
      <c r="H62" s="29" t="s">
        <v>185</v>
      </c>
    </row>
    <row r="63" spans="1:8" ht="101.25" customHeight="1" x14ac:dyDescent="0.25">
      <c r="A63" s="42" t="s">
        <v>153</v>
      </c>
      <c r="B63" s="24" t="s">
        <v>405</v>
      </c>
      <c r="C63" s="29" t="s">
        <v>2</v>
      </c>
      <c r="D63" s="30">
        <v>2026</v>
      </c>
      <c r="E63" s="30">
        <v>2028</v>
      </c>
      <c r="F63" s="29" t="s">
        <v>341</v>
      </c>
      <c r="G63" s="31" t="s">
        <v>93</v>
      </c>
      <c r="H63" s="29" t="s">
        <v>554</v>
      </c>
    </row>
    <row r="64" spans="1:8" ht="75" x14ac:dyDescent="0.25">
      <c r="A64" s="42" t="s">
        <v>154</v>
      </c>
      <c r="B64" s="24" t="s">
        <v>419</v>
      </c>
      <c r="C64" s="29" t="s">
        <v>2</v>
      </c>
      <c r="D64" s="30">
        <v>2026</v>
      </c>
      <c r="E64" s="30">
        <v>2028</v>
      </c>
      <c r="F64" s="29" t="s">
        <v>328</v>
      </c>
      <c r="G64" s="31" t="s">
        <v>93</v>
      </c>
      <c r="H64" s="29" t="s">
        <v>264</v>
      </c>
    </row>
    <row r="65" spans="1:8" ht="85.5" customHeight="1" x14ac:dyDescent="0.25">
      <c r="A65" s="42" t="s">
        <v>155</v>
      </c>
      <c r="B65" s="24" t="s">
        <v>406</v>
      </c>
      <c r="C65" s="29" t="s">
        <v>2</v>
      </c>
      <c r="D65" s="30">
        <v>2026</v>
      </c>
      <c r="E65" s="30">
        <v>2028</v>
      </c>
      <c r="F65" s="29" t="s">
        <v>327</v>
      </c>
      <c r="G65" s="31" t="s">
        <v>93</v>
      </c>
      <c r="H65" s="29" t="s">
        <v>186</v>
      </c>
    </row>
    <row r="66" spans="1:8" ht="90" x14ac:dyDescent="0.25">
      <c r="A66" s="42" t="s">
        <v>156</v>
      </c>
      <c r="B66" s="24" t="s">
        <v>407</v>
      </c>
      <c r="C66" s="29" t="s">
        <v>2</v>
      </c>
      <c r="D66" s="30">
        <v>2026</v>
      </c>
      <c r="E66" s="30">
        <v>2028</v>
      </c>
      <c r="F66" s="29" t="s">
        <v>327</v>
      </c>
      <c r="G66" s="31" t="s">
        <v>93</v>
      </c>
      <c r="H66" s="29" t="s">
        <v>318</v>
      </c>
    </row>
    <row r="67" spans="1:8" ht="90" x14ac:dyDescent="0.25">
      <c r="A67" s="42" t="s">
        <v>157</v>
      </c>
      <c r="B67" s="24" t="s">
        <v>405</v>
      </c>
      <c r="C67" s="29" t="s">
        <v>2</v>
      </c>
      <c r="D67" s="30">
        <v>2026</v>
      </c>
      <c r="E67" s="30">
        <v>2028</v>
      </c>
      <c r="F67" s="29" t="s">
        <v>342</v>
      </c>
      <c r="G67" s="31" t="s">
        <v>93</v>
      </c>
      <c r="H67" s="29" t="s">
        <v>555</v>
      </c>
    </row>
    <row r="68" spans="1:8" ht="16.5" customHeight="1" x14ac:dyDescent="0.25">
      <c r="A68" s="168" t="s">
        <v>531</v>
      </c>
      <c r="B68" s="168"/>
      <c r="C68" s="168"/>
      <c r="D68" s="168"/>
      <c r="E68" s="168"/>
      <c r="F68" s="168"/>
      <c r="G68" s="168"/>
      <c r="H68" s="168"/>
    </row>
    <row r="69" spans="1:8" ht="240" x14ac:dyDescent="0.25">
      <c r="A69" s="42" t="s">
        <v>276</v>
      </c>
      <c r="B69" s="24" t="s">
        <v>408</v>
      </c>
      <c r="C69" s="29" t="s">
        <v>2</v>
      </c>
      <c r="D69" s="30">
        <v>2026</v>
      </c>
      <c r="E69" s="30">
        <v>2028</v>
      </c>
      <c r="F69" s="29" t="s">
        <v>343</v>
      </c>
      <c r="G69" s="31" t="s">
        <v>93</v>
      </c>
      <c r="H69" s="29" t="s">
        <v>556</v>
      </c>
    </row>
    <row r="70" spans="1:8" ht="21.75" customHeight="1" x14ac:dyDescent="0.25">
      <c r="A70" s="168" t="s">
        <v>330</v>
      </c>
      <c r="B70" s="168"/>
      <c r="C70" s="168"/>
      <c r="D70" s="168"/>
      <c r="E70" s="168"/>
      <c r="F70" s="168"/>
      <c r="G70" s="168"/>
      <c r="H70" s="168"/>
    </row>
    <row r="71" spans="1:8" ht="63" x14ac:dyDescent="0.25">
      <c r="A71" s="42" t="s">
        <v>281</v>
      </c>
      <c r="B71" s="24" t="s">
        <v>409</v>
      </c>
      <c r="C71" s="29" t="s">
        <v>2</v>
      </c>
      <c r="D71" s="30">
        <v>2026</v>
      </c>
      <c r="E71" s="30">
        <v>2028</v>
      </c>
      <c r="F71" s="29" t="s">
        <v>94</v>
      </c>
      <c r="G71" s="31" t="s">
        <v>93</v>
      </c>
      <c r="H71" s="29" t="s">
        <v>231</v>
      </c>
    </row>
    <row r="72" spans="1:8" ht="16.5" customHeight="1" x14ac:dyDescent="0.25">
      <c r="A72" s="168" t="s">
        <v>331</v>
      </c>
      <c r="B72" s="168"/>
      <c r="C72" s="168"/>
      <c r="D72" s="168"/>
      <c r="E72" s="168"/>
      <c r="F72" s="168"/>
      <c r="G72" s="168"/>
      <c r="H72" s="168"/>
    </row>
    <row r="73" spans="1:8" ht="60" x14ac:dyDescent="0.25">
      <c r="A73" s="42" t="s">
        <v>282</v>
      </c>
      <c r="B73" s="24" t="s">
        <v>410</v>
      </c>
      <c r="C73" s="29" t="s">
        <v>2</v>
      </c>
      <c r="D73" s="30">
        <v>2026</v>
      </c>
      <c r="E73" s="30">
        <v>2028</v>
      </c>
      <c r="F73" s="29" t="s">
        <v>317</v>
      </c>
      <c r="G73" s="31" t="s">
        <v>93</v>
      </c>
      <c r="H73" s="29" t="s">
        <v>557</v>
      </c>
    </row>
    <row r="74" spans="1:8" ht="26.25" customHeight="1" x14ac:dyDescent="0.25">
      <c r="A74" s="39">
        <v>5</v>
      </c>
      <c r="B74" s="177" t="s">
        <v>536</v>
      </c>
      <c r="C74" s="178"/>
      <c r="D74" s="178"/>
      <c r="E74" s="178"/>
      <c r="F74" s="178"/>
      <c r="G74" s="178"/>
      <c r="H74" s="179"/>
    </row>
    <row r="75" spans="1:8" ht="33.75" customHeight="1" x14ac:dyDescent="0.25">
      <c r="A75" s="168" t="s">
        <v>522</v>
      </c>
      <c r="B75" s="168"/>
      <c r="C75" s="168"/>
      <c r="D75" s="168"/>
      <c r="E75" s="168"/>
      <c r="F75" s="168"/>
      <c r="G75" s="168"/>
      <c r="H75" s="168"/>
    </row>
    <row r="76" spans="1:8" ht="34.5" customHeight="1" x14ac:dyDescent="0.25">
      <c r="A76" s="168" t="s">
        <v>532</v>
      </c>
      <c r="B76" s="168"/>
      <c r="C76" s="168"/>
      <c r="D76" s="168"/>
      <c r="E76" s="168"/>
      <c r="F76" s="168"/>
      <c r="G76" s="168"/>
      <c r="H76" s="168"/>
    </row>
    <row r="77" spans="1:8" ht="26.25" customHeight="1" x14ac:dyDescent="0.25">
      <c r="A77" s="168" t="s">
        <v>520</v>
      </c>
      <c r="B77" s="168"/>
      <c r="C77" s="168"/>
      <c r="D77" s="168"/>
      <c r="E77" s="168"/>
      <c r="F77" s="168"/>
      <c r="G77" s="168"/>
      <c r="H77" s="168"/>
    </row>
    <row r="78" spans="1:8" ht="45" x14ac:dyDescent="0.25">
      <c r="A78" s="42" t="s">
        <v>158</v>
      </c>
      <c r="B78" s="24" t="s">
        <v>210</v>
      </c>
      <c r="C78" s="29" t="s">
        <v>2</v>
      </c>
      <c r="D78" s="30">
        <v>2026</v>
      </c>
      <c r="E78" s="30">
        <v>2028</v>
      </c>
      <c r="F78" s="29" t="s">
        <v>523</v>
      </c>
      <c r="G78" s="31" t="s">
        <v>91</v>
      </c>
      <c r="H78" s="29" t="s">
        <v>187</v>
      </c>
    </row>
    <row r="79" spans="1:8" ht="59.25" customHeight="1" x14ac:dyDescent="0.25">
      <c r="A79" s="42" t="s">
        <v>159</v>
      </c>
      <c r="B79" s="24" t="s">
        <v>502</v>
      </c>
      <c r="C79" s="29" t="s">
        <v>2</v>
      </c>
      <c r="D79" s="30">
        <v>2026</v>
      </c>
      <c r="E79" s="30">
        <v>2028</v>
      </c>
      <c r="F79" s="29" t="s">
        <v>523</v>
      </c>
      <c r="G79" s="31" t="s">
        <v>91</v>
      </c>
      <c r="H79" s="29" t="s">
        <v>188</v>
      </c>
    </row>
    <row r="80" spans="1:8" s="6" customFormat="1" ht="130.5" customHeight="1" x14ac:dyDescent="0.25">
      <c r="A80" s="43" t="s">
        <v>160</v>
      </c>
      <c r="B80" s="24" t="s">
        <v>411</v>
      </c>
      <c r="C80" s="32" t="s">
        <v>2</v>
      </c>
      <c r="D80" s="30">
        <v>2026</v>
      </c>
      <c r="E80" s="30">
        <v>2028</v>
      </c>
      <c r="F80" s="32" t="s">
        <v>263</v>
      </c>
      <c r="G80" s="31" t="s">
        <v>93</v>
      </c>
      <c r="H80" s="32" t="s">
        <v>189</v>
      </c>
    </row>
    <row r="81" spans="1:8" ht="105" x14ac:dyDescent="0.25">
      <c r="A81" s="42" t="s">
        <v>161</v>
      </c>
      <c r="B81" s="24" t="s">
        <v>377</v>
      </c>
      <c r="C81" s="29" t="s">
        <v>2</v>
      </c>
      <c r="D81" s="30">
        <v>2026</v>
      </c>
      <c r="E81" s="30">
        <v>2028</v>
      </c>
      <c r="F81" s="29" t="s">
        <v>99</v>
      </c>
      <c r="G81" s="31" t="s">
        <v>89</v>
      </c>
      <c r="H81" s="29" t="s">
        <v>558</v>
      </c>
    </row>
    <row r="82" spans="1:8" ht="137.25" customHeight="1" x14ac:dyDescent="0.25">
      <c r="A82" s="42" t="s">
        <v>278</v>
      </c>
      <c r="B82" s="24" t="s">
        <v>279</v>
      </c>
      <c r="C82" s="29" t="s">
        <v>2</v>
      </c>
      <c r="D82" s="30">
        <v>2026</v>
      </c>
      <c r="E82" s="30">
        <v>2028</v>
      </c>
      <c r="F82" s="29" t="s">
        <v>99</v>
      </c>
      <c r="G82" s="31" t="s">
        <v>89</v>
      </c>
      <c r="H82" s="29" t="s">
        <v>559</v>
      </c>
    </row>
    <row r="83" spans="1:8" ht="26.25" customHeight="1" x14ac:dyDescent="0.25">
      <c r="A83" s="39">
        <v>6</v>
      </c>
      <c r="B83" s="177" t="s">
        <v>537</v>
      </c>
      <c r="C83" s="178"/>
      <c r="D83" s="178"/>
      <c r="E83" s="178"/>
      <c r="F83" s="178"/>
      <c r="G83" s="178"/>
      <c r="H83" s="179"/>
    </row>
    <row r="84" spans="1:8" ht="36.75" customHeight="1" x14ac:dyDescent="0.25">
      <c r="A84" s="168" t="s">
        <v>524</v>
      </c>
      <c r="B84" s="168"/>
      <c r="C84" s="168"/>
      <c r="D84" s="168"/>
      <c r="E84" s="168"/>
      <c r="F84" s="168"/>
      <c r="G84" s="168"/>
      <c r="H84" s="168"/>
    </row>
    <row r="85" spans="1:8" ht="49.5" customHeight="1" x14ac:dyDescent="0.25">
      <c r="A85" s="168" t="s">
        <v>359</v>
      </c>
      <c r="B85" s="168"/>
      <c r="C85" s="168"/>
      <c r="D85" s="168"/>
      <c r="E85" s="168"/>
      <c r="F85" s="168"/>
      <c r="G85" s="168"/>
      <c r="H85" s="168"/>
    </row>
    <row r="86" spans="1:8" ht="87" customHeight="1" x14ac:dyDescent="0.25">
      <c r="A86" s="42" t="s">
        <v>162</v>
      </c>
      <c r="B86" s="24" t="s">
        <v>427</v>
      </c>
      <c r="C86" s="29" t="s">
        <v>2</v>
      </c>
      <c r="D86" s="30">
        <v>2026</v>
      </c>
      <c r="E86" s="30">
        <v>2028</v>
      </c>
      <c r="F86" s="29" t="s">
        <v>347</v>
      </c>
      <c r="G86" s="31" t="s">
        <v>96</v>
      </c>
      <c r="H86" s="29" t="s">
        <v>231</v>
      </c>
    </row>
    <row r="87" spans="1:8" ht="186.75" customHeight="1" x14ac:dyDescent="0.25">
      <c r="A87" s="42" t="s">
        <v>169</v>
      </c>
      <c r="B87" s="24" t="s">
        <v>383</v>
      </c>
      <c r="C87" s="29" t="s">
        <v>2</v>
      </c>
      <c r="D87" s="30">
        <v>2026</v>
      </c>
      <c r="E87" s="30">
        <v>2028</v>
      </c>
      <c r="F87" s="90" t="s">
        <v>538</v>
      </c>
      <c r="G87" s="31" t="s">
        <v>96</v>
      </c>
      <c r="H87" s="29" t="s">
        <v>428</v>
      </c>
    </row>
    <row r="88" spans="1:8" ht="145.5" customHeight="1" x14ac:dyDescent="0.25">
      <c r="A88" s="42" t="s">
        <v>213</v>
      </c>
      <c r="B88" s="24" t="s">
        <v>413</v>
      </c>
      <c r="C88" s="29" t="s">
        <v>2</v>
      </c>
      <c r="D88" s="30">
        <v>2028</v>
      </c>
      <c r="E88" s="30">
        <v>2028</v>
      </c>
      <c r="F88" s="29" t="s">
        <v>429</v>
      </c>
      <c r="G88" s="31" t="s">
        <v>96</v>
      </c>
      <c r="H88" s="29" t="s">
        <v>234</v>
      </c>
    </row>
    <row r="89" spans="1:8" ht="53.25" customHeight="1" x14ac:dyDescent="0.25">
      <c r="A89" s="42" t="s">
        <v>214</v>
      </c>
      <c r="B89" s="24" t="s">
        <v>420</v>
      </c>
      <c r="C89" s="29" t="s">
        <v>2</v>
      </c>
      <c r="D89" s="30">
        <v>2026</v>
      </c>
      <c r="E89" s="30">
        <v>2028</v>
      </c>
      <c r="F89" s="29" t="s">
        <v>100</v>
      </c>
      <c r="G89" s="31" t="s">
        <v>96</v>
      </c>
      <c r="H89" s="29" t="s">
        <v>431</v>
      </c>
    </row>
  </sheetData>
  <autoFilter ref="A6:H86"/>
  <mergeCells count="41">
    <mergeCell ref="B74:H74"/>
    <mergeCell ref="B57:H57"/>
    <mergeCell ref="A58:H58"/>
    <mergeCell ref="A72:H72"/>
    <mergeCell ref="A59:H59"/>
    <mergeCell ref="A68:H68"/>
    <mergeCell ref="A70:H70"/>
    <mergeCell ref="A77:H77"/>
    <mergeCell ref="A85:H85"/>
    <mergeCell ref="B83:H83"/>
    <mergeCell ref="A84:H84"/>
    <mergeCell ref="A75:H75"/>
    <mergeCell ref="A76:H76"/>
    <mergeCell ref="A7:H7"/>
    <mergeCell ref="A9:H9"/>
    <mergeCell ref="A10:H10"/>
    <mergeCell ref="B8:H8"/>
    <mergeCell ref="A24:H24"/>
    <mergeCell ref="A13:H13"/>
    <mergeCell ref="A22:H22"/>
    <mergeCell ref="A25:H25"/>
    <mergeCell ref="A36:H36"/>
    <mergeCell ref="A44:H44"/>
    <mergeCell ref="A42:H42"/>
    <mergeCell ref="A46:H46"/>
    <mergeCell ref="A54:H54"/>
    <mergeCell ref="A55:H55"/>
    <mergeCell ref="B2:H2"/>
    <mergeCell ref="A4:A5"/>
    <mergeCell ref="F4:F5"/>
    <mergeCell ref="G4:G5"/>
    <mergeCell ref="H4:H5"/>
    <mergeCell ref="D4:E4"/>
    <mergeCell ref="C4:C5"/>
    <mergeCell ref="B4:B5"/>
    <mergeCell ref="B3:H3"/>
    <mergeCell ref="A51:H51"/>
    <mergeCell ref="B21:H21"/>
    <mergeCell ref="A23:H23"/>
    <mergeCell ref="B49:H49"/>
    <mergeCell ref="A50:H50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69" fitToHeight="30" orientation="landscape" blackAndWhite="1" r:id="rId1"/>
  <headerFooter differentFirst="1"/>
  <rowBreaks count="2" manualBreakCount="2">
    <brk id="42" max="7" man="1"/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7" workbookViewId="0">
      <selection activeCell="A10" sqref="A9:H10"/>
    </sheetView>
  </sheetViews>
  <sheetFormatPr defaultColWidth="9.140625" defaultRowHeight="15.75" x14ac:dyDescent="0.2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3" customWidth="1"/>
    <col min="8" max="8" width="21.7109375" style="3" customWidth="1"/>
    <col min="9" max="16384" width="9.140625" style="3"/>
  </cols>
  <sheetData>
    <row r="1" spans="1:8" x14ac:dyDescent="0.25">
      <c r="H1" s="28" t="s">
        <v>54</v>
      </c>
    </row>
    <row r="2" spans="1:8" ht="21.75" customHeight="1" x14ac:dyDescent="0.25">
      <c r="B2" s="170" t="s">
        <v>55</v>
      </c>
      <c r="C2" s="170"/>
      <c r="D2" s="170"/>
      <c r="E2" s="170"/>
      <c r="F2" s="170"/>
      <c r="G2" s="170"/>
      <c r="H2" s="170"/>
    </row>
    <row r="3" spans="1:8" ht="21.75" customHeight="1" x14ac:dyDescent="0.25">
      <c r="B3" s="170" t="s">
        <v>101</v>
      </c>
      <c r="C3" s="170"/>
      <c r="D3" s="170"/>
      <c r="E3" s="170"/>
      <c r="F3" s="170"/>
      <c r="G3" s="170"/>
      <c r="H3" s="170"/>
    </row>
    <row r="4" spans="1:8" x14ac:dyDescent="0.25">
      <c r="A4" s="171" t="s">
        <v>56</v>
      </c>
      <c r="B4" s="172" t="s">
        <v>52</v>
      </c>
      <c r="C4" s="172" t="s">
        <v>0</v>
      </c>
      <c r="D4" s="172" t="s">
        <v>43</v>
      </c>
      <c r="E4" s="172"/>
      <c r="F4" s="172" t="s">
        <v>44</v>
      </c>
      <c r="G4" s="172" t="s">
        <v>53</v>
      </c>
      <c r="H4" s="172" t="s">
        <v>57</v>
      </c>
    </row>
    <row r="5" spans="1:8" ht="120" customHeight="1" x14ac:dyDescent="0.25">
      <c r="A5" s="171"/>
      <c r="B5" s="172"/>
      <c r="C5" s="172"/>
      <c r="D5" s="17" t="s">
        <v>36</v>
      </c>
      <c r="E5" s="17" t="s">
        <v>35</v>
      </c>
      <c r="F5" s="172"/>
      <c r="G5" s="172"/>
      <c r="H5" s="172"/>
    </row>
    <row r="6" spans="1:8" x14ac:dyDescent="0.25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 x14ac:dyDescent="0.25">
      <c r="A7" s="181" t="s">
        <v>59</v>
      </c>
      <c r="B7" s="181"/>
      <c r="C7" s="181"/>
      <c r="D7" s="181"/>
      <c r="E7" s="181"/>
      <c r="F7" s="181"/>
      <c r="G7" s="181"/>
      <c r="H7" s="181"/>
    </row>
    <row r="8" spans="1:8" ht="26.25" customHeight="1" x14ac:dyDescent="0.25">
      <c r="A8" s="39">
        <v>1</v>
      </c>
      <c r="B8" s="177" t="s">
        <v>13</v>
      </c>
      <c r="C8" s="178"/>
      <c r="D8" s="178"/>
      <c r="E8" s="178"/>
      <c r="F8" s="178"/>
      <c r="G8" s="178"/>
      <c r="H8" s="179"/>
    </row>
    <row r="9" spans="1:8" ht="26.25" customHeight="1" x14ac:dyDescent="0.25">
      <c r="A9" s="168" t="s">
        <v>319</v>
      </c>
      <c r="B9" s="168"/>
      <c r="C9" s="168"/>
      <c r="D9" s="168"/>
      <c r="E9" s="168"/>
      <c r="F9" s="168"/>
      <c r="G9" s="168"/>
      <c r="H9" s="168"/>
    </row>
    <row r="10" spans="1:8" ht="23.25" customHeight="1" x14ac:dyDescent="0.25">
      <c r="A10" s="168" t="s">
        <v>320</v>
      </c>
      <c r="B10" s="168"/>
      <c r="C10" s="168"/>
      <c r="D10" s="168"/>
      <c r="E10" s="168"/>
      <c r="F10" s="168"/>
      <c r="G10" s="168"/>
      <c r="H10" s="168"/>
    </row>
    <row r="11" spans="1:8" ht="53.25" customHeight="1" x14ac:dyDescent="0.25">
      <c r="A11" s="168"/>
      <c r="B11" s="168"/>
      <c r="C11" s="168"/>
      <c r="D11" s="168"/>
      <c r="E11" s="168"/>
      <c r="F11" s="168"/>
      <c r="G11" s="168"/>
      <c r="H11" s="168"/>
    </row>
    <row r="12" spans="1:8" ht="165" x14ac:dyDescent="0.25">
      <c r="A12" s="42" t="s">
        <v>121</v>
      </c>
      <c r="B12" s="24" t="s">
        <v>197</v>
      </c>
      <c r="C12" s="29" t="s">
        <v>2</v>
      </c>
      <c r="D12" s="30">
        <v>2022</v>
      </c>
      <c r="E12" s="30">
        <v>2024</v>
      </c>
      <c r="F12" s="29" t="s">
        <v>84</v>
      </c>
      <c r="G12" s="29" t="s">
        <v>85</v>
      </c>
      <c r="H12" s="29" t="s">
        <v>170</v>
      </c>
    </row>
    <row r="13" spans="1:8" ht="105" x14ac:dyDescent="0.25">
      <c r="A13" s="42" t="s">
        <v>122</v>
      </c>
      <c r="B13" s="24" t="s">
        <v>193</v>
      </c>
      <c r="C13" s="29" t="s">
        <v>2</v>
      </c>
      <c r="D13" s="30">
        <v>2022</v>
      </c>
      <c r="E13" s="30">
        <v>2024</v>
      </c>
      <c r="F13" s="29" t="s">
        <v>111</v>
      </c>
      <c r="G13" s="29" t="s">
        <v>83</v>
      </c>
      <c r="H13" s="29" t="s">
        <v>171</v>
      </c>
    </row>
    <row r="14" spans="1:8" ht="147.75" customHeight="1" x14ac:dyDescent="0.25">
      <c r="A14" s="42" t="s">
        <v>123</v>
      </c>
      <c r="B14" s="24" t="s">
        <v>212</v>
      </c>
      <c r="C14" s="29" t="s">
        <v>2</v>
      </c>
      <c r="D14" s="30">
        <v>2022</v>
      </c>
      <c r="E14" s="30">
        <v>2024</v>
      </c>
      <c r="F14" s="29" t="s">
        <v>111</v>
      </c>
      <c r="G14" s="29" t="s">
        <v>85</v>
      </c>
      <c r="H14" s="29" t="s">
        <v>171</v>
      </c>
    </row>
    <row r="15" spans="1:8" ht="126.75" customHeight="1" x14ac:dyDescent="0.25">
      <c r="A15" s="42" t="s">
        <v>124</v>
      </c>
      <c r="B15" s="24" t="s">
        <v>196</v>
      </c>
      <c r="C15" s="29" t="s">
        <v>2</v>
      </c>
      <c r="D15" s="30">
        <v>2022</v>
      </c>
      <c r="E15" s="30">
        <v>2024</v>
      </c>
      <c r="F15" s="29" t="s">
        <v>110</v>
      </c>
      <c r="G15" s="29" t="s">
        <v>82</v>
      </c>
      <c r="H15" s="29" t="s">
        <v>172</v>
      </c>
    </row>
    <row r="16" spans="1:8" ht="128.25" customHeight="1" x14ac:dyDescent="0.25">
      <c r="A16" s="42" t="s">
        <v>128</v>
      </c>
      <c r="B16" s="24" t="s">
        <v>195</v>
      </c>
      <c r="C16" s="29" t="s">
        <v>2</v>
      </c>
      <c r="D16" s="30">
        <v>2022</v>
      </c>
      <c r="E16" s="30">
        <v>2024</v>
      </c>
      <c r="F16" s="29" t="s">
        <v>81</v>
      </c>
      <c r="G16" s="29" t="s">
        <v>82</v>
      </c>
      <c r="H16" s="29" t="s">
        <v>173</v>
      </c>
    </row>
    <row r="17" spans="1:8" ht="137.25" customHeight="1" x14ac:dyDescent="0.25">
      <c r="A17" s="42" t="s">
        <v>129</v>
      </c>
      <c r="B17" s="24" t="s">
        <v>194</v>
      </c>
      <c r="C17" s="29" t="s">
        <v>2</v>
      </c>
      <c r="D17" s="30">
        <v>2022</v>
      </c>
      <c r="E17" s="30">
        <v>2024</v>
      </c>
      <c r="F17" s="29" t="s">
        <v>98</v>
      </c>
      <c r="G17" s="29" t="s">
        <v>82</v>
      </c>
      <c r="H17" s="29" t="s">
        <v>174</v>
      </c>
    </row>
    <row r="18" spans="1:8" ht="173.25" x14ac:dyDescent="0.25">
      <c r="A18" s="42" t="s">
        <v>130</v>
      </c>
      <c r="B18" s="24" t="s">
        <v>298</v>
      </c>
      <c r="C18" s="29" t="s">
        <v>2</v>
      </c>
      <c r="D18" s="30">
        <v>2022</v>
      </c>
      <c r="E18" s="30">
        <v>2024</v>
      </c>
      <c r="F18" s="73" t="s">
        <v>299</v>
      </c>
      <c r="G18" s="29" t="s">
        <v>86</v>
      </c>
      <c r="H18" s="29" t="s">
        <v>175</v>
      </c>
    </row>
    <row r="19" spans="1:8" ht="165" x14ac:dyDescent="0.25">
      <c r="A19" s="42" t="s">
        <v>300</v>
      </c>
      <c r="B19" s="24" t="s">
        <v>301</v>
      </c>
      <c r="C19" s="29" t="s">
        <v>2</v>
      </c>
      <c r="D19" s="30">
        <v>2022</v>
      </c>
      <c r="E19" s="30">
        <v>2024</v>
      </c>
      <c r="F19" s="29" t="s">
        <v>302</v>
      </c>
      <c r="G19" s="29" t="s">
        <v>85</v>
      </c>
      <c r="H19" s="29" t="s">
        <v>170</v>
      </c>
    </row>
    <row r="20" spans="1:8" ht="26.25" customHeight="1" x14ac:dyDescent="0.25">
      <c r="A20" s="39">
        <v>2</v>
      </c>
      <c r="B20" s="177" t="s">
        <v>125</v>
      </c>
      <c r="C20" s="178"/>
      <c r="D20" s="178"/>
      <c r="E20" s="178"/>
      <c r="F20" s="178"/>
      <c r="G20" s="178"/>
      <c r="H20" s="179"/>
    </row>
    <row r="21" spans="1:8" ht="36" customHeight="1" x14ac:dyDescent="0.25">
      <c r="A21" s="168" t="s">
        <v>109</v>
      </c>
      <c r="B21" s="168"/>
      <c r="C21" s="168"/>
      <c r="D21" s="168"/>
      <c r="E21" s="168"/>
      <c r="F21" s="168"/>
      <c r="G21" s="168"/>
      <c r="H21" s="168"/>
    </row>
    <row r="22" spans="1:8" ht="62.25" customHeight="1" x14ac:dyDescent="0.25">
      <c r="A22" s="168" t="s">
        <v>105</v>
      </c>
      <c r="B22" s="168"/>
      <c r="C22" s="168"/>
      <c r="D22" s="168"/>
      <c r="E22" s="168"/>
      <c r="F22" s="168"/>
      <c r="G22" s="168"/>
      <c r="H22" s="168"/>
    </row>
    <row r="23" spans="1:8" ht="220.5" customHeight="1" x14ac:dyDescent="0.25">
      <c r="A23" s="42" t="s">
        <v>131</v>
      </c>
      <c r="B23" s="24" t="s">
        <v>248</v>
      </c>
      <c r="C23" s="29" t="s">
        <v>2</v>
      </c>
      <c r="D23" s="30">
        <v>2022</v>
      </c>
      <c r="E23" s="30">
        <v>2024</v>
      </c>
      <c r="F23" s="31" t="s">
        <v>112</v>
      </c>
      <c r="G23" s="29" t="s">
        <v>89</v>
      </c>
      <c r="H23" s="29" t="s">
        <v>176</v>
      </c>
    </row>
    <row r="24" spans="1:8" ht="222" customHeight="1" x14ac:dyDescent="0.25">
      <c r="A24" s="42" t="s">
        <v>132</v>
      </c>
      <c r="B24" s="24" t="s">
        <v>198</v>
      </c>
      <c r="C24" s="29" t="s">
        <v>2</v>
      </c>
      <c r="D24" s="30">
        <v>2022</v>
      </c>
      <c r="E24" s="30">
        <v>2024</v>
      </c>
      <c r="F24" s="31" t="s">
        <v>112</v>
      </c>
      <c r="G24" s="29" t="s">
        <v>89</v>
      </c>
      <c r="H24" s="29" t="s">
        <v>176</v>
      </c>
    </row>
    <row r="25" spans="1:8" ht="119.25" customHeight="1" x14ac:dyDescent="0.25">
      <c r="A25" s="42" t="s">
        <v>133</v>
      </c>
      <c r="B25" s="24" t="s">
        <v>193</v>
      </c>
      <c r="C25" s="29" t="s">
        <v>2</v>
      </c>
      <c r="D25" s="30">
        <v>2022</v>
      </c>
      <c r="E25" s="30">
        <v>2024</v>
      </c>
      <c r="F25" s="29" t="s">
        <v>113</v>
      </c>
      <c r="G25" s="29" t="s">
        <v>83</v>
      </c>
      <c r="H25" s="29" t="s">
        <v>177</v>
      </c>
    </row>
    <row r="26" spans="1:8" ht="158.25" customHeight="1" x14ac:dyDescent="0.25">
      <c r="A26" s="42" t="s">
        <v>134</v>
      </c>
      <c r="B26" s="24" t="s">
        <v>249</v>
      </c>
      <c r="C26" s="29" t="s">
        <v>2</v>
      </c>
      <c r="D26" s="30">
        <v>2022</v>
      </c>
      <c r="E26" s="30">
        <v>2024</v>
      </c>
      <c r="F26" s="29" t="s">
        <v>113</v>
      </c>
      <c r="G26" s="29" t="s">
        <v>89</v>
      </c>
      <c r="H26" s="29" t="s">
        <v>177</v>
      </c>
    </row>
    <row r="27" spans="1:8" s="6" customFormat="1" ht="213.75" x14ac:dyDescent="0.25">
      <c r="A27" s="42" t="s">
        <v>135</v>
      </c>
      <c r="B27" s="24" t="s">
        <v>261</v>
      </c>
      <c r="C27" s="32" t="s">
        <v>2</v>
      </c>
      <c r="D27" s="30">
        <v>2022</v>
      </c>
      <c r="E27" s="30">
        <v>2024</v>
      </c>
      <c r="F27" s="44" t="s">
        <v>112</v>
      </c>
      <c r="G27" s="32" t="s">
        <v>89</v>
      </c>
      <c r="H27" s="29" t="s">
        <v>176</v>
      </c>
    </row>
    <row r="28" spans="1:8" ht="136.5" customHeight="1" x14ac:dyDescent="0.25">
      <c r="A28" s="42" t="s">
        <v>136</v>
      </c>
      <c r="B28" s="24" t="s">
        <v>205</v>
      </c>
      <c r="C28" s="29" t="s">
        <v>2</v>
      </c>
      <c r="D28" s="30">
        <v>2022</v>
      </c>
      <c r="E28" s="30">
        <v>2024</v>
      </c>
      <c r="F28" s="29" t="s">
        <v>191</v>
      </c>
      <c r="G28" s="29" t="s">
        <v>87</v>
      </c>
      <c r="H28" s="29" t="s">
        <v>181</v>
      </c>
    </row>
    <row r="29" spans="1:8" ht="96" customHeight="1" x14ac:dyDescent="0.25">
      <c r="A29" s="42" t="s">
        <v>137</v>
      </c>
      <c r="B29" s="24" t="s">
        <v>201</v>
      </c>
      <c r="C29" s="29" t="s">
        <v>2</v>
      </c>
      <c r="D29" s="30">
        <v>2022</v>
      </c>
      <c r="E29" s="30">
        <v>2024</v>
      </c>
      <c r="F29" s="29" t="s">
        <v>107</v>
      </c>
      <c r="G29" s="29" t="s">
        <v>87</v>
      </c>
      <c r="H29" s="29" t="s">
        <v>180</v>
      </c>
    </row>
    <row r="30" spans="1:8" ht="133.5" customHeight="1" x14ac:dyDescent="0.25">
      <c r="A30" s="42" t="s">
        <v>138</v>
      </c>
      <c r="B30" s="24" t="s">
        <v>202</v>
      </c>
      <c r="C30" s="29" t="s">
        <v>2</v>
      </c>
      <c r="D30" s="30">
        <v>2022</v>
      </c>
      <c r="E30" s="30">
        <v>2024</v>
      </c>
      <c r="F30" s="29" t="s">
        <v>108</v>
      </c>
      <c r="G30" s="29" t="s">
        <v>87</v>
      </c>
      <c r="H30" s="29" t="s">
        <v>182</v>
      </c>
    </row>
    <row r="31" spans="1:8" s="6" customFormat="1" ht="156" customHeight="1" x14ac:dyDescent="0.25">
      <c r="A31" s="42" t="s">
        <v>139</v>
      </c>
      <c r="B31" s="24" t="s">
        <v>270</v>
      </c>
      <c r="C31" s="32" t="s">
        <v>2</v>
      </c>
      <c r="D31" s="30">
        <v>2022</v>
      </c>
      <c r="E31" s="30">
        <v>2024</v>
      </c>
      <c r="F31" s="32" t="s">
        <v>266</v>
      </c>
      <c r="G31" s="32" t="s">
        <v>92</v>
      </c>
      <c r="H31" s="32" t="s">
        <v>259</v>
      </c>
    </row>
    <row r="32" spans="1:8" ht="150" x14ac:dyDescent="0.25">
      <c r="A32" s="42" t="s">
        <v>140</v>
      </c>
      <c r="B32" s="24" t="s">
        <v>200</v>
      </c>
      <c r="C32" s="29" t="s">
        <v>2</v>
      </c>
      <c r="D32" s="30">
        <v>2022</v>
      </c>
      <c r="E32" s="30">
        <v>2024</v>
      </c>
      <c r="F32" s="29" t="s">
        <v>113</v>
      </c>
      <c r="G32" s="29" t="s">
        <v>89</v>
      </c>
      <c r="H32" s="29" t="s">
        <v>177</v>
      </c>
    </row>
    <row r="33" spans="1:8" ht="110.25" customHeight="1" x14ac:dyDescent="0.25">
      <c r="A33" s="42" t="s">
        <v>141</v>
      </c>
      <c r="B33" s="24" t="s">
        <v>199</v>
      </c>
      <c r="C33" s="29" t="s">
        <v>2</v>
      </c>
      <c r="D33" s="30">
        <v>2022</v>
      </c>
      <c r="E33" s="30">
        <v>2024</v>
      </c>
      <c r="F33" s="29" t="s">
        <v>90</v>
      </c>
      <c r="G33" s="29" t="s">
        <v>87</v>
      </c>
      <c r="H33" s="29" t="s">
        <v>178</v>
      </c>
    </row>
    <row r="34" spans="1:8" ht="150" x14ac:dyDescent="0.25">
      <c r="A34" s="42" t="s">
        <v>142</v>
      </c>
      <c r="B34" s="24" t="s">
        <v>262</v>
      </c>
      <c r="C34" s="29" t="s">
        <v>2</v>
      </c>
      <c r="D34" s="30">
        <v>2022</v>
      </c>
      <c r="E34" s="30">
        <v>2024</v>
      </c>
      <c r="F34" s="29" t="s">
        <v>267</v>
      </c>
      <c r="G34" s="29" t="s">
        <v>92</v>
      </c>
      <c r="H34" s="29" t="s">
        <v>229</v>
      </c>
    </row>
    <row r="35" spans="1:8" ht="135" x14ac:dyDescent="0.25">
      <c r="A35" s="42" t="s">
        <v>143</v>
      </c>
      <c r="B35" s="24" t="s">
        <v>203</v>
      </c>
      <c r="C35" s="29" t="s">
        <v>2</v>
      </c>
      <c r="D35" s="30">
        <v>2022</v>
      </c>
      <c r="E35" s="30">
        <v>2024</v>
      </c>
      <c r="F35" s="29" t="s">
        <v>265</v>
      </c>
      <c r="G35" s="29" t="s">
        <v>92</v>
      </c>
      <c r="H35" s="29" t="s">
        <v>260</v>
      </c>
    </row>
    <row r="36" spans="1:8" ht="132.75" customHeight="1" x14ac:dyDescent="0.25">
      <c r="A36" s="42" t="s">
        <v>144</v>
      </c>
      <c r="B36" s="24" t="s">
        <v>303</v>
      </c>
      <c r="C36" s="29" t="s">
        <v>2</v>
      </c>
      <c r="D36" s="30">
        <v>2022</v>
      </c>
      <c r="E36" s="30">
        <v>2024</v>
      </c>
      <c r="F36" s="29" t="s">
        <v>304</v>
      </c>
      <c r="G36" s="29" t="s">
        <v>87</v>
      </c>
      <c r="H36" s="29" t="s">
        <v>305</v>
      </c>
    </row>
    <row r="37" spans="1:8" ht="114.75" customHeight="1" x14ac:dyDescent="0.25">
      <c r="A37" s="42" t="s">
        <v>145</v>
      </c>
      <c r="B37" s="24" t="s">
        <v>306</v>
      </c>
      <c r="C37" s="29" t="s">
        <v>2</v>
      </c>
      <c r="D37" s="30">
        <v>2022</v>
      </c>
      <c r="E37" s="30">
        <v>2024</v>
      </c>
      <c r="F37" s="73" t="s">
        <v>299</v>
      </c>
      <c r="G37" s="32" t="s">
        <v>89</v>
      </c>
      <c r="H37" s="29" t="s">
        <v>307</v>
      </c>
    </row>
    <row r="38" spans="1:8" ht="99.75" customHeight="1" x14ac:dyDescent="0.25">
      <c r="A38" s="42" t="s">
        <v>146</v>
      </c>
      <c r="B38" s="24" t="s">
        <v>221</v>
      </c>
      <c r="C38" s="29" t="s">
        <v>2</v>
      </c>
      <c r="D38" s="30">
        <v>2022</v>
      </c>
      <c r="E38" s="30">
        <v>2024</v>
      </c>
      <c r="F38" s="73" t="s">
        <v>100</v>
      </c>
      <c r="G38" s="29" t="s">
        <v>87</v>
      </c>
      <c r="H38" s="29" t="s">
        <v>179</v>
      </c>
    </row>
    <row r="39" spans="1:8" ht="165.75" customHeight="1" x14ac:dyDescent="0.25">
      <c r="A39" s="42" t="s">
        <v>147</v>
      </c>
      <c r="B39" s="24" t="s">
        <v>308</v>
      </c>
      <c r="C39" s="29" t="s">
        <v>2</v>
      </c>
      <c r="D39" s="30">
        <v>2023</v>
      </c>
      <c r="E39" s="30">
        <v>2024</v>
      </c>
      <c r="F39" s="73" t="s">
        <v>100</v>
      </c>
      <c r="G39" s="32" t="s">
        <v>92</v>
      </c>
      <c r="H39" s="29" t="s">
        <v>309</v>
      </c>
    </row>
    <row r="40" spans="1:8" ht="141" customHeight="1" x14ac:dyDescent="0.25">
      <c r="A40" s="42" t="s">
        <v>148</v>
      </c>
      <c r="B40" s="24" t="s">
        <v>310</v>
      </c>
      <c r="C40" s="29" t="s">
        <v>2</v>
      </c>
      <c r="D40" s="30">
        <v>2022</v>
      </c>
      <c r="E40" s="30">
        <v>2024</v>
      </c>
      <c r="F40" s="29" t="s">
        <v>311</v>
      </c>
      <c r="G40" s="32" t="s">
        <v>92</v>
      </c>
      <c r="H40" s="29" t="s">
        <v>312</v>
      </c>
    </row>
    <row r="41" spans="1:8" ht="174" customHeight="1" x14ac:dyDescent="0.25">
      <c r="A41" s="42" t="s">
        <v>149</v>
      </c>
      <c r="B41" s="24" t="s">
        <v>313</v>
      </c>
      <c r="C41" s="29" t="s">
        <v>2</v>
      </c>
      <c r="D41" s="30">
        <v>2022</v>
      </c>
      <c r="E41" s="30">
        <v>2024</v>
      </c>
      <c r="F41" s="29" t="s">
        <v>314</v>
      </c>
      <c r="G41" s="32" t="s">
        <v>92</v>
      </c>
      <c r="H41" s="29" t="s">
        <v>236</v>
      </c>
    </row>
    <row r="42" spans="1:8" ht="26.25" customHeight="1" x14ac:dyDescent="0.25">
      <c r="A42" s="39">
        <v>3</v>
      </c>
      <c r="B42" s="177" t="s">
        <v>17</v>
      </c>
      <c r="C42" s="178"/>
      <c r="D42" s="178"/>
      <c r="E42" s="178"/>
      <c r="F42" s="178"/>
      <c r="G42" s="178"/>
      <c r="H42" s="179"/>
    </row>
    <row r="43" spans="1:8" ht="51.75" customHeight="1" x14ac:dyDescent="0.25">
      <c r="A43" s="168" t="s">
        <v>109</v>
      </c>
      <c r="B43" s="169"/>
      <c r="C43" s="168"/>
      <c r="D43" s="168"/>
      <c r="E43" s="168"/>
      <c r="F43" s="168"/>
      <c r="G43" s="168"/>
      <c r="H43" s="168"/>
    </row>
    <row r="44" spans="1:8" ht="51.75" customHeight="1" x14ac:dyDescent="0.25">
      <c r="A44" s="168" t="s">
        <v>105</v>
      </c>
      <c r="B44" s="168"/>
      <c r="C44" s="168"/>
      <c r="D44" s="168"/>
      <c r="E44" s="168"/>
      <c r="F44" s="168"/>
      <c r="G44" s="168"/>
      <c r="H44" s="168"/>
    </row>
    <row r="45" spans="1:8" ht="105" x14ac:dyDescent="0.25">
      <c r="A45" s="42" t="s">
        <v>150</v>
      </c>
      <c r="B45" s="24" t="s">
        <v>193</v>
      </c>
      <c r="C45" s="29" t="s">
        <v>2</v>
      </c>
      <c r="D45" s="30">
        <v>2022</v>
      </c>
      <c r="E45" s="30">
        <v>2024</v>
      </c>
      <c r="F45" s="29" t="s">
        <v>106</v>
      </c>
      <c r="G45" s="29" t="s">
        <v>83</v>
      </c>
      <c r="H45" s="29" t="s">
        <v>223</v>
      </c>
    </row>
    <row r="46" spans="1:8" ht="135" x14ac:dyDescent="0.25">
      <c r="A46" s="42" t="s">
        <v>151</v>
      </c>
      <c r="B46" s="24" t="s">
        <v>206</v>
      </c>
      <c r="C46" s="29" t="s">
        <v>2</v>
      </c>
      <c r="D46" s="30">
        <v>2022</v>
      </c>
      <c r="E46" s="30">
        <v>2024</v>
      </c>
      <c r="F46" s="29" t="s">
        <v>106</v>
      </c>
      <c r="G46" s="29" t="s">
        <v>92</v>
      </c>
      <c r="H46" s="29" t="s">
        <v>223</v>
      </c>
    </row>
    <row r="47" spans="1:8" ht="26.25" customHeight="1" x14ac:dyDescent="0.25">
      <c r="A47" s="39">
        <v>4</v>
      </c>
      <c r="B47" s="177" t="s">
        <v>126</v>
      </c>
      <c r="C47" s="178"/>
      <c r="D47" s="178"/>
      <c r="E47" s="178"/>
      <c r="F47" s="178"/>
      <c r="G47" s="178"/>
      <c r="H47" s="179"/>
    </row>
    <row r="48" spans="1:8" ht="33.75" customHeight="1" x14ac:dyDescent="0.25">
      <c r="A48" s="168" t="s">
        <v>109</v>
      </c>
      <c r="B48" s="168"/>
      <c r="C48" s="168"/>
      <c r="D48" s="168"/>
      <c r="E48" s="168"/>
      <c r="F48" s="168"/>
      <c r="G48" s="168"/>
      <c r="H48" s="168"/>
    </row>
    <row r="49" spans="1:8" ht="57" customHeight="1" x14ac:dyDescent="0.25">
      <c r="A49" s="168" t="s">
        <v>105</v>
      </c>
      <c r="B49" s="168"/>
      <c r="C49" s="168"/>
      <c r="D49" s="168"/>
      <c r="E49" s="168"/>
      <c r="F49" s="168"/>
      <c r="G49" s="168"/>
      <c r="H49" s="168"/>
    </row>
    <row r="50" spans="1:8" ht="33.75" customHeight="1" x14ac:dyDescent="0.25">
      <c r="A50" s="168" t="s">
        <v>79</v>
      </c>
      <c r="B50" s="168"/>
      <c r="C50" s="168"/>
      <c r="D50" s="168"/>
      <c r="E50" s="168"/>
      <c r="F50" s="168"/>
      <c r="G50" s="168"/>
      <c r="H50" s="168"/>
    </row>
    <row r="51" spans="1:8" ht="119.25" customHeight="1" x14ac:dyDescent="0.25">
      <c r="A51" s="42" t="s">
        <v>152</v>
      </c>
      <c r="B51" s="24" t="s">
        <v>193</v>
      </c>
      <c r="C51" s="29" t="s">
        <v>2</v>
      </c>
      <c r="D51" s="30">
        <v>2022</v>
      </c>
      <c r="E51" s="30">
        <v>2024</v>
      </c>
      <c r="F51" s="29" t="s">
        <v>118</v>
      </c>
      <c r="G51" s="29" t="s">
        <v>83</v>
      </c>
      <c r="H51" s="29" t="s">
        <v>315</v>
      </c>
    </row>
    <row r="52" spans="1:8" ht="90" x14ac:dyDescent="0.25">
      <c r="A52" s="42" t="s">
        <v>153</v>
      </c>
      <c r="B52" s="24" t="s">
        <v>207</v>
      </c>
      <c r="C52" s="29" t="s">
        <v>2</v>
      </c>
      <c r="D52" s="30">
        <v>2022</v>
      </c>
      <c r="E52" s="30">
        <v>2024</v>
      </c>
      <c r="F52" s="29" t="s">
        <v>251</v>
      </c>
      <c r="G52" s="29" t="s">
        <v>93</v>
      </c>
      <c r="H52" s="29" t="s">
        <v>183</v>
      </c>
    </row>
    <row r="53" spans="1:8" ht="90" x14ac:dyDescent="0.25">
      <c r="A53" s="42" t="s">
        <v>275</v>
      </c>
      <c r="B53" s="24" t="s">
        <v>207</v>
      </c>
      <c r="C53" s="29" t="s">
        <v>2</v>
      </c>
      <c r="D53" s="30">
        <v>2022</v>
      </c>
      <c r="E53" s="30">
        <v>2024</v>
      </c>
      <c r="F53" s="29" t="s">
        <v>251</v>
      </c>
      <c r="G53" s="29" t="s">
        <v>93</v>
      </c>
      <c r="H53" s="29" t="s">
        <v>183</v>
      </c>
    </row>
    <row r="54" spans="1:8" ht="90" x14ac:dyDescent="0.25">
      <c r="A54" s="42" t="s">
        <v>154</v>
      </c>
      <c r="B54" s="24" t="s">
        <v>208</v>
      </c>
      <c r="C54" s="29" t="s">
        <v>2</v>
      </c>
      <c r="D54" s="30">
        <v>2022</v>
      </c>
      <c r="E54" s="30">
        <v>2024</v>
      </c>
      <c r="F54" s="29" t="s">
        <v>119</v>
      </c>
      <c r="G54" s="29" t="s">
        <v>93</v>
      </c>
      <c r="H54" s="29" t="s">
        <v>184</v>
      </c>
    </row>
    <row r="55" spans="1:8" ht="90" x14ac:dyDescent="0.25">
      <c r="A55" s="42" t="s">
        <v>316</v>
      </c>
      <c r="B55" s="24" t="s">
        <v>208</v>
      </c>
      <c r="C55" s="29" t="s">
        <v>2</v>
      </c>
      <c r="D55" s="30">
        <v>2022</v>
      </c>
      <c r="E55" s="30">
        <v>2024</v>
      </c>
      <c r="F55" s="29" t="s">
        <v>119</v>
      </c>
      <c r="G55" s="29" t="s">
        <v>93</v>
      </c>
      <c r="H55" s="29" t="s">
        <v>184</v>
      </c>
    </row>
    <row r="56" spans="1:8" ht="90" x14ac:dyDescent="0.25">
      <c r="A56" s="42" t="s">
        <v>155</v>
      </c>
      <c r="B56" s="24" t="s">
        <v>222</v>
      </c>
      <c r="C56" s="29" t="s">
        <v>2</v>
      </c>
      <c r="D56" s="30">
        <v>2022</v>
      </c>
      <c r="E56" s="30">
        <v>2024</v>
      </c>
      <c r="F56" s="29" t="s">
        <v>120</v>
      </c>
      <c r="G56" s="29" t="s">
        <v>93</v>
      </c>
      <c r="H56" s="29" t="s">
        <v>185</v>
      </c>
    </row>
    <row r="57" spans="1:8" ht="90" x14ac:dyDescent="0.25">
      <c r="A57" s="42" t="s">
        <v>156</v>
      </c>
      <c r="B57" s="24" t="s">
        <v>209</v>
      </c>
      <c r="C57" s="29" t="s">
        <v>2</v>
      </c>
      <c r="D57" s="30">
        <v>2022</v>
      </c>
      <c r="E57" s="30">
        <v>2024</v>
      </c>
      <c r="F57" s="29" t="s">
        <v>94</v>
      </c>
      <c r="G57" s="29" t="s">
        <v>93</v>
      </c>
      <c r="H57" s="29" t="s">
        <v>264</v>
      </c>
    </row>
    <row r="58" spans="1:8" ht="90" x14ac:dyDescent="0.25">
      <c r="A58" s="42" t="s">
        <v>157</v>
      </c>
      <c r="B58" s="24" t="s">
        <v>255</v>
      </c>
      <c r="C58" s="29" t="s">
        <v>2</v>
      </c>
      <c r="D58" s="30">
        <v>2022</v>
      </c>
      <c r="E58" s="30">
        <v>2024</v>
      </c>
      <c r="F58" s="29" t="s">
        <v>256</v>
      </c>
      <c r="G58" s="29" t="s">
        <v>93</v>
      </c>
      <c r="H58" s="29" t="s">
        <v>186</v>
      </c>
    </row>
    <row r="59" spans="1:8" ht="90" x14ac:dyDescent="0.25">
      <c r="A59" s="42" t="s">
        <v>276</v>
      </c>
      <c r="B59" s="24" t="s">
        <v>277</v>
      </c>
      <c r="C59" s="29" t="s">
        <v>2</v>
      </c>
      <c r="D59" s="30">
        <v>2022</v>
      </c>
      <c r="E59" s="30">
        <v>2024</v>
      </c>
      <c r="F59" s="29" t="s">
        <v>317</v>
      </c>
      <c r="G59" s="29" t="s">
        <v>93</v>
      </c>
      <c r="H59" s="29" t="s">
        <v>318</v>
      </c>
    </row>
    <row r="60" spans="1:8" ht="26.25" customHeight="1" x14ac:dyDescent="0.25">
      <c r="A60" s="39">
        <v>5</v>
      </c>
      <c r="B60" s="177" t="s">
        <v>127</v>
      </c>
      <c r="C60" s="178"/>
      <c r="D60" s="178"/>
      <c r="E60" s="178"/>
      <c r="F60" s="178"/>
      <c r="G60" s="178"/>
      <c r="H60" s="179"/>
    </row>
    <row r="61" spans="1:8" ht="33.75" customHeight="1" x14ac:dyDescent="0.25">
      <c r="A61" s="168" t="s">
        <v>109</v>
      </c>
      <c r="B61" s="168"/>
      <c r="C61" s="168"/>
      <c r="D61" s="168"/>
      <c r="E61" s="168"/>
      <c r="F61" s="168"/>
      <c r="G61" s="168"/>
      <c r="H61" s="168"/>
    </row>
    <row r="62" spans="1:8" ht="57" customHeight="1" x14ac:dyDescent="0.25">
      <c r="A62" s="168" t="s">
        <v>105</v>
      </c>
      <c r="B62" s="168"/>
      <c r="C62" s="168"/>
      <c r="D62" s="168"/>
      <c r="E62" s="168"/>
      <c r="F62" s="168"/>
      <c r="G62" s="168"/>
      <c r="H62" s="168"/>
    </row>
    <row r="63" spans="1:8" ht="45" x14ac:dyDescent="0.25">
      <c r="A63" s="42" t="s">
        <v>158</v>
      </c>
      <c r="B63" s="24" t="s">
        <v>210</v>
      </c>
      <c r="C63" s="29" t="s">
        <v>2</v>
      </c>
      <c r="D63" s="30">
        <v>2022</v>
      </c>
      <c r="E63" s="30">
        <v>2024</v>
      </c>
      <c r="F63" s="29" t="s">
        <v>95</v>
      </c>
      <c r="G63" s="29" t="s">
        <v>91</v>
      </c>
      <c r="H63" s="29" t="s">
        <v>187</v>
      </c>
    </row>
    <row r="64" spans="1:8" ht="59.25" customHeight="1" x14ac:dyDescent="0.25">
      <c r="A64" s="42" t="s">
        <v>159</v>
      </c>
      <c r="B64" s="24" t="s">
        <v>68</v>
      </c>
      <c r="C64" s="29" t="s">
        <v>2</v>
      </c>
      <c r="D64" s="30">
        <v>2022</v>
      </c>
      <c r="E64" s="30">
        <v>2024</v>
      </c>
      <c r="F64" s="29" t="s">
        <v>95</v>
      </c>
      <c r="G64" s="29" t="s">
        <v>91</v>
      </c>
      <c r="H64" s="29" t="s">
        <v>187</v>
      </c>
    </row>
    <row r="65" spans="1:8" s="6" customFormat="1" ht="130.5" customHeight="1" x14ac:dyDescent="0.25">
      <c r="A65" s="43" t="s">
        <v>160</v>
      </c>
      <c r="B65" s="24" t="s">
        <v>258</v>
      </c>
      <c r="C65" s="32" t="s">
        <v>2</v>
      </c>
      <c r="D65" s="30">
        <v>2022</v>
      </c>
      <c r="E65" s="30">
        <v>2024</v>
      </c>
      <c r="F65" s="32" t="s">
        <v>263</v>
      </c>
      <c r="G65" s="29" t="s">
        <v>93</v>
      </c>
      <c r="H65" s="32" t="s">
        <v>188</v>
      </c>
    </row>
    <row r="66" spans="1:8" ht="150" x14ac:dyDescent="0.25">
      <c r="A66" s="42" t="s">
        <v>161</v>
      </c>
      <c r="B66" s="24" t="s">
        <v>211</v>
      </c>
      <c r="C66" s="29" t="s">
        <v>2</v>
      </c>
      <c r="D66" s="30">
        <v>2022</v>
      </c>
      <c r="E66" s="30">
        <v>2024</v>
      </c>
      <c r="F66" s="29" t="s">
        <v>99</v>
      </c>
      <c r="G66" s="29" t="s">
        <v>89</v>
      </c>
      <c r="H66" s="29" t="s">
        <v>189</v>
      </c>
    </row>
    <row r="67" spans="1:8" ht="26.25" customHeight="1" x14ac:dyDescent="0.25">
      <c r="A67" s="39">
        <v>6</v>
      </c>
      <c r="B67" s="177" t="s">
        <v>224</v>
      </c>
      <c r="C67" s="178"/>
      <c r="D67" s="178"/>
      <c r="E67" s="178"/>
      <c r="F67" s="178"/>
      <c r="G67" s="178"/>
      <c r="H67" s="179"/>
    </row>
    <row r="68" spans="1:8" ht="36.75" customHeight="1" x14ac:dyDescent="0.25">
      <c r="A68" s="168" t="s">
        <v>109</v>
      </c>
      <c r="B68" s="168"/>
      <c r="C68" s="168"/>
      <c r="D68" s="168"/>
      <c r="E68" s="168"/>
      <c r="F68" s="168"/>
      <c r="G68" s="168"/>
      <c r="H68" s="168"/>
    </row>
    <row r="69" spans="1:8" ht="53.25" customHeight="1" x14ac:dyDescent="0.25">
      <c r="A69" s="168" t="s">
        <v>105</v>
      </c>
      <c r="B69" s="168"/>
      <c r="C69" s="168"/>
      <c r="D69" s="168"/>
      <c r="E69" s="168"/>
      <c r="F69" s="168"/>
      <c r="G69" s="168"/>
      <c r="H69" s="168"/>
    </row>
    <row r="70" spans="1:8" ht="32.25" customHeight="1" x14ac:dyDescent="0.25">
      <c r="A70" s="168" t="s">
        <v>271</v>
      </c>
      <c r="B70" s="168"/>
      <c r="C70" s="168"/>
      <c r="D70" s="168"/>
      <c r="E70" s="168"/>
      <c r="F70" s="168"/>
      <c r="G70" s="168"/>
      <c r="H70" s="168"/>
    </row>
    <row r="71" spans="1:8" ht="29.25" customHeight="1" x14ac:dyDescent="0.25">
      <c r="A71" s="168" t="s">
        <v>77</v>
      </c>
      <c r="B71" s="168"/>
      <c r="C71" s="168"/>
      <c r="D71" s="168"/>
      <c r="E71" s="168"/>
      <c r="F71" s="168"/>
      <c r="G71" s="168"/>
      <c r="H71" s="168"/>
    </row>
    <row r="72" spans="1:8" ht="54.75" customHeight="1" x14ac:dyDescent="0.25">
      <c r="A72" s="168" t="s">
        <v>78</v>
      </c>
      <c r="B72" s="168"/>
      <c r="C72" s="168"/>
      <c r="D72" s="168"/>
      <c r="E72" s="168"/>
      <c r="F72" s="168"/>
      <c r="G72" s="168"/>
      <c r="H72" s="168"/>
    </row>
    <row r="73" spans="1:8" ht="75" x14ac:dyDescent="0.25">
      <c r="A73" s="42" t="s">
        <v>162</v>
      </c>
      <c r="B73" s="24" t="s">
        <v>225</v>
      </c>
      <c r="C73" s="29" t="s">
        <v>2</v>
      </c>
      <c r="D73" s="30">
        <v>2022</v>
      </c>
      <c r="E73" s="30">
        <v>2024</v>
      </c>
      <c r="F73" s="29" t="s">
        <v>114</v>
      </c>
      <c r="G73" s="29" t="s">
        <v>96</v>
      </c>
      <c r="H73" s="29" t="s">
        <v>231</v>
      </c>
    </row>
    <row r="74" spans="1:8" ht="75" x14ac:dyDescent="0.25">
      <c r="A74" s="42" t="s">
        <v>169</v>
      </c>
      <c r="B74" s="24" t="s">
        <v>226</v>
      </c>
      <c r="C74" s="29" t="s">
        <v>2</v>
      </c>
      <c r="D74" s="30">
        <v>2022</v>
      </c>
      <c r="E74" s="30">
        <v>2024</v>
      </c>
      <c r="F74" s="29" t="s">
        <v>115</v>
      </c>
      <c r="G74" s="29" t="s">
        <v>96</v>
      </c>
      <c r="H74" s="29" t="s">
        <v>232</v>
      </c>
    </row>
    <row r="75" spans="1:8" ht="75" x14ac:dyDescent="0.25">
      <c r="A75" s="42" t="s">
        <v>213</v>
      </c>
      <c r="B75" s="24" t="s">
        <v>227</v>
      </c>
      <c r="C75" s="29" t="s">
        <v>2</v>
      </c>
      <c r="D75" s="30">
        <v>2022</v>
      </c>
      <c r="E75" s="30">
        <v>2024</v>
      </c>
      <c r="F75" s="29" t="s">
        <v>116</v>
      </c>
      <c r="G75" s="29" t="s">
        <v>96</v>
      </c>
      <c r="H75" s="29" t="s">
        <v>233</v>
      </c>
    </row>
    <row r="76" spans="1:8" ht="90" x14ac:dyDescent="0.25">
      <c r="A76" s="42" t="s">
        <v>214</v>
      </c>
      <c r="B76" s="24" t="s">
        <v>230</v>
      </c>
      <c r="C76" s="29" t="s">
        <v>2</v>
      </c>
      <c r="D76" s="30">
        <v>2022</v>
      </c>
      <c r="E76" s="30">
        <v>2024</v>
      </c>
      <c r="F76" s="29" t="s">
        <v>117</v>
      </c>
      <c r="G76" s="29" t="s">
        <v>96</v>
      </c>
      <c r="H76" s="29" t="s">
        <v>234</v>
      </c>
    </row>
    <row r="77" spans="1:8" ht="78.75" x14ac:dyDescent="0.25">
      <c r="A77" s="42" t="s">
        <v>215</v>
      </c>
      <c r="B77" s="24" t="s">
        <v>241</v>
      </c>
      <c r="C77" s="29" t="s">
        <v>2</v>
      </c>
      <c r="D77" s="30">
        <v>2022</v>
      </c>
      <c r="E77" s="30">
        <v>2024</v>
      </c>
      <c r="F77" s="29" t="s">
        <v>100</v>
      </c>
      <c r="G77" s="29" t="s">
        <v>96</v>
      </c>
      <c r="H77" s="29" t="s">
        <v>235</v>
      </c>
    </row>
    <row r="78" spans="1:8" ht="211.5" customHeight="1" x14ac:dyDescent="0.25">
      <c r="A78" s="42" t="s">
        <v>216</v>
      </c>
      <c r="B78" s="24" t="s">
        <v>257</v>
      </c>
      <c r="C78" s="29" t="s">
        <v>2</v>
      </c>
      <c r="D78" s="30">
        <v>2022</v>
      </c>
      <c r="E78" s="30">
        <v>2024</v>
      </c>
      <c r="F78" s="29" t="s">
        <v>272</v>
      </c>
      <c r="G78" s="29" t="s">
        <v>97</v>
      </c>
      <c r="H78" s="29" t="s">
        <v>236</v>
      </c>
    </row>
    <row r="79" spans="1:8" ht="231" customHeight="1" x14ac:dyDescent="0.25">
      <c r="A79" s="42" t="s">
        <v>217</v>
      </c>
      <c r="B79" s="24" t="s">
        <v>242</v>
      </c>
      <c r="C79" s="29" t="s">
        <v>2</v>
      </c>
      <c r="D79" s="30">
        <v>2022</v>
      </c>
      <c r="E79" s="30">
        <v>2024</v>
      </c>
      <c r="F79" s="29" t="s">
        <v>268</v>
      </c>
      <c r="G79" s="29" t="s">
        <v>96</v>
      </c>
      <c r="H79" s="29" t="s">
        <v>237</v>
      </c>
    </row>
    <row r="80" spans="1:8" ht="76.5" customHeight="1" x14ac:dyDescent="0.25">
      <c r="A80" s="42" t="s">
        <v>218</v>
      </c>
      <c r="B80" s="24" t="s">
        <v>243</v>
      </c>
      <c r="C80" s="29" t="s">
        <v>2</v>
      </c>
      <c r="D80" s="30">
        <v>2022</v>
      </c>
      <c r="E80" s="30">
        <v>2024</v>
      </c>
      <c r="F80" s="29" t="s">
        <v>247</v>
      </c>
      <c r="G80" s="29" t="s">
        <v>96</v>
      </c>
      <c r="H80" s="29" t="s">
        <v>238</v>
      </c>
    </row>
    <row r="81" spans="1:8" ht="195" x14ac:dyDescent="0.25">
      <c r="A81" s="42" t="s">
        <v>219</v>
      </c>
      <c r="B81" s="24" t="s">
        <v>244</v>
      </c>
      <c r="C81" s="29" t="s">
        <v>2</v>
      </c>
      <c r="D81" s="30">
        <v>2022</v>
      </c>
      <c r="E81" s="30">
        <v>2024</v>
      </c>
      <c r="F81" s="29" t="s">
        <v>246</v>
      </c>
      <c r="G81" s="29" t="s">
        <v>96</v>
      </c>
      <c r="H81" s="29" t="s">
        <v>239</v>
      </c>
    </row>
    <row r="82" spans="1:8" ht="105" x14ac:dyDescent="0.25">
      <c r="A82" s="42" t="s">
        <v>220</v>
      </c>
      <c r="B82" s="24" t="s">
        <v>245</v>
      </c>
      <c r="C82" s="29" t="s">
        <v>2</v>
      </c>
      <c r="D82" s="30">
        <v>2022</v>
      </c>
      <c r="E82" s="30">
        <v>2024</v>
      </c>
      <c r="F82" s="29" t="s">
        <v>269</v>
      </c>
      <c r="G82" s="29" t="s">
        <v>96</v>
      </c>
      <c r="H82" s="29" t="s">
        <v>240</v>
      </c>
    </row>
    <row r="83" spans="1:8" ht="135" customHeight="1" x14ac:dyDescent="0.25">
      <c r="A83" s="42" t="s">
        <v>228</v>
      </c>
      <c r="B83" s="24" t="s">
        <v>252</v>
      </c>
      <c r="C83" s="29" t="s">
        <v>2</v>
      </c>
      <c r="D83" s="30">
        <v>2022</v>
      </c>
      <c r="E83" s="30">
        <v>2024</v>
      </c>
      <c r="F83" s="29" t="s">
        <v>254</v>
      </c>
      <c r="G83" s="29" t="s">
        <v>96</v>
      </c>
      <c r="H83" s="29" t="s">
        <v>253</v>
      </c>
    </row>
  </sheetData>
  <mergeCells count="33">
    <mergeCell ref="B2:H2"/>
    <mergeCell ref="B3:H3"/>
    <mergeCell ref="A4:A5"/>
    <mergeCell ref="B4:B5"/>
    <mergeCell ref="C4:C5"/>
    <mergeCell ref="D4:E4"/>
    <mergeCell ref="F4:F5"/>
    <mergeCell ref="G4:G5"/>
    <mergeCell ref="H4:H5"/>
    <mergeCell ref="B47:H47"/>
    <mergeCell ref="A7:H7"/>
    <mergeCell ref="B8:H8"/>
    <mergeCell ref="A9:H9"/>
    <mergeCell ref="A10:H10"/>
    <mergeCell ref="A11:H11"/>
    <mergeCell ref="B20:H20"/>
    <mergeCell ref="A21:H21"/>
    <mergeCell ref="A22:H22"/>
    <mergeCell ref="B42:H42"/>
    <mergeCell ref="A43:H43"/>
    <mergeCell ref="A44:H44"/>
    <mergeCell ref="A72:H72"/>
    <mergeCell ref="A48:H48"/>
    <mergeCell ref="A49:H49"/>
    <mergeCell ref="A50:H50"/>
    <mergeCell ref="B60:H60"/>
    <mergeCell ref="A61:H61"/>
    <mergeCell ref="A62:H62"/>
    <mergeCell ref="B67:H67"/>
    <mergeCell ref="A68:H68"/>
    <mergeCell ref="A69:H69"/>
    <mergeCell ref="A70:H70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70" zoomScaleSheetLayoutView="100" workbookViewId="0">
      <selection activeCell="C8" sqref="C8"/>
    </sheetView>
  </sheetViews>
  <sheetFormatPr defaultRowHeight="15" x14ac:dyDescent="0.25"/>
  <cols>
    <col min="1" max="1" width="8.28515625" style="3" customWidth="1"/>
    <col min="2" max="2" width="21.140625" style="3" customWidth="1"/>
    <col min="3" max="3" width="66.5703125" style="3" customWidth="1"/>
    <col min="4" max="4" width="30.5703125" style="3" customWidth="1"/>
    <col min="5" max="5" width="17.7109375" style="3" customWidth="1"/>
    <col min="6" max="16384" width="9.140625" style="3"/>
  </cols>
  <sheetData>
    <row r="1" spans="1:5" ht="15.75" x14ac:dyDescent="0.25">
      <c r="E1" s="18" t="s">
        <v>37</v>
      </c>
    </row>
    <row r="2" spans="1:5" x14ac:dyDescent="0.25">
      <c r="A2" s="182" t="s">
        <v>73</v>
      </c>
      <c r="B2" s="182"/>
      <c r="C2" s="182"/>
      <c r="D2" s="182"/>
      <c r="E2" s="182"/>
    </row>
    <row r="3" spans="1:5" x14ac:dyDescent="0.25">
      <c r="A3" s="182" t="s">
        <v>101</v>
      </c>
      <c r="B3" s="182"/>
      <c r="C3" s="182"/>
      <c r="D3" s="182"/>
      <c r="E3" s="182"/>
    </row>
    <row r="5" spans="1:5" ht="48" customHeight="1" x14ac:dyDescent="0.25">
      <c r="A5" s="17" t="s">
        <v>74</v>
      </c>
      <c r="B5" s="17" t="s">
        <v>69</v>
      </c>
      <c r="C5" s="17" t="s">
        <v>70</v>
      </c>
      <c r="D5" s="17" t="s">
        <v>71</v>
      </c>
      <c r="E5" s="17" t="s">
        <v>72</v>
      </c>
    </row>
    <row r="6" spans="1:5" ht="15.75" x14ac:dyDescent="0.25">
      <c r="A6" s="19">
        <v>1</v>
      </c>
      <c r="B6" s="19">
        <v>2</v>
      </c>
      <c r="C6" s="19">
        <v>3</v>
      </c>
      <c r="D6" s="19">
        <v>4</v>
      </c>
      <c r="E6" s="19"/>
    </row>
    <row r="7" spans="1:5" ht="15.75" customHeight="1" x14ac:dyDescent="0.25">
      <c r="A7" s="183" t="s">
        <v>62</v>
      </c>
      <c r="B7" s="184"/>
      <c r="C7" s="184"/>
      <c r="D7" s="184"/>
      <c r="E7" s="185"/>
    </row>
    <row r="8" spans="1:5" ht="15.75" x14ac:dyDescent="0.25">
      <c r="A8" s="17"/>
      <c r="B8" s="17"/>
      <c r="C8" s="17"/>
      <c r="D8" s="17"/>
      <c r="E8" s="48"/>
    </row>
    <row r="9" spans="1:5" ht="15.75" x14ac:dyDescent="0.25">
      <c r="A9" s="17"/>
      <c r="B9" s="17"/>
      <c r="C9" s="17"/>
      <c r="D9" s="17"/>
      <c r="E9" s="48"/>
    </row>
    <row r="54" spans="2:2" ht="15.75" x14ac:dyDescent="0.25">
      <c r="B54" s="36"/>
    </row>
  </sheetData>
  <mergeCells count="3">
    <mergeCell ref="A2:E2"/>
    <mergeCell ref="A3:E3"/>
    <mergeCell ref="A7:E7"/>
  </mergeCells>
  <pageMargins left="0.25" right="0.25" top="0.75" bottom="0.75" header="0.3" footer="0.3"/>
  <pageSetup paperSize="9" scale="98" orientation="landscape" blackAndWhite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view="pageBreakPreview" topLeftCell="A14" zoomScale="90" zoomScaleNormal="70" zoomScaleSheetLayoutView="90" workbookViewId="0">
      <selection activeCell="B141" sqref="B141:B143"/>
    </sheetView>
  </sheetViews>
  <sheetFormatPr defaultRowHeight="15" x14ac:dyDescent="0.25"/>
  <cols>
    <col min="1" max="1" width="16.85546875" style="8" customWidth="1"/>
    <col min="2" max="2" width="70.42578125" style="8" customWidth="1"/>
    <col min="3" max="3" width="33.7109375" customWidth="1"/>
    <col min="4" max="4" width="9.140625" style="9"/>
    <col min="5" max="5" width="7.7109375" style="9" customWidth="1"/>
    <col min="6" max="6" width="13.7109375" style="9" customWidth="1"/>
    <col min="7" max="7" width="5.42578125" style="9" customWidth="1"/>
    <col min="8" max="8" width="16.85546875" customWidth="1"/>
    <col min="9" max="9" width="18.140625" customWidth="1"/>
    <col min="10" max="11" width="19.5703125" customWidth="1"/>
    <col min="12" max="12" width="13" customWidth="1"/>
    <col min="13" max="13" width="12.42578125" bestFit="1" customWidth="1"/>
  </cols>
  <sheetData>
    <row r="1" spans="1:11" s="77" customFormat="1" ht="15.75" x14ac:dyDescent="0.25">
      <c r="A1" s="75"/>
      <c r="B1" s="76"/>
      <c r="E1" s="87"/>
      <c r="F1" s="87"/>
      <c r="G1" s="87"/>
      <c r="H1" s="87"/>
      <c r="I1" s="157" t="s">
        <v>58</v>
      </c>
      <c r="J1" s="157"/>
      <c r="K1" s="157"/>
    </row>
    <row r="2" spans="1:11" s="77" customFormat="1" ht="19.5" customHeight="1" x14ac:dyDescent="0.25">
      <c r="A2" s="75"/>
      <c r="E2" s="88"/>
      <c r="F2" s="88"/>
      <c r="G2" s="88"/>
      <c r="H2" s="88"/>
      <c r="I2" s="158" t="s">
        <v>283</v>
      </c>
      <c r="J2" s="158"/>
      <c r="K2" s="158"/>
    </row>
    <row r="3" spans="1:11" s="77" customFormat="1" ht="15.75" customHeight="1" x14ac:dyDescent="0.25">
      <c r="A3" s="75"/>
      <c r="E3" s="88"/>
      <c r="F3" s="88"/>
      <c r="G3" s="88"/>
      <c r="H3" s="88"/>
      <c r="I3" s="158" t="s">
        <v>284</v>
      </c>
      <c r="J3" s="158"/>
      <c r="K3" s="158"/>
    </row>
    <row r="4" spans="1:11" s="77" customFormat="1" ht="15.75" customHeight="1" x14ac:dyDescent="0.25">
      <c r="A4" s="75"/>
      <c r="E4" s="88"/>
      <c r="F4" s="88"/>
      <c r="G4" s="88"/>
      <c r="H4" s="88"/>
      <c r="I4" s="158" t="s">
        <v>501</v>
      </c>
      <c r="J4" s="158"/>
      <c r="K4" s="158"/>
    </row>
    <row r="5" spans="1:11" s="77" customFormat="1" ht="15.75" x14ac:dyDescent="0.25">
      <c r="A5" s="75"/>
      <c r="E5" s="79"/>
      <c r="F5" s="79"/>
      <c r="G5" s="88"/>
      <c r="H5" s="88"/>
      <c r="I5" s="158"/>
      <c r="J5" s="158"/>
      <c r="K5" s="158"/>
    </row>
    <row r="6" spans="1:11" ht="16.5" x14ac:dyDescent="0.25">
      <c r="A6" s="12"/>
      <c r="B6" s="12"/>
      <c r="C6" s="5"/>
      <c r="D6" s="13"/>
      <c r="E6" s="13"/>
      <c r="F6" s="13"/>
      <c r="G6" s="13"/>
      <c r="H6" s="5"/>
      <c r="I6" s="5"/>
      <c r="J6" s="4"/>
      <c r="K6" s="4" t="s">
        <v>41</v>
      </c>
    </row>
    <row r="7" spans="1:11" ht="18.75" customHeight="1" x14ac:dyDescent="0.25">
      <c r="A7"/>
      <c r="B7" s="206" t="s">
        <v>498</v>
      </c>
      <c r="C7" s="206"/>
      <c r="D7" s="206"/>
      <c r="E7" s="206"/>
      <c r="F7" s="206"/>
      <c r="G7" s="206"/>
      <c r="H7" s="206"/>
      <c r="I7" s="206"/>
      <c r="J7" s="206"/>
      <c r="K7" s="37"/>
    </row>
    <row r="8" spans="1:11" ht="16.5" x14ac:dyDescent="0.25">
      <c r="A8" s="12"/>
      <c r="B8" s="12"/>
      <c r="C8" s="5"/>
      <c r="D8" s="13"/>
      <c r="E8" s="13"/>
      <c r="F8" s="13"/>
      <c r="G8" s="13"/>
      <c r="H8" s="5"/>
      <c r="I8" s="5"/>
      <c r="J8" s="5"/>
      <c r="K8" s="5"/>
    </row>
    <row r="9" spans="1:11" ht="15.75" customHeight="1" x14ac:dyDescent="0.25">
      <c r="A9" s="202" t="s">
        <v>192</v>
      </c>
      <c r="B9" s="202" t="s">
        <v>3</v>
      </c>
      <c r="C9" s="202" t="s">
        <v>4</v>
      </c>
      <c r="D9" s="197" t="s">
        <v>5</v>
      </c>
      <c r="E9" s="197"/>
      <c r="F9" s="197"/>
      <c r="G9" s="197"/>
      <c r="H9" s="202" t="s">
        <v>6</v>
      </c>
      <c r="I9" s="202"/>
      <c r="J9" s="202"/>
      <c r="K9" s="202"/>
    </row>
    <row r="10" spans="1:11" ht="72.75" customHeight="1" x14ac:dyDescent="0.25">
      <c r="A10" s="202"/>
      <c r="B10" s="202"/>
      <c r="C10" s="202"/>
      <c r="D10" s="25" t="s">
        <v>7</v>
      </c>
      <c r="E10" s="25" t="s">
        <v>20</v>
      </c>
      <c r="F10" s="25" t="s">
        <v>8</v>
      </c>
      <c r="G10" s="25" t="s">
        <v>9</v>
      </c>
      <c r="H10" s="17" t="s">
        <v>49</v>
      </c>
      <c r="I10" s="17" t="s">
        <v>38</v>
      </c>
      <c r="J10" s="17" t="s">
        <v>39</v>
      </c>
      <c r="K10" s="17" t="s">
        <v>274</v>
      </c>
    </row>
    <row r="11" spans="1:11" s="10" customFormat="1" ht="15.75" x14ac:dyDescent="0.25">
      <c r="A11" s="26">
        <v>1</v>
      </c>
      <c r="B11" s="26">
        <v>2</v>
      </c>
      <c r="C11" s="26">
        <v>3</v>
      </c>
      <c r="D11" s="25" t="s">
        <v>165</v>
      </c>
      <c r="E11" s="25"/>
      <c r="F11" s="25" t="s">
        <v>167</v>
      </c>
      <c r="G11" s="25" t="s">
        <v>168</v>
      </c>
      <c r="H11" s="60">
        <v>8</v>
      </c>
      <c r="I11" s="60">
        <v>9</v>
      </c>
      <c r="J11" s="60">
        <v>10</v>
      </c>
      <c r="K11" s="60">
        <v>11</v>
      </c>
    </row>
    <row r="12" spans="1:11" s="47" customFormat="1" ht="15.75" x14ac:dyDescent="0.25">
      <c r="A12" s="195"/>
      <c r="B12" s="196" t="s">
        <v>435</v>
      </c>
      <c r="C12" s="45" t="s">
        <v>10</v>
      </c>
      <c r="D12" s="46">
        <v>732</v>
      </c>
      <c r="E12" s="46" t="s">
        <v>11</v>
      </c>
      <c r="F12" s="46" t="s">
        <v>11</v>
      </c>
      <c r="G12" s="46" t="s">
        <v>11</v>
      </c>
      <c r="H12" s="64">
        <f>H15+H45+H111+H135+H153+H174+H186+H204</f>
        <v>1480486.5999999999</v>
      </c>
      <c r="I12" s="64">
        <f t="shared" ref="I12:J12" si="0">I15+I45+I111+I135+I153+I174+I186+I204</f>
        <v>1356150</v>
      </c>
      <c r="J12" s="64">
        <f t="shared" si="0"/>
        <v>1338006.23</v>
      </c>
      <c r="K12" s="63">
        <f>H12+I12+J12</f>
        <v>4174642.8299999996</v>
      </c>
    </row>
    <row r="13" spans="1:11" s="47" customFormat="1" ht="15.75" x14ac:dyDescent="0.25">
      <c r="A13" s="195"/>
      <c r="B13" s="196"/>
      <c r="C13" s="45" t="s">
        <v>1</v>
      </c>
      <c r="D13" s="46">
        <v>732</v>
      </c>
      <c r="E13" s="46" t="s">
        <v>11</v>
      </c>
      <c r="F13" s="46" t="s">
        <v>11</v>
      </c>
      <c r="G13" s="46" t="s">
        <v>11</v>
      </c>
      <c r="H13" s="64">
        <f>H16+H46+H112+H136+H154+H175+H187+H205</f>
        <v>1480486.5999999999</v>
      </c>
      <c r="I13" s="64">
        <f t="shared" ref="I13:J13" si="1">I16+I46+I112+I136+I154+I175+I187+I205</f>
        <v>1356150</v>
      </c>
      <c r="J13" s="64">
        <f t="shared" si="1"/>
        <v>1338006.23</v>
      </c>
      <c r="K13" s="64">
        <f t="shared" ref="K13:K109" si="2">H13+I13+J13</f>
        <v>4174642.8299999996</v>
      </c>
    </row>
    <row r="14" spans="1:11" s="47" customFormat="1" ht="15.75" x14ac:dyDescent="0.25">
      <c r="A14" s="195"/>
      <c r="B14" s="196"/>
      <c r="C14" s="45" t="s">
        <v>12</v>
      </c>
      <c r="D14" s="46">
        <v>732</v>
      </c>
      <c r="E14" s="46" t="s">
        <v>11</v>
      </c>
      <c r="F14" s="46" t="s">
        <v>11</v>
      </c>
      <c r="G14" s="46" t="s">
        <v>11</v>
      </c>
      <c r="H14" s="64">
        <f>H17+H47+H113+H137+H155+H176+H188+H206</f>
        <v>1415927.4</v>
      </c>
      <c r="I14" s="64">
        <f t="shared" ref="I14" si="3">I17+I47+I113+I137+I155+I176+I188+I206</f>
        <v>1291243.8000000003</v>
      </c>
      <c r="J14" s="64">
        <f>J17+J47+J113+J137+J155+J176+J188+J206</f>
        <v>1273100</v>
      </c>
      <c r="K14" s="64">
        <f t="shared" si="2"/>
        <v>3980271.2</v>
      </c>
    </row>
    <row r="15" spans="1:11" s="47" customFormat="1" ht="15.75" x14ac:dyDescent="0.25">
      <c r="A15" s="195">
        <v>1</v>
      </c>
      <c r="B15" s="196" t="s">
        <v>469</v>
      </c>
      <c r="C15" s="45" t="s">
        <v>10</v>
      </c>
      <c r="D15" s="46">
        <v>732</v>
      </c>
      <c r="E15" s="46" t="s">
        <v>11</v>
      </c>
      <c r="F15" s="46" t="s">
        <v>11</v>
      </c>
      <c r="G15" s="46" t="s">
        <v>11</v>
      </c>
      <c r="H15" s="64">
        <f t="shared" ref="H15:J17" si="4">H21+H24+H36+H33+H27+H39+H30+H42+H18</f>
        <v>298779.3</v>
      </c>
      <c r="I15" s="64">
        <f t="shared" si="4"/>
        <v>295337.09999999998</v>
      </c>
      <c r="J15" s="64">
        <f t="shared" si="4"/>
        <v>295481.3</v>
      </c>
      <c r="K15" s="63">
        <f>H15+I15+J15</f>
        <v>889597.7</v>
      </c>
    </row>
    <row r="16" spans="1:11" s="47" customFormat="1" ht="15.75" x14ac:dyDescent="0.25">
      <c r="A16" s="195"/>
      <c r="B16" s="196"/>
      <c r="C16" s="45" t="s">
        <v>1</v>
      </c>
      <c r="D16" s="46">
        <v>732</v>
      </c>
      <c r="E16" s="46" t="s">
        <v>11</v>
      </c>
      <c r="F16" s="46" t="s">
        <v>11</v>
      </c>
      <c r="G16" s="46" t="s">
        <v>11</v>
      </c>
      <c r="H16" s="64">
        <f t="shared" si="4"/>
        <v>298779.3</v>
      </c>
      <c r="I16" s="64">
        <f t="shared" si="4"/>
        <v>295337.09999999998</v>
      </c>
      <c r="J16" s="64">
        <f t="shared" si="4"/>
        <v>295481.3</v>
      </c>
      <c r="K16" s="63">
        <f t="shared" ref="K16:K20" si="5">H16+I16+J16</f>
        <v>889597.7</v>
      </c>
    </row>
    <row r="17" spans="1:11" s="47" customFormat="1" ht="15.75" x14ac:dyDescent="0.25">
      <c r="A17" s="195"/>
      <c r="B17" s="196"/>
      <c r="C17" s="45" t="s">
        <v>12</v>
      </c>
      <c r="D17" s="46">
        <v>732</v>
      </c>
      <c r="E17" s="46" t="s">
        <v>11</v>
      </c>
      <c r="F17" s="46" t="s">
        <v>11</v>
      </c>
      <c r="G17" s="46" t="s">
        <v>11</v>
      </c>
      <c r="H17" s="64">
        <f t="shared" si="4"/>
        <v>298779.3</v>
      </c>
      <c r="I17" s="64">
        <f t="shared" si="4"/>
        <v>295337.09999999998</v>
      </c>
      <c r="J17" s="64">
        <f t="shared" si="4"/>
        <v>295481.3</v>
      </c>
      <c r="K17" s="63">
        <f t="shared" si="5"/>
        <v>889597.7</v>
      </c>
    </row>
    <row r="18" spans="1:11" s="145" customFormat="1" ht="15" customHeight="1" x14ac:dyDescent="0.25">
      <c r="A18" s="210" t="s">
        <v>121</v>
      </c>
      <c r="B18" s="203" t="s">
        <v>448</v>
      </c>
      <c r="C18" s="1" t="s">
        <v>10</v>
      </c>
      <c r="D18" s="137">
        <v>732</v>
      </c>
      <c r="E18" s="137" t="s">
        <v>11</v>
      </c>
      <c r="F18" s="137" t="s">
        <v>11</v>
      </c>
      <c r="G18" s="137" t="s">
        <v>11</v>
      </c>
      <c r="H18" s="62">
        <f t="shared" ref="H18:J19" si="6">H19</f>
        <v>0</v>
      </c>
      <c r="I18" s="62">
        <f t="shared" si="6"/>
        <v>1050</v>
      </c>
      <c r="J18" s="62">
        <f t="shared" si="6"/>
        <v>1050</v>
      </c>
      <c r="K18" s="62">
        <f t="shared" si="5"/>
        <v>2100</v>
      </c>
    </row>
    <row r="19" spans="1:11" s="145" customFormat="1" ht="15.75" x14ac:dyDescent="0.25">
      <c r="A19" s="211"/>
      <c r="B19" s="204"/>
      <c r="C19" s="129" t="s">
        <v>1</v>
      </c>
      <c r="D19" s="130">
        <v>732</v>
      </c>
      <c r="E19" s="130" t="s">
        <v>21</v>
      </c>
      <c r="F19" s="130" t="s">
        <v>577</v>
      </c>
      <c r="G19" s="130" t="s">
        <v>11</v>
      </c>
      <c r="H19" s="59">
        <f t="shared" si="6"/>
        <v>0</v>
      </c>
      <c r="I19" s="59">
        <f t="shared" si="6"/>
        <v>1050</v>
      </c>
      <c r="J19" s="59">
        <f t="shared" si="6"/>
        <v>1050</v>
      </c>
      <c r="K19" s="62">
        <f t="shared" si="5"/>
        <v>2100</v>
      </c>
    </row>
    <row r="20" spans="1:11" s="145" customFormat="1" ht="31.5" x14ac:dyDescent="0.25">
      <c r="A20" s="212"/>
      <c r="B20" s="205"/>
      <c r="C20" s="129" t="s">
        <v>14</v>
      </c>
      <c r="D20" s="130">
        <v>732</v>
      </c>
      <c r="E20" s="130" t="s">
        <v>21</v>
      </c>
      <c r="F20" s="130" t="s">
        <v>577</v>
      </c>
      <c r="G20" s="130" t="s">
        <v>30</v>
      </c>
      <c r="H20" s="59">
        <v>0</v>
      </c>
      <c r="I20" s="59">
        <v>1050</v>
      </c>
      <c r="J20" s="59">
        <v>1050</v>
      </c>
      <c r="K20" s="62">
        <f t="shared" si="5"/>
        <v>2100</v>
      </c>
    </row>
    <row r="21" spans="1:11" s="11" customFormat="1" ht="15.75" x14ac:dyDescent="0.25">
      <c r="A21" s="197" t="s">
        <v>122</v>
      </c>
      <c r="B21" s="198" t="s">
        <v>389</v>
      </c>
      <c r="C21" s="1" t="s">
        <v>10</v>
      </c>
      <c r="D21" s="2">
        <v>732</v>
      </c>
      <c r="E21" s="2" t="s">
        <v>11</v>
      </c>
      <c r="F21" s="2" t="s">
        <v>11</v>
      </c>
      <c r="G21" s="2" t="s">
        <v>11</v>
      </c>
      <c r="H21" s="62">
        <f t="shared" ref="H21:H22" si="7">H22</f>
        <v>158181.5</v>
      </c>
      <c r="I21" s="62">
        <f t="shared" ref="I21:J22" si="8">I22</f>
        <v>158320.1</v>
      </c>
      <c r="J21" s="62">
        <f t="shared" si="8"/>
        <v>158464.29999999999</v>
      </c>
      <c r="K21" s="62">
        <f t="shared" si="2"/>
        <v>474965.89999999997</v>
      </c>
    </row>
    <row r="22" spans="1:11" ht="15.75" x14ac:dyDescent="0.25">
      <c r="A22" s="197"/>
      <c r="B22" s="198"/>
      <c r="C22" s="24" t="s">
        <v>1</v>
      </c>
      <c r="D22" s="25">
        <v>732</v>
      </c>
      <c r="E22" s="25" t="s">
        <v>21</v>
      </c>
      <c r="F22" s="25" t="s">
        <v>450</v>
      </c>
      <c r="G22" s="25" t="s">
        <v>11</v>
      </c>
      <c r="H22" s="59">
        <f t="shared" si="7"/>
        <v>158181.5</v>
      </c>
      <c r="I22" s="59">
        <f t="shared" si="8"/>
        <v>158320.1</v>
      </c>
      <c r="J22" s="59">
        <f t="shared" si="8"/>
        <v>158464.29999999999</v>
      </c>
      <c r="K22" s="62">
        <f t="shared" si="2"/>
        <v>474965.89999999997</v>
      </c>
    </row>
    <row r="23" spans="1:11" ht="47.25" customHeight="1" x14ac:dyDescent="0.25">
      <c r="A23" s="197"/>
      <c r="B23" s="198"/>
      <c r="C23" s="24" t="s">
        <v>14</v>
      </c>
      <c r="D23" s="25">
        <v>732</v>
      </c>
      <c r="E23" s="25" t="s">
        <v>21</v>
      </c>
      <c r="F23" s="25" t="s">
        <v>450</v>
      </c>
      <c r="G23" s="25">
        <v>611</v>
      </c>
      <c r="H23" s="59">
        <v>158181.5</v>
      </c>
      <c r="I23" s="59">
        <v>158320.1</v>
      </c>
      <c r="J23" s="59">
        <v>158464.29999999999</v>
      </c>
      <c r="K23" s="62">
        <f t="shared" si="2"/>
        <v>474965.89999999997</v>
      </c>
    </row>
    <row r="24" spans="1:11" s="11" customFormat="1" ht="15.75" x14ac:dyDescent="0.25">
      <c r="A24" s="197" t="s">
        <v>123</v>
      </c>
      <c r="B24" s="198" t="s">
        <v>390</v>
      </c>
      <c r="C24" s="1" t="s">
        <v>10</v>
      </c>
      <c r="D24" s="2">
        <v>732</v>
      </c>
      <c r="E24" s="2" t="s">
        <v>11</v>
      </c>
      <c r="F24" s="2" t="s">
        <v>11</v>
      </c>
      <c r="G24" s="2" t="s">
        <v>11</v>
      </c>
      <c r="H24" s="62">
        <f>H25</f>
        <v>140597.79999999999</v>
      </c>
      <c r="I24" s="62">
        <f t="shared" ref="I24:J24" si="9">I25</f>
        <v>135967</v>
      </c>
      <c r="J24" s="62">
        <f t="shared" si="9"/>
        <v>135967</v>
      </c>
      <c r="K24" s="62">
        <f>K25</f>
        <v>412531.8</v>
      </c>
    </row>
    <row r="25" spans="1:11" ht="15.75" x14ac:dyDescent="0.25">
      <c r="A25" s="197"/>
      <c r="B25" s="198"/>
      <c r="C25" s="24" t="s">
        <v>1</v>
      </c>
      <c r="D25" s="25">
        <v>732</v>
      </c>
      <c r="E25" s="25" t="s">
        <v>21</v>
      </c>
      <c r="F25" s="25" t="s">
        <v>451</v>
      </c>
      <c r="G25" s="25" t="s">
        <v>11</v>
      </c>
      <c r="H25" s="59">
        <v>140597.79999999999</v>
      </c>
      <c r="I25" s="59">
        <v>135967</v>
      </c>
      <c r="J25" s="59">
        <v>135967</v>
      </c>
      <c r="K25" s="62">
        <f t="shared" si="2"/>
        <v>412531.8</v>
      </c>
    </row>
    <row r="26" spans="1:11" ht="31.5" x14ac:dyDescent="0.25">
      <c r="A26" s="197"/>
      <c r="B26" s="198"/>
      <c r="C26" s="24" t="s">
        <v>15</v>
      </c>
      <c r="D26" s="25">
        <v>732</v>
      </c>
      <c r="E26" s="25" t="s">
        <v>21</v>
      </c>
      <c r="F26" s="25" t="s">
        <v>451</v>
      </c>
      <c r="G26" s="25">
        <v>611</v>
      </c>
      <c r="H26" s="59">
        <v>140597.79999999999</v>
      </c>
      <c r="I26" s="59">
        <v>135967</v>
      </c>
      <c r="J26" s="59">
        <v>135967</v>
      </c>
      <c r="K26" s="62">
        <f t="shared" si="2"/>
        <v>412531.8</v>
      </c>
    </row>
    <row r="27" spans="1:11" s="11" customFormat="1" ht="15.75" x14ac:dyDescent="0.25">
      <c r="A27" s="197" t="s">
        <v>124</v>
      </c>
      <c r="B27" s="198" t="s">
        <v>386</v>
      </c>
      <c r="C27" s="1" t="s">
        <v>10</v>
      </c>
      <c r="D27" s="2">
        <v>732</v>
      </c>
      <c r="E27" s="2" t="s">
        <v>11</v>
      </c>
      <c r="F27" s="2" t="s">
        <v>11</v>
      </c>
      <c r="G27" s="2" t="s">
        <v>11</v>
      </c>
      <c r="H27" s="62">
        <f t="shared" ref="H27:H28" si="10">H28</f>
        <v>0</v>
      </c>
      <c r="I27" s="62">
        <f t="shared" ref="I27:J28" si="11">I28</f>
        <v>0</v>
      </c>
      <c r="J27" s="62">
        <f t="shared" si="11"/>
        <v>0</v>
      </c>
      <c r="K27" s="62">
        <f t="shared" si="2"/>
        <v>0</v>
      </c>
    </row>
    <row r="28" spans="1:11" ht="30" customHeight="1" x14ac:dyDescent="0.25">
      <c r="A28" s="197"/>
      <c r="B28" s="198"/>
      <c r="C28" s="24" t="s">
        <v>1</v>
      </c>
      <c r="D28" s="25">
        <v>732</v>
      </c>
      <c r="E28" s="25" t="s">
        <v>21</v>
      </c>
      <c r="F28" s="25" t="s">
        <v>31</v>
      </c>
      <c r="G28" s="25" t="s">
        <v>11</v>
      </c>
      <c r="H28" s="59">
        <f t="shared" si="10"/>
        <v>0</v>
      </c>
      <c r="I28" s="59">
        <f t="shared" si="11"/>
        <v>0</v>
      </c>
      <c r="J28" s="59">
        <f t="shared" si="11"/>
        <v>0</v>
      </c>
      <c r="K28" s="62">
        <f t="shared" si="2"/>
        <v>0</v>
      </c>
    </row>
    <row r="29" spans="1:11" ht="30.75" customHeight="1" x14ac:dyDescent="0.25">
      <c r="A29" s="197"/>
      <c r="B29" s="198"/>
      <c r="C29" s="24" t="s">
        <v>15</v>
      </c>
      <c r="D29" s="25">
        <v>732</v>
      </c>
      <c r="E29" s="25" t="s">
        <v>21</v>
      </c>
      <c r="F29" s="25" t="s">
        <v>31</v>
      </c>
      <c r="G29" s="25" t="s">
        <v>30</v>
      </c>
      <c r="H29" s="59">
        <v>0</v>
      </c>
      <c r="I29" s="59">
        <v>0</v>
      </c>
      <c r="J29" s="59">
        <v>0</v>
      </c>
      <c r="K29" s="62">
        <f t="shared" si="2"/>
        <v>0</v>
      </c>
    </row>
    <row r="30" spans="1:11" s="11" customFormat="1" ht="23.25" hidden="1" customHeight="1" x14ac:dyDescent="0.25">
      <c r="A30" s="197" t="s">
        <v>128</v>
      </c>
      <c r="B30" s="198" t="s">
        <v>500</v>
      </c>
      <c r="C30" s="1" t="s">
        <v>10</v>
      </c>
      <c r="D30" s="2">
        <v>732</v>
      </c>
      <c r="E30" s="2" t="s">
        <v>11</v>
      </c>
      <c r="F30" s="2" t="s">
        <v>11</v>
      </c>
      <c r="G30" s="2" t="s">
        <v>11</v>
      </c>
      <c r="H30" s="62">
        <f t="shared" ref="H30" si="12">H31</f>
        <v>0</v>
      </c>
      <c r="I30" s="62">
        <f t="shared" ref="I30:J30" si="13">I31</f>
        <v>0</v>
      </c>
      <c r="J30" s="62">
        <f t="shared" si="13"/>
        <v>0</v>
      </c>
      <c r="K30" s="62">
        <f t="shared" si="2"/>
        <v>0</v>
      </c>
    </row>
    <row r="31" spans="1:11" ht="30" hidden="1" customHeight="1" x14ac:dyDescent="0.25">
      <c r="A31" s="197"/>
      <c r="B31" s="198"/>
      <c r="C31" s="24" t="s">
        <v>1</v>
      </c>
      <c r="D31" s="25">
        <v>732</v>
      </c>
      <c r="E31" s="25" t="s">
        <v>34</v>
      </c>
      <c r="F31" s="25" t="s">
        <v>375</v>
      </c>
      <c r="G31" s="25" t="s">
        <v>60</v>
      </c>
      <c r="H31" s="59">
        <v>0</v>
      </c>
      <c r="I31" s="59">
        <v>0</v>
      </c>
      <c r="J31" s="59">
        <v>0</v>
      </c>
      <c r="K31" s="62">
        <f t="shared" si="2"/>
        <v>0</v>
      </c>
    </row>
    <row r="32" spans="1:11" ht="45" hidden="1" customHeight="1" x14ac:dyDescent="0.25">
      <c r="A32" s="197"/>
      <c r="B32" s="198"/>
      <c r="C32" s="24" t="s">
        <v>15</v>
      </c>
      <c r="D32" s="25">
        <v>732</v>
      </c>
      <c r="E32" s="25" t="s">
        <v>11</v>
      </c>
      <c r="F32" s="25" t="s">
        <v>11</v>
      </c>
      <c r="G32" s="25" t="s">
        <v>11</v>
      </c>
      <c r="H32" s="59">
        <v>0</v>
      </c>
      <c r="I32" s="59">
        <v>0</v>
      </c>
      <c r="J32" s="59">
        <v>0</v>
      </c>
      <c r="K32" s="62">
        <f t="shared" si="2"/>
        <v>0</v>
      </c>
    </row>
    <row r="33" spans="1:11" s="11" customFormat="1" ht="15.75" hidden="1" x14ac:dyDescent="0.25">
      <c r="A33" s="197" t="s">
        <v>129</v>
      </c>
      <c r="B33" s="198" t="s">
        <v>391</v>
      </c>
      <c r="C33" s="1" t="s">
        <v>10</v>
      </c>
      <c r="D33" s="2">
        <v>732</v>
      </c>
      <c r="E33" s="2" t="s">
        <v>11</v>
      </c>
      <c r="F33" s="2" t="s">
        <v>11</v>
      </c>
      <c r="G33" s="2" t="s">
        <v>11</v>
      </c>
      <c r="H33" s="62">
        <f t="shared" ref="H33:H34" si="14">H34</f>
        <v>0</v>
      </c>
      <c r="I33" s="62">
        <f t="shared" ref="I33:J34" si="15">I34</f>
        <v>0</v>
      </c>
      <c r="J33" s="62">
        <f t="shared" si="15"/>
        <v>0</v>
      </c>
      <c r="K33" s="62">
        <f t="shared" si="2"/>
        <v>0</v>
      </c>
    </row>
    <row r="34" spans="1:11" ht="15.75" hidden="1" x14ac:dyDescent="0.25">
      <c r="A34" s="197"/>
      <c r="B34" s="198"/>
      <c r="C34" s="24" t="s">
        <v>1</v>
      </c>
      <c r="D34" s="25">
        <v>732</v>
      </c>
      <c r="E34" s="25">
        <v>1004</v>
      </c>
      <c r="F34" s="25">
        <v>5311043602</v>
      </c>
      <c r="G34" s="25" t="s">
        <v>11</v>
      </c>
      <c r="H34" s="59">
        <f t="shared" si="14"/>
        <v>0</v>
      </c>
      <c r="I34" s="59">
        <f t="shared" si="15"/>
        <v>0</v>
      </c>
      <c r="J34" s="59">
        <f t="shared" si="15"/>
        <v>0</v>
      </c>
      <c r="K34" s="62">
        <f t="shared" si="2"/>
        <v>0</v>
      </c>
    </row>
    <row r="35" spans="1:11" ht="60.75" hidden="1" customHeight="1" x14ac:dyDescent="0.25">
      <c r="A35" s="197"/>
      <c r="B35" s="198"/>
      <c r="C35" s="24" t="s">
        <v>12</v>
      </c>
      <c r="D35" s="25">
        <v>732</v>
      </c>
      <c r="E35" s="25">
        <v>1004</v>
      </c>
      <c r="F35" s="25">
        <v>5311043602</v>
      </c>
      <c r="G35" s="25">
        <v>611</v>
      </c>
      <c r="H35" s="59">
        <v>0</v>
      </c>
      <c r="I35" s="59">
        <v>0</v>
      </c>
      <c r="J35" s="59">
        <v>0</v>
      </c>
      <c r="K35" s="62">
        <f t="shared" si="2"/>
        <v>0</v>
      </c>
    </row>
    <row r="36" spans="1:11" s="11" customFormat="1" ht="20.25" hidden="1" customHeight="1" x14ac:dyDescent="0.25">
      <c r="A36" s="197" t="s">
        <v>130</v>
      </c>
      <c r="B36" s="198" t="s">
        <v>499</v>
      </c>
      <c r="C36" s="1" t="s">
        <v>10</v>
      </c>
      <c r="D36" s="2">
        <v>732</v>
      </c>
      <c r="E36" s="2" t="s">
        <v>11</v>
      </c>
      <c r="F36" s="2" t="s">
        <v>11</v>
      </c>
      <c r="G36" s="2" t="s">
        <v>11</v>
      </c>
      <c r="H36" s="62">
        <f t="shared" ref="H36:H37" si="16">H37</f>
        <v>0</v>
      </c>
      <c r="I36" s="62">
        <f t="shared" ref="I36:J37" si="17">I37</f>
        <v>0</v>
      </c>
      <c r="J36" s="62">
        <f t="shared" si="17"/>
        <v>0</v>
      </c>
      <c r="K36" s="62">
        <f t="shared" si="2"/>
        <v>0</v>
      </c>
    </row>
    <row r="37" spans="1:11" ht="20.25" hidden="1" customHeight="1" x14ac:dyDescent="0.25">
      <c r="A37" s="197"/>
      <c r="B37" s="198"/>
      <c r="C37" s="24" t="s">
        <v>2</v>
      </c>
      <c r="D37" s="25">
        <v>732</v>
      </c>
      <c r="E37" s="25">
        <v>1004</v>
      </c>
      <c r="F37" s="25" t="s">
        <v>376</v>
      </c>
      <c r="G37" s="25" t="s">
        <v>11</v>
      </c>
      <c r="H37" s="59">
        <f t="shared" si="16"/>
        <v>0</v>
      </c>
      <c r="I37" s="59">
        <f t="shared" si="17"/>
        <v>0</v>
      </c>
      <c r="J37" s="59">
        <f t="shared" si="17"/>
        <v>0</v>
      </c>
      <c r="K37" s="62">
        <f t="shared" si="2"/>
        <v>0</v>
      </c>
    </row>
    <row r="38" spans="1:11" ht="78.75" hidden="1" customHeight="1" x14ac:dyDescent="0.25">
      <c r="A38" s="197"/>
      <c r="B38" s="198"/>
      <c r="C38" s="24" t="s">
        <v>12</v>
      </c>
      <c r="D38" s="25">
        <v>732</v>
      </c>
      <c r="E38" s="25">
        <v>1004</v>
      </c>
      <c r="F38" s="25" t="s">
        <v>376</v>
      </c>
      <c r="G38" s="25">
        <v>611</v>
      </c>
      <c r="H38" s="59">
        <v>0</v>
      </c>
      <c r="I38" s="59">
        <v>0</v>
      </c>
      <c r="J38" s="59">
        <v>0</v>
      </c>
      <c r="K38" s="62">
        <f t="shared" si="2"/>
        <v>0</v>
      </c>
    </row>
    <row r="39" spans="1:11" s="11" customFormat="1" ht="32.25" customHeight="1" x14ac:dyDescent="0.25">
      <c r="A39" s="197" t="s">
        <v>128</v>
      </c>
      <c r="B39" s="186" t="s">
        <v>387</v>
      </c>
      <c r="C39" s="1" t="s">
        <v>10</v>
      </c>
      <c r="D39" s="2">
        <v>732</v>
      </c>
      <c r="E39" s="2" t="s">
        <v>11</v>
      </c>
      <c r="F39" s="2" t="s">
        <v>11</v>
      </c>
      <c r="G39" s="2" t="s">
        <v>11</v>
      </c>
      <c r="H39" s="62">
        <f t="shared" ref="H39:H40" si="18">H40</f>
        <v>0</v>
      </c>
      <c r="I39" s="62">
        <f t="shared" ref="I39:J40" si="19">I40</f>
        <v>0</v>
      </c>
      <c r="J39" s="62">
        <f t="shared" si="19"/>
        <v>0</v>
      </c>
      <c r="K39" s="62">
        <f t="shared" si="2"/>
        <v>0</v>
      </c>
    </row>
    <row r="40" spans="1:11" ht="32.25" customHeight="1" x14ac:dyDescent="0.25">
      <c r="A40" s="197"/>
      <c r="B40" s="187"/>
      <c r="C40" s="24" t="s">
        <v>1</v>
      </c>
      <c r="D40" s="25">
        <v>732</v>
      </c>
      <c r="E40" s="25" t="s">
        <v>21</v>
      </c>
      <c r="F40" s="25" t="s">
        <v>374</v>
      </c>
      <c r="G40" s="25" t="s">
        <v>11</v>
      </c>
      <c r="H40" s="59">
        <f t="shared" si="18"/>
        <v>0</v>
      </c>
      <c r="I40" s="59">
        <f t="shared" si="19"/>
        <v>0</v>
      </c>
      <c r="J40" s="59">
        <f t="shared" si="19"/>
        <v>0</v>
      </c>
      <c r="K40" s="62">
        <f t="shared" si="2"/>
        <v>0</v>
      </c>
    </row>
    <row r="41" spans="1:11" ht="39.75" customHeight="1" x14ac:dyDescent="0.25">
      <c r="A41" s="197"/>
      <c r="B41" s="188"/>
      <c r="C41" s="24" t="s">
        <v>12</v>
      </c>
      <c r="D41" s="25">
        <v>732</v>
      </c>
      <c r="E41" s="25" t="s">
        <v>21</v>
      </c>
      <c r="F41" s="25" t="s">
        <v>374</v>
      </c>
      <c r="G41" s="25" t="s">
        <v>30</v>
      </c>
      <c r="H41" s="59">
        <v>0</v>
      </c>
      <c r="I41" s="59">
        <v>0</v>
      </c>
      <c r="J41" s="59">
        <v>0</v>
      </c>
      <c r="K41" s="62">
        <f t="shared" si="2"/>
        <v>0</v>
      </c>
    </row>
    <row r="42" spans="1:11" s="16" customFormat="1" ht="34.5" customHeight="1" x14ac:dyDescent="0.25">
      <c r="A42" s="197" t="s">
        <v>129</v>
      </c>
      <c r="B42" s="198" t="s">
        <v>378</v>
      </c>
      <c r="C42" s="1" t="s">
        <v>10</v>
      </c>
      <c r="D42" s="2">
        <v>732</v>
      </c>
      <c r="E42" s="2" t="s">
        <v>11</v>
      </c>
      <c r="F42" s="2" t="s">
        <v>11</v>
      </c>
      <c r="G42" s="2" t="s">
        <v>11</v>
      </c>
      <c r="H42" s="62">
        <f>H43</f>
        <v>0</v>
      </c>
      <c r="I42" s="62">
        <f>I43</f>
        <v>0</v>
      </c>
      <c r="J42" s="62">
        <f>J43</f>
        <v>0</v>
      </c>
      <c r="K42" s="62">
        <f t="shared" ref="K42:K44" si="20">H42+I42+J42</f>
        <v>0</v>
      </c>
    </row>
    <row r="43" spans="1:11" s="16" customFormat="1" ht="34.5" customHeight="1" x14ac:dyDescent="0.25">
      <c r="A43" s="197"/>
      <c r="B43" s="198"/>
      <c r="C43" s="24" t="s">
        <v>2</v>
      </c>
      <c r="D43" s="25">
        <v>732</v>
      </c>
      <c r="E43" s="25" t="s">
        <v>22</v>
      </c>
      <c r="F43" s="25" t="s">
        <v>381</v>
      </c>
      <c r="G43" s="25" t="s">
        <v>11</v>
      </c>
      <c r="H43" s="59">
        <f t="shared" ref="H43:J43" si="21">H44</f>
        <v>0</v>
      </c>
      <c r="I43" s="59">
        <f t="shared" si="21"/>
        <v>0</v>
      </c>
      <c r="J43" s="59">
        <f t="shared" si="21"/>
        <v>0</v>
      </c>
      <c r="K43" s="62">
        <f t="shared" si="20"/>
        <v>0</v>
      </c>
    </row>
    <row r="44" spans="1:11" s="16" customFormat="1" ht="34.5" customHeight="1" x14ac:dyDescent="0.25">
      <c r="A44" s="197"/>
      <c r="B44" s="198"/>
      <c r="C44" s="24" t="s">
        <v>12</v>
      </c>
      <c r="D44" s="25">
        <v>732</v>
      </c>
      <c r="E44" s="25" t="s">
        <v>22</v>
      </c>
      <c r="F44" s="25" t="s">
        <v>381</v>
      </c>
      <c r="G44" s="25">
        <v>612</v>
      </c>
      <c r="H44" s="59">
        <v>0</v>
      </c>
      <c r="I44" s="59">
        <v>0</v>
      </c>
      <c r="J44" s="59">
        <v>0</v>
      </c>
      <c r="K44" s="62">
        <f t="shared" si="20"/>
        <v>0</v>
      </c>
    </row>
    <row r="45" spans="1:11" s="47" customFormat="1" ht="15.75" customHeight="1" x14ac:dyDescent="0.25">
      <c r="A45" s="195">
        <v>2</v>
      </c>
      <c r="B45" s="192" t="s">
        <v>470</v>
      </c>
      <c r="C45" s="45" t="s">
        <v>10</v>
      </c>
      <c r="D45" s="46">
        <v>732</v>
      </c>
      <c r="E45" s="46" t="s">
        <v>11</v>
      </c>
      <c r="F45" s="46" t="s">
        <v>11</v>
      </c>
      <c r="G45" s="46" t="s">
        <v>11</v>
      </c>
      <c r="H45" s="64">
        <f>H48+H51+H54+H57+H60+H63+H66+H69+H75+H81+H78+H84+H87+H90+H93+H96+H99+H102+H105+H108</f>
        <v>921190.79999999993</v>
      </c>
      <c r="I45" s="64">
        <f t="shared" ref="I45:K45" si="22">I48+I51+I54+I57+I60+I63+I66+I69+I75+I81+I78+I84+I87+I90+I93+I96+I99+I102+I105+I108</f>
        <v>920466.20000000007</v>
      </c>
      <c r="J45" s="64">
        <f t="shared" si="22"/>
        <v>921028.1</v>
      </c>
      <c r="K45" s="64">
        <f t="shared" si="22"/>
        <v>2762685.1</v>
      </c>
    </row>
    <row r="46" spans="1:11" s="47" customFormat="1" ht="32.25" customHeight="1" x14ac:dyDescent="0.25">
      <c r="A46" s="195"/>
      <c r="B46" s="193"/>
      <c r="C46" s="45" t="s">
        <v>1</v>
      </c>
      <c r="D46" s="46">
        <v>732</v>
      </c>
      <c r="E46" s="46" t="s">
        <v>11</v>
      </c>
      <c r="F46" s="46" t="s">
        <v>11</v>
      </c>
      <c r="G46" s="46" t="s">
        <v>11</v>
      </c>
      <c r="H46" s="64">
        <f>H45</f>
        <v>921190.79999999993</v>
      </c>
      <c r="I46" s="64">
        <f t="shared" ref="I46:K47" si="23">I45</f>
        <v>920466.20000000007</v>
      </c>
      <c r="J46" s="64">
        <f t="shared" si="23"/>
        <v>921028.1</v>
      </c>
      <c r="K46" s="64">
        <f t="shared" si="23"/>
        <v>2762685.1</v>
      </c>
    </row>
    <row r="47" spans="1:11" s="47" customFormat="1" ht="38.25" customHeight="1" x14ac:dyDescent="0.25">
      <c r="A47" s="195"/>
      <c r="B47" s="194"/>
      <c r="C47" s="45" t="s">
        <v>16</v>
      </c>
      <c r="D47" s="46"/>
      <c r="E47" s="46" t="s">
        <v>11</v>
      </c>
      <c r="F47" s="46" t="s">
        <v>11</v>
      </c>
      <c r="G47" s="46" t="s">
        <v>11</v>
      </c>
      <c r="H47" s="64">
        <f>H46</f>
        <v>921190.79999999993</v>
      </c>
      <c r="I47" s="64">
        <f t="shared" si="23"/>
        <v>920466.20000000007</v>
      </c>
      <c r="J47" s="64">
        <f t="shared" si="23"/>
        <v>921028.1</v>
      </c>
      <c r="K47" s="64">
        <f t="shared" si="23"/>
        <v>2762685.1</v>
      </c>
    </row>
    <row r="48" spans="1:11" ht="15.75" x14ac:dyDescent="0.25">
      <c r="A48" s="197" t="s">
        <v>131</v>
      </c>
      <c r="B48" s="198" t="s">
        <v>383</v>
      </c>
      <c r="C48" s="1" t="s">
        <v>10</v>
      </c>
      <c r="D48" s="137" t="s">
        <v>453</v>
      </c>
      <c r="E48" s="137" t="s">
        <v>11</v>
      </c>
      <c r="F48" s="137" t="s">
        <v>11</v>
      </c>
      <c r="G48" s="137" t="s">
        <v>11</v>
      </c>
      <c r="H48" s="62">
        <f>H49+H50</f>
        <v>1019.8</v>
      </c>
      <c r="I48" s="62">
        <f t="shared" ref="I48:K48" si="24">I49+I50</f>
        <v>1485.2</v>
      </c>
      <c r="J48" s="62">
        <f t="shared" si="24"/>
        <v>1684.4</v>
      </c>
      <c r="K48" s="62">
        <f t="shared" si="24"/>
        <v>4189.3999999999996</v>
      </c>
    </row>
    <row r="49" spans="1:12" ht="30" customHeight="1" x14ac:dyDescent="0.25">
      <c r="A49" s="197"/>
      <c r="B49" s="198"/>
      <c r="C49" s="129" t="s">
        <v>2</v>
      </c>
      <c r="D49" s="130" t="s">
        <v>453</v>
      </c>
      <c r="E49" s="130" t="s">
        <v>11</v>
      </c>
      <c r="F49" s="130" t="s">
        <v>452</v>
      </c>
      <c r="G49" s="130" t="s">
        <v>11</v>
      </c>
      <c r="H49" s="59">
        <v>0</v>
      </c>
      <c r="I49" s="59">
        <v>0</v>
      </c>
      <c r="J49" s="59">
        <v>0</v>
      </c>
      <c r="K49" s="62">
        <f t="shared" ref="K49:K59" si="25">H49+I49+J49</f>
        <v>0</v>
      </c>
    </row>
    <row r="50" spans="1:12" ht="39.75" customHeight="1" x14ac:dyDescent="0.25">
      <c r="A50" s="197"/>
      <c r="B50" s="198"/>
      <c r="C50" s="129" t="s">
        <v>12</v>
      </c>
      <c r="D50" s="130" t="s">
        <v>453</v>
      </c>
      <c r="E50" s="130" t="s">
        <v>11</v>
      </c>
      <c r="F50" s="130" t="s">
        <v>452</v>
      </c>
      <c r="G50" s="130">
        <v>612</v>
      </c>
      <c r="H50" s="59">
        <v>1019.8</v>
      </c>
      <c r="I50" s="59">
        <v>1485.2</v>
      </c>
      <c r="J50" s="59">
        <v>1684.4</v>
      </c>
      <c r="K50" s="62">
        <f t="shared" si="25"/>
        <v>4189.3999999999996</v>
      </c>
    </row>
    <row r="51" spans="1:12" s="146" customFormat="1" ht="17.25" customHeight="1" x14ac:dyDescent="0.25">
      <c r="A51" s="197" t="s">
        <v>132</v>
      </c>
      <c r="B51" s="198" t="s">
        <v>397</v>
      </c>
      <c r="C51" s="1" t="s">
        <v>10</v>
      </c>
      <c r="D51" s="137">
        <v>732</v>
      </c>
      <c r="E51" s="137" t="s">
        <v>11</v>
      </c>
      <c r="F51" s="137" t="s">
        <v>11</v>
      </c>
      <c r="G51" s="137" t="s">
        <v>11</v>
      </c>
      <c r="H51" s="62">
        <f>H52+H53</f>
        <v>62538.1</v>
      </c>
      <c r="I51" s="62">
        <f t="shared" ref="I51:K51" si="26">I52+I53</f>
        <v>62631.6</v>
      </c>
      <c r="J51" s="62">
        <f t="shared" si="26"/>
        <v>62721.599999999999</v>
      </c>
      <c r="K51" s="62">
        <f t="shared" si="26"/>
        <v>187891.3</v>
      </c>
    </row>
    <row r="52" spans="1:12" s="146" customFormat="1" ht="17.25" customHeight="1" x14ac:dyDescent="0.25">
      <c r="A52" s="197"/>
      <c r="B52" s="198"/>
      <c r="C52" s="129" t="s">
        <v>1</v>
      </c>
      <c r="D52" s="130">
        <v>732</v>
      </c>
      <c r="E52" s="130" t="s">
        <v>22</v>
      </c>
      <c r="F52" s="130" t="s">
        <v>454</v>
      </c>
      <c r="G52" s="130" t="s">
        <v>11</v>
      </c>
      <c r="H52" s="59">
        <v>0</v>
      </c>
      <c r="I52" s="59">
        <v>0</v>
      </c>
      <c r="J52" s="59">
        <v>0</v>
      </c>
      <c r="K52" s="62">
        <f t="shared" si="25"/>
        <v>0</v>
      </c>
    </row>
    <row r="53" spans="1:12" s="146" customFormat="1" ht="36.75" customHeight="1" x14ac:dyDescent="0.25">
      <c r="A53" s="197"/>
      <c r="B53" s="198"/>
      <c r="C53" s="129" t="s">
        <v>16</v>
      </c>
      <c r="D53" s="130">
        <v>732</v>
      </c>
      <c r="E53" s="130" t="s">
        <v>22</v>
      </c>
      <c r="F53" s="130" t="s">
        <v>454</v>
      </c>
      <c r="G53" s="130" t="s">
        <v>33</v>
      </c>
      <c r="H53" s="59">
        <v>62538.1</v>
      </c>
      <c r="I53" s="59">
        <v>62631.6</v>
      </c>
      <c r="J53" s="59">
        <v>62721.599999999999</v>
      </c>
      <c r="K53" s="62">
        <f t="shared" si="25"/>
        <v>187891.3</v>
      </c>
    </row>
    <row r="54" spans="1:12" s="146" customFormat="1" ht="17.25" customHeight="1" x14ac:dyDescent="0.25">
      <c r="A54" s="197" t="s">
        <v>133</v>
      </c>
      <c r="B54" s="198" t="s">
        <v>398</v>
      </c>
      <c r="C54" s="1" t="s">
        <v>10</v>
      </c>
      <c r="D54" s="137">
        <v>732</v>
      </c>
      <c r="E54" s="137" t="s">
        <v>11</v>
      </c>
      <c r="F54" s="137" t="s">
        <v>11</v>
      </c>
      <c r="G54" s="137" t="s">
        <v>11</v>
      </c>
      <c r="H54" s="62">
        <f>H55+H56</f>
        <v>3300.4</v>
      </c>
      <c r="I54" s="62">
        <f t="shared" ref="I54:K54" si="27">I55+I56</f>
        <v>4115.8999999999996</v>
      </c>
      <c r="J54" s="62">
        <f t="shared" si="27"/>
        <v>4166.8999999999996</v>
      </c>
      <c r="K54" s="62">
        <f t="shared" si="27"/>
        <v>11583.199999999999</v>
      </c>
    </row>
    <row r="55" spans="1:12" s="146" customFormat="1" ht="17.25" customHeight="1" x14ac:dyDescent="0.25">
      <c r="A55" s="197"/>
      <c r="B55" s="198"/>
      <c r="C55" s="129" t="s">
        <v>1</v>
      </c>
      <c r="D55" s="130">
        <v>732</v>
      </c>
      <c r="E55" s="130" t="s">
        <v>22</v>
      </c>
      <c r="F55" s="130" t="s">
        <v>455</v>
      </c>
      <c r="G55" s="130" t="s">
        <v>11</v>
      </c>
      <c r="H55" s="59">
        <v>0</v>
      </c>
      <c r="I55" s="59">
        <v>0</v>
      </c>
      <c r="J55" s="59">
        <v>0</v>
      </c>
      <c r="K55" s="62">
        <f t="shared" si="25"/>
        <v>0</v>
      </c>
    </row>
    <row r="56" spans="1:12" s="146" customFormat="1" ht="39.75" customHeight="1" x14ac:dyDescent="0.25">
      <c r="A56" s="197"/>
      <c r="B56" s="198"/>
      <c r="C56" s="129" t="s">
        <v>16</v>
      </c>
      <c r="D56" s="130">
        <v>732</v>
      </c>
      <c r="E56" s="130" t="s">
        <v>22</v>
      </c>
      <c r="F56" s="130" t="s">
        <v>455</v>
      </c>
      <c r="G56" s="130" t="s">
        <v>33</v>
      </c>
      <c r="H56" s="59">
        <v>3300.4</v>
      </c>
      <c r="I56" s="59">
        <v>4115.8999999999996</v>
      </c>
      <c r="J56" s="59">
        <v>4166.8999999999996</v>
      </c>
      <c r="K56" s="62">
        <f t="shared" si="25"/>
        <v>11583.199999999999</v>
      </c>
    </row>
    <row r="57" spans="1:12" s="146" customFormat="1" ht="17.25" customHeight="1" x14ac:dyDescent="0.25">
      <c r="A57" s="197" t="s">
        <v>134</v>
      </c>
      <c r="B57" s="198" t="s">
        <v>399</v>
      </c>
      <c r="C57" s="1" t="s">
        <v>10</v>
      </c>
      <c r="D57" s="137">
        <v>732</v>
      </c>
      <c r="E57" s="137" t="s">
        <v>11</v>
      </c>
      <c r="F57" s="137" t="s">
        <v>11</v>
      </c>
      <c r="G57" s="137" t="s">
        <v>11</v>
      </c>
      <c r="H57" s="62">
        <f>H58+H59</f>
        <v>1724.6</v>
      </c>
      <c r="I57" s="62">
        <f t="shared" ref="I57:K57" si="28">I58+I59</f>
        <v>2094</v>
      </c>
      <c r="J57" s="62">
        <f t="shared" si="28"/>
        <v>2092.6999999999998</v>
      </c>
      <c r="K57" s="62">
        <f t="shared" si="28"/>
        <v>5911.2999999999993</v>
      </c>
    </row>
    <row r="58" spans="1:12" s="146" customFormat="1" ht="17.25" customHeight="1" x14ac:dyDescent="0.25">
      <c r="A58" s="197"/>
      <c r="B58" s="198"/>
      <c r="C58" s="129" t="s">
        <v>1</v>
      </c>
      <c r="D58" s="130">
        <v>732</v>
      </c>
      <c r="E58" s="130" t="s">
        <v>22</v>
      </c>
      <c r="F58" s="130" t="s">
        <v>456</v>
      </c>
      <c r="G58" s="130" t="s">
        <v>11</v>
      </c>
      <c r="H58" s="59">
        <v>0</v>
      </c>
      <c r="I58" s="59">
        <v>0</v>
      </c>
      <c r="J58" s="59">
        <v>0</v>
      </c>
      <c r="K58" s="62">
        <f t="shared" si="25"/>
        <v>0</v>
      </c>
    </row>
    <row r="59" spans="1:12" s="146" customFormat="1" ht="45.75" customHeight="1" x14ac:dyDescent="0.25">
      <c r="A59" s="197"/>
      <c r="B59" s="198"/>
      <c r="C59" s="129" t="s">
        <v>16</v>
      </c>
      <c r="D59" s="130">
        <v>732</v>
      </c>
      <c r="E59" s="130" t="s">
        <v>22</v>
      </c>
      <c r="F59" s="130" t="s">
        <v>456</v>
      </c>
      <c r="G59" s="130" t="s">
        <v>33</v>
      </c>
      <c r="H59" s="59">
        <v>1724.6</v>
      </c>
      <c r="I59" s="59">
        <v>2094</v>
      </c>
      <c r="J59" s="59">
        <v>2092.6999999999998</v>
      </c>
      <c r="K59" s="62">
        <f t="shared" si="25"/>
        <v>5911.2999999999993</v>
      </c>
    </row>
    <row r="60" spans="1:12" s="11" customFormat="1" ht="32.25" customHeight="1" x14ac:dyDescent="0.25">
      <c r="A60" s="197" t="s">
        <v>135</v>
      </c>
      <c r="B60" s="198" t="s">
        <v>392</v>
      </c>
      <c r="C60" s="1" t="s">
        <v>10</v>
      </c>
      <c r="D60" s="2">
        <v>732</v>
      </c>
      <c r="E60" s="2" t="s">
        <v>11</v>
      </c>
      <c r="F60" s="2" t="s">
        <v>11</v>
      </c>
      <c r="G60" s="2" t="s">
        <v>11</v>
      </c>
      <c r="H60" s="62">
        <f>H61+H62</f>
        <v>24381.4</v>
      </c>
      <c r="I60" s="62">
        <f t="shared" ref="I60:J60" si="29">I61+I62</f>
        <v>24458.6</v>
      </c>
      <c r="J60" s="62">
        <f t="shared" si="29"/>
        <v>24538.799999999999</v>
      </c>
      <c r="K60" s="62">
        <f t="shared" si="2"/>
        <v>73378.8</v>
      </c>
      <c r="L60" s="91"/>
    </row>
    <row r="61" spans="1:12" ht="32.25" customHeight="1" x14ac:dyDescent="0.25">
      <c r="A61" s="197"/>
      <c r="B61" s="198"/>
      <c r="C61" s="24" t="s">
        <v>2</v>
      </c>
      <c r="D61" s="25">
        <v>732</v>
      </c>
      <c r="E61" s="25" t="s">
        <v>22</v>
      </c>
      <c r="F61" s="25" t="s">
        <v>457</v>
      </c>
      <c r="G61" s="25" t="s">
        <v>11</v>
      </c>
      <c r="H61" s="59">
        <v>0</v>
      </c>
      <c r="I61" s="59">
        <v>0</v>
      </c>
      <c r="J61" s="59">
        <v>0</v>
      </c>
      <c r="K61" s="62">
        <f t="shared" si="2"/>
        <v>0</v>
      </c>
      <c r="L61" s="91"/>
    </row>
    <row r="62" spans="1:12" ht="47.25" customHeight="1" x14ac:dyDescent="0.25">
      <c r="A62" s="197"/>
      <c r="B62" s="198"/>
      <c r="C62" s="24" t="s">
        <v>16</v>
      </c>
      <c r="D62" s="25">
        <v>732</v>
      </c>
      <c r="E62" s="25" t="s">
        <v>22</v>
      </c>
      <c r="F62" s="25" t="s">
        <v>457</v>
      </c>
      <c r="G62" s="25" t="s">
        <v>33</v>
      </c>
      <c r="H62" s="59">
        <v>24381.4</v>
      </c>
      <c r="I62" s="59">
        <v>24458.6</v>
      </c>
      <c r="J62" s="59">
        <v>24538.799999999999</v>
      </c>
      <c r="K62" s="62">
        <f t="shared" si="2"/>
        <v>73378.8</v>
      </c>
      <c r="L62" s="91"/>
    </row>
    <row r="63" spans="1:12" s="11" customFormat="1" ht="22.5" customHeight="1" x14ac:dyDescent="0.25">
      <c r="A63" s="197" t="s">
        <v>136</v>
      </c>
      <c r="B63" s="198" t="s">
        <v>393</v>
      </c>
      <c r="C63" s="1" t="s">
        <v>10</v>
      </c>
      <c r="D63" s="2">
        <v>732</v>
      </c>
      <c r="E63" s="2" t="s">
        <v>11</v>
      </c>
      <c r="F63" s="2" t="s">
        <v>11</v>
      </c>
      <c r="G63" s="2" t="s">
        <v>11</v>
      </c>
      <c r="H63" s="62">
        <f>H64+H65</f>
        <v>506087.3</v>
      </c>
      <c r="I63" s="62">
        <f t="shared" ref="I63:J63" si="30">I64+I65</f>
        <v>506663.5</v>
      </c>
      <c r="J63" s="62">
        <f t="shared" si="30"/>
        <v>507262.9</v>
      </c>
      <c r="K63" s="62">
        <f t="shared" si="2"/>
        <v>1520013.7000000002</v>
      </c>
      <c r="L63" s="91"/>
    </row>
    <row r="64" spans="1:12" ht="27" customHeight="1" x14ac:dyDescent="0.25">
      <c r="A64" s="197"/>
      <c r="B64" s="198"/>
      <c r="C64" s="24" t="s">
        <v>2</v>
      </c>
      <c r="D64" s="25">
        <v>732</v>
      </c>
      <c r="E64" s="25" t="s">
        <v>22</v>
      </c>
      <c r="F64" s="25" t="s">
        <v>458</v>
      </c>
      <c r="G64" s="25" t="s">
        <v>11</v>
      </c>
      <c r="H64" s="59">
        <v>0</v>
      </c>
      <c r="I64" s="59">
        <v>0</v>
      </c>
      <c r="J64" s="59">
        <v>0</v>
      </c>
      <c r="K64" s="62">
        <f t="shared" si="2"/>
        <v>0</v>
      </c>
      <c r="L64" s="91"/>
    </row>
    <row r="65" spans="1:12" ht="48" customHeight="1" x14ac:dyDescent="0.25">
      <c r="A65" s="197"/>
      <c r="B65" s="198"/>
      <c r="C65" s="24" t="s">
        <v>16</v>
      </c>
      <c r="D65" s="25">
        <v>732</v>
      </c>
      <c r="E65" s="25" t="s">
        <v>22</v>
      </c>
      <c r="F65" s="25" t="s">
        <v>458</v>
      </c>
      <c r="G65" s="25">
        <v>611</v>
      </c>
      <c r="H65" s="71">
        <v>506087.3</v>
      </c>
      <c r="I65" s="71">
        <v>506663.5</v>
      </c>
      <c r="J65" s="71">
        <v>507262.9</v>
      </c>
      <c r="K65" s="72">
        <f t="shared" si="2"/>
        <v>1520013.7000000002</v>
      </c>
      <c r="L65" s="91"/>
    </row>
    <row r="66" spans="1:12" ht="48" customHeight="1" x14ac:dyDescent="0.25">
      <c r="A66" s="197" t="s">
        <v>137</v>
      </c>
      <c r="B66" s="198" t="s">
        <v>393</v>
      </c>
      <c r="C66" s="1" t="s">
        <v>10</v>
      </c>
      <c r="D66" s="137">
        <v>732</v>
      </c>
      <c r="E66" s="137" t="s">
        <v>11</v>
      </c>
      <c r="F66" s="137" t="s">
        <v>11</v>
      </c>
      <c r="G66" s="137" t="s">
        <v>11</v>
      </c>
      <c r="H66" s="62">
        <f>SUM(H67:H68)</f>
        <v>3429.3</v>
      </c>
      <c r="I66" s="62">
        <f t="shared" ref="I66:K66" si="31">SUM(I67:I68)</f>
        <v>3429.3</v>
      </c>
      <c r="J66" s="62">
        <f t="shared" si="31"/>
        <v>3429.3</v>
      </c>
      <c r="K66" s="62">
        <f t="shared" si="31"/>
        <v>10287.900000000001</v>
      </c>
      <c r="L66" s="91"/>
    </row>
    <row r="67" spans="1:12" ht="48" customHeight="1" x14ac:dyDescent="0.25">
      <c r="A67" s="197"/>
      <c r="B67" s="198"/>
      <c r="C67" s="129" t="s">
        <v>2</v>
      </c>
      <c r="D67" s="130">
        <v>732</v>
      </c>
      <c r="E67" s="130" t="s">
        <v>22</v>
      </c>
      <c r="F67" s="130" t="s">
        <v>458</v>
      </c>
      <c r="G67" s="130" t="s">
        <v>11</v>
      </c>
      <c r="H67" s="59">
        <v>0</v>
      </c>
      <c r="I67" s="59">
        <v>0</v>
      </c>
      <c r="J67" s="59">
        <v>0</v>
      </c>
      <c r="K67" s="62">
        <f t="shared" ref="K67:K68" si="32">H67+I67+J67</f>
        <v>0</v>
      </c>
      <c r="L67" s="91"/>
    </row>
    <row r="68" spans="1:12" ht="48" customHeight="1" x14ac:dyDescent="0.25">
      <c r="A68" s="197"/>
      <c r="B68" s="198"/>
      <c r="C68" s="129" t="s">
        <v>16</v>
      </c>
      <c r="D68" s="130">
        <v>732</v>
      </c>
      <c r="E68" s="130" t="s">
        <v>22</v>
      </c>
      <c r="F68" s="130" t="s">
        <v>458</v>
      </c>
      <c r="G68" s="130" t="s">
        <v>30</v>
      </c>
      <c r="H68" s="71">
        <v>3429.3</v>
      </c>
      <c r="I68" s="71">
        <v>3429.3</v>
      </c>
      <c r="J68" s="71">
        <v>3429.3</v>
      </c>
      <c r="K68" s="72">
        <f t="shared" si="32"/>
        <v>10287.900000000001</v>
      </c>
      <c r="L68" s="91"/>
    </row>
    <row r="69" spans="1:12" s="11" customFormat="1" ht="16.5" customHeight="1" x14ac:dyDescent="0.25">
      <c r="A69" s="189" t="s">
        <v>138</v>
      </c>
      <c r="B69" s="199" t="s">
        <v>390</v>
      </c>
      <c r="C69" s="1" t="s">
        <v>10</v>
      </c>
      <c r="D69" s="2">
        <v>732</v>
      </c>
      <c r="E69" s="2" t="s">
        <v>11</v>
      </c>
      <c r="F69" s="2" t="s">
        <v>11</v>
      </c>
      <c r="G69" s="2" t="s">
        <v>11</v>
      </c>
      <c r="H69" s="62">
        <f>H70+H71</f>
        <v>203387.9</v>
      </c>
      <c r="I69" s="62">
        <f t="shared" ref="I69:J69" si="33">I70+I71</f>
        <v>203044.7</v>
      </c>
      <c r="J69" s="62">
        <f t="shared" si="33"/>
        <v>203044.7</v>
      </c>
      <c r="K69" s="62">
        <f t="shared" si="2"/>
        <v>609477.30000000005</v>
      </c>
      <c r="L69" s="91"/>
    </row>
    <row r="70" spans="1:12" ht="17.25" customHeight="1" x14ac:dyDescent="0.25">
      <c r="A70" s="190"/>
      <c r="B70" s="200"/>
      <c r="C70" s="24" t="s">
        <v>2</v>
      </c>
      <c r="D70" s="25">
        <v>732</v>
      </c>
      <c r="E70" s="25" t="s">
        <v>22</v>
      </c>
      <c r="F70" s="130" t="s">
        <v>459</v>
      </c>
      <c r="G70" s="25" t="s">
        <v>11</v>
      </c>
      <c r="H70" s="59">
        <v>0</v>
      </c>
      <c r="I70" s="59">
        <v>0</v>
      </c>
      <c r="J70" s="59">
        <v>0</v>
      </c>
      <c r="K70" s="62">
        <f t="shared" si="2"/>
        <v>0</v>
      </c>
      <c r="L70" s="91"/>
    </row>
    <row r="71" spans="1:12" ht="31.5" x14ac:dyDescent="0.25">
      <c r="A71" s="191"/>
      <c r="B71" s="201"/>
      <c r="C71" s="24" t="s">
        <v>16</v>
      </c>
      <c r="D71" s="25">
        <v>732</v>
      </c>
      <c r="E71" s="25" t="s">
        <v>22</v>
      </c>
      <c r="F71" s="25" t="s">
        <v>459</v>
      </c>
      <c r="G71" s="25">
        <v>611</v>
      </c>
      <c r="H71" s="59">
        <v>203387.9</v>
      </c>
      <c r="I71" s="59">
        <v>203044.7</v>
      </c>
      <c r="J71" s="59">
        <v>203044.7</v>
      </c>
      <c r="K71" s="62">
        <f>H71+I71+J71</f>
        <v>609477.30000000005</v>
      </c>
      <c r="L71" s="91"/>
    </row>
    <row r="72" spans="1:12" s="15" customFormat="1" ht="25.5" customHeight="1" x14ac:dyDescent="0.25">
      <c r="A72" s="197" t="s">
        <v>139</v>
      </c>
      <c r="B72" s="198" t="s">
        <v>388</v>
      </c>
      <c r="C72" s="1" t="s">
        <v>10</v>
      </c>
      <c r="D72" s="2">
        <v>732</v>
      </c>
      <c r="E72" s="2" t="s">
        <v>11</v>
      </c>
      <c r="F72" s="2" t="s">
        <v>11</v>
      </c>
      <c r="G72" s="2" t="s">
        <v>11</v>
      </c>
      <c r="H72" s="62">
        <f>H73</f>
        <v>0</v>
      </c>
      <c r="I72" s="62">
        <f t="shared" ref="I72:J73" si="34">I73</f>
        <v>0</v>
      </c>
      <c r="J72" s="62">
        <f t="shared" si="34"/>
        <v>0</v>
      </c>
      <c r="K72" s="62">
        <f t="shared" si="2"/>
        <v>0</v>
      </c>
      <c r="L72" s="91"/>
    </row>
    <row r="73" spans="1:12" s="16" customFormat="1" ht="25.5" customHeight="1" x14ac:dyDescent="0.25">
      <c r="A73" s="197"/>
      <c r="B73" s="198"/>
      <c r="C73" s="24" t="s">
        <v>1</v>
      </c>
      <c r="D73" s="25">
        <v>732</v>
      </c>
      <c r="E73" s="25" t="s">
        <v>22</v>
      </c>
      <c r="F73" s="25"/>
      <c r="G73" s="25" t="s">
        <v>11</v>
      </c>
      <c r="H73" s="59">
        <f>H74</f>
        <v>0</v>
      </c>
      <c r="I73" s="59">
        <f t="shared" si="34"/>
        <v>0</v>
      </c>
      <c r="J73" s="59">
        <f t="shared" si="34"/>
        <v>0</v>
      </c>
      <c r="K73" s="62">
        <f t="shared" si="2"/>
        <v>0</v>
      </c>
      <c r="L73" s="91"/>
    </row>
    <row r="74" spans="1:12" s="16" customFormat="1" ht="35.25" customHeight="1" x14ac:dyDescent="0.25">
      <c r="A74" s="197"/>
      <c r="B74" s="198"/>
      <c r="C74" s="24" t="s">
        <v>16</v>
      </c>
      <c r="D74" s="25">
        <v>732</v>
      </c>
      <c r="E74" s="25" t="s">
        <v>22</v>
      </c>
      <c r="F74" s="25"/>
      <c r="G74" s="25">
        <v>612</v>
      </c>
      <c r="H74" s="59">
        <v>0</v>
      </c>
      <c r="I74" s="59">
        <v>0</v>
      </c>
      <c r="J74" s="59">
        <v>0</v>
      </c>
      <c r="K74" s="62">
        <f t="shared" si="2"/>
        <v>0</v>
      </c>
      <c r="L74" s="91"/>
    </row>
    <row r="75" spans="1:12" s="11" customFormat="1" ht="15.75" x14ac:dyDescent="0.25">
      <c r="A75" s="197" t="s">
        <v>140</v>
      </c>
      <c r="B75" s="198" t="s">
        <v>394</v>
      </c>
      <c r="C75" s="1" t="s">
        <v>10</v>
      </c>
      <c r="D75" s="2">
        <v>732</v>
      </c>
      <c r="E75" s="2" t="s">
        <v>11</v>
      </c>
      <c r="F75" s="2" t="s">
        <v>11</v>
      </c>
      <c r="G75" s="2" t="s">
        <v>11</v>
      </c>
      <c r="H75" s="62">
        <f>SUM(H76:H77)</f>
        <v>10235.700000000001</v>
      </c>
      <c r="I75" s="62">
        <f t="shared" ref="I75:J75" si="35">SUM(I76:I77)</f>
        <v>10287.1</v>
      </c>
      <c r="J75" s="62">
        <f t="shared" si="35"/>
        <v>10287.1</v>
      </c>
      <c r="K75" s="62">
        <f t="shared" si="2"/>
        <v>30809.9</v>
      </c>
      <c r="L75" s="91"/>
    </row>
    <row r="76" spans="1:12" ht="15.75" x14ac:dyDescent="0.25">
      <c r="A76" s="197"/>
      <c r="B76" s="198"/>
      <c r="C76" s="24" t="s">
        <v>2</v>
      </c>
      <c r="D76" s="25">
        <v>732</v>
      </c>
      <c r="E76" s="25" t="s">
        <v>22</v>
      </c>
      <c r="F76" s="130" t="s">
        <v>460</v>
      </c>
      <c r="G76" s="25" t="s">
        <v>11</v>
      </c>
      <c r="H76" s="59">
        <v>0</v>
      </c>
      <c r="I76" s="59">
        <v>0</v>
      </c>
      <c r="J76" s="59">
        <v>0</v>
      </c>
      <c r="K76" s="62">
        <f t="shared" si="2"/>
        <v>0</v>
      </c>
      <c r="L76" s="91"/>
    </row>
    <row r="77" spans="1:12" ht="31.5" x14ac:dyDescent="0.25">
      <c r="A77" s="197"/>
      <c r="B77" s="198"/>
      <c r="C77" s="24" t="s">
        <v>16</v>
      </c>
      <c r="D77" s="25">
        <v>732</v>
      </c>
      <c r="E77" s="25" t="s">
        <v>22</v>
      </c>
      <c r="F77" s="25" t="s">
        <v>460</v>
      </c>
      <c r="G77" s="25" t="s">
        <v>33</v>
      </c>
      <c r="H77" s="59">
        <v>10235.700000000001</v>
      </c>
      <c r="I77" s="59">
        <v>10287.1</v>
      </c>
      <c r="J77" s="59">
        <v>10287.1</v>
      </c>
      <c r="K77" s="62">
        <f t="shared" si="2"/>
        <v>30809.9</v>
      </c>
      <c r="L77" s="91"/>
    </row>
    <row r="78" spans="1:12" s="11" customFormat="1" ht="15.75" x14ac:dyDescent="0.25">
      <c r="A78" s="197" t="s">
        <v>141</v>
      </c>
      <c r="B78" s="198" t="s">
        <v>361</v>
      </c>
      <c r="C78" s="1" t="s">
        <v>10</v>
      </c>
      <c r="D78" s="2">
        <v>732</v>
      </c>
      <c r="E78" s="2" t="s">
        <v>11</v>
      </c>
      <c r="F78" s="2" t="s">
        <v>11</v>
      </c>
      <c r="G78" s="2" t="s">
        <v>11</v>
      </c>
      <c r="H78" s="62">
        <f>H79</f>
        <v>0</v>
      </c>
      <c r="I78" s="62">
        <f t="shared" ref="I78:J79" si="36">I79</f>
        <v>0</v>
      </c>
      <c r="J78" s="62">
        <f t="shared" si="36"/>
        <v>0</v>
      </c>
      <c r="K78" s="62">
        <f t="shared" ref="K78:K86" si="37">H78+I78+J78</f>
        <v>0</v>
      </c>
      <c r="L78" s="91"/>
    </row>
    <row r="79" spans="1:12" ht="23.25" customHeight="1" x14ac:dyDescent="0.25">
      <c r="A79" s="197"/>
      <c r="B79" s="198"/>
      <c r="C79" s="24" t="s">
        <v>2</v>
      </c>
      <c r="D79" s="25">
        <v>732</v>
      </c>
      <c r="E79" s="25" t="s">
        <v>22</v>
      </c>
      <c r="F79" s="25"/>
      <c r="G79" s="25" t="s">
        <v>11</v>
      </c>
      <c r="H79" s="59">
        <f>H80</f>
        <v>0</v>
      </c>
      <c r="I79" s="59">
        <f t="shared" si="36"/>
        <v>0</v>
      </c>
      <c r="J79" s="59">
        <f t="shared" si="36"/>
        <v>0</v>
      </c>
      <c r="K79" s="62">
        <f t="shared" si="37"/>
        <v>0</v>
      </c>
      <c r="L79" s="91"/>
    </row>
    <row r="80" spans="1:12" ht="31.5" x14ac:dyDescent="0.25">
      <c r="A80" s="197"/>
      <c r="B80" s="198"/>
      <c r="C80" s="24" t="s">
        <v>16</v>
      </c>
      <c r="D80" s="25">
        <v>732</v>
      </c>
      <c r="E80" s="25" t="s">
        <v>22</v>
      </c>
      <c r="F80" s="25"/>
      <c r="G80" s="25" t="s">
        <v>30</v>
      </c>
      <c r="H80" s="59">
        <v>0</v>
      </c>
      <c r="I80" s="59">
        <v>0</v>
      </c>
      <c r="J80" s="59">
        <v>0</v>
      </c>
      <c r="K80" s="62">
        <f t="shared" si="37"/>
        <v>0</v>
      </c>
      <c r="L80" s="91"/>
    </row>
    <row r="81" spans="1:12" s="15" customFormat="1" ht="45" customHeight="1" x14ac:dyDescent="0.25">
      <c r="A81" s="197" t="s">
        <v>142</v>
      </c>
      <c r="B81" s="198" t="s">
        <v>396</v>
      </c>
      <c r="C81" s="1" t="s">
        <v>10</v>
      </c>
      <c r="D81" s="137">
        <v>732</v>
      </c>
      <c r="E81" s="137" t="s">
        <v>11</v>
      </c>
      <c r="F81" s="137" t="s">
        <v>11</v>
      </c>
      <c r="G81" s="137" t="s">
        <v>11</v>
      </c>
      <c r="H81" s="62">
        <f>H82+H83</f>
        <v>34335.4</v>
      </c>
      <c r="I81" s="62">
        <f t="shared" ref="I81:J81" si="38">I82+I83</f>
        <v>33091.800000000003</v>
      </c>
      <c r="J81" s="62">
        <f t="shared" si="38"/>
        <v>31352.6</v>
      </c>
      <c r="K81" s="62">
        <f t="shared" si="37"/>
        <v>98779.800000000017</v>
      </c>
      <c r="L81" s="93"/>
    </row>
    <row r="82" spans="1:12" s="16" customFormat="1" ht="33.75" customHeight="1" x14ac:dyDescent="0.25">
      <c r="A82" s="197"/>
      <c r="B82" s="198"/>
      <c r="C82" s="129" t="s">
        <v>1</v>
      </c>
      <c r="D82" s="130">
        <v>732</v>
      </c>
      <c r="E82" s="130" t="s">
        <v>22</v>
      </c>
      <c r="F82" s="130" t="s">
        <v>461</v>
      </c>
      <c r="G82" s="130" t="s">
        <v>11</v>
      </c>
      <c r="H82" s="59">
        <v>0</v>
      </c>
      <c r="I82" s="59">
        <v>0</v>
      </c>
      <c r="J82" s="59">
        <v>0</v>
      </c>
      <c r="K82" s="62">
        <f t="shared" si="37"/>
        <v>0</v>
      </c>
      <c r="L82" s="93"/>
    </row>
    <row r="83" spans="1:12" s="16" customFormat="1" ht="42.75" customHeight="1" x14ac:dyDescent="0.25">
      <c r="A83" s="197"/>
      <c r="B83" s="198"/>
      <c r="C83" s="129" t="s">
        <v>12</v>
      </c>
      <c r="D83" s="130">
        <v>732</v>
      </c>
      <c r="E83" s="130" t="s">
        <v>22</v>
      </c>
      <c r="F83" s="130" t="s">
        <v>461</v>
      </c>
      <c r="G83" s="130" t="s">
        <v>33</v>
      </c>
      <c r="H83" s="59">
        <v>34335.4</v>
      </c>
      <c r="I83" s="59">
        <v>33091.800000000003</v>
      </c>
      <c r="J83" s="59">
        <v>31352.6</v>
      </c>
      <c r="K83" s="62">
        <f t="shared" si="37"/>
        <v>98779.800000000017</v>
      </c>
      <c r="L83" s="93"/>
    </row>
    <row r="84" spans="1:12" s="15" customFormat="1" ht="25.5" customHeight="1" x14ac:dyDescent="0.25">
      <c r="A84" s="197" t="s">
        <v>143</v>
      </c>
      <c r="B84" s="198" t="s">
        <v>395</v>
      </c>
      <c r="C84" s="1" t="s">
        <v>10</v>
      </c>
      <c r="D84" s="137">
        <v>732</v>
      </c>
      <c r="E84" s="137" t="s">
        <v>11</v>
      </c>
      <c r="F84" s="137" t="s">
        <v>11</v>
      </c>
      <c r="G84" s="137" t="s">
        <v>11</v>
      </c>
      <c r="H84" s="62">
        <f>H85+H86</f>
        <v>17081.599999999999</v>
      </c>
      <c r="I84" s="62">
        <f t="shared" ref="I84:J84" si="39">I85+I86</f>
        <v>17081.599999999999</v>
      </c>
      <c r="J84" s="62">
        <f t="shared" si="39"/>
        <v>17081.599999999999</v>
      </c>
      <c r="K84" s="62">
        <f t="shared" si="37"/>
        <v>51244.799999999996</v>
      </c>
      <c r="L84" s="93"/>
    </row>
    <row r="85" spans="1:12" s="16" customFormat="1" ht="21.75" customHeight="1" x14ac:dyDescent="0.25">
      <c r="A85" s="197"/>
      <c r="B85" s="198"/>
      <c r="C85" s="129" t="s">
        <v>1</v>
      </c>
      <c r="D85" s="130">
        <v>732</v>
      </c>
      <c r="E85" s="130" t="s">
        <v>11</v>
      </c>
      <c r="F85" s="130" t="s">
        <v>462</v>
      </c>
      <c r="G85" s="130" t="s">
        <v>11</v>
      </c>
      <c r="H85" s="71">
        <v>0</v>
      </c>
      <c r="I85" s="71">
        <v>0</v>
      </c>
      <c r="J85" s="71">
        <v>0</v>
      </c>
      <c r="K85" s="72">
        <f t="shared" si="37"/>
        <v>0</v>
      </c>
      <c r="L85" s="93"/>
    </row>
    <row r="86" spans="1:12" s="16" customFormat="1" ht="48.75" customHeight="1" x14ac:dyDescent="0.25">
      <c r="A86" s="197"/>
      <c r="B86" s="198"/>
      <c r="C86" s="129" t="s">
        <v>16</v>
      </c>
      <c r="D86" s="130">
        <v>732</v>
      </c>
      <c r="E86" s="130" t="s">
        <v>11</v>
      </c>
      <c r="F86" s="130" t="s">
        <v>462</v>
      </c>
      <c r="G86" s="130" t="s">
        <v>33</v>
      </c>
      <c r="H86" s="71">
        <v>17081.599999999999</v>
      </c>
      <c r="I86" s="71">
        <v>17081.599999999999</v>
      </c>
      <c r="J86" s="71">
        <v>17081.599999999999</v>
      </c>
      <c r="K86" s="72">
        <f t="shared" si="37"/>
        <v>51244.799999999996</v>
      </c>
      <c r="L86" s="93"/>
    </row>
    <row r="87" spans="1:12" s="15" customFormat="1" ht="25.5" customHeight="1" x14ac:dyDescent="0.25">
      <c r="A87" s="197" t="s">
        <v>144</v>
      </c>
      <c r="B87" s="198" t="s">
        <v>400</v>
      </c>
      <c r="C87" s="1" t="s">
        <v>10</v>
      </c>
      <c r="D87" s="137">
        <v>732</v>
      </c>
      <c r="E87" s="137" t="s">
        <v>11</v>
      </c>
      <c r="F87" s="137" t="s">
        <v>11</v>
      </c>
      <c r="G87" s="137" t="s">
        <v>11</v>
      </c>
      <c r="H87" s="62">
        <f>H88+H89</f>
        <v>6763.7</v>
      </c>
      <c r="I87" s="62">
        <f t="shared" ref="I87:J87" si="40">I88+I89</f>
        <v>7033.4</v>
      </c>
      <c r="J87" s="62">
        <f t="shared" si="40"/>
        <v>7313.9</v>
      </c>
      <c r="K87" s="62">
        <f>H87+I87+J87</f>
        <v>21111</v>
      </c>
      <c r="L87" s="93"/>
    </row>
    <row r="88" spans="1:12" s="16" customFormat="1" ht="21.75" customHeight="1" x14ac:dyDescent="0.25">
      <c r="A88" s="197"/>
      <c r="B88" s="198"/>
      <c r="C88" s="129" t="s">
        <v>1</v>
      </c>
      <c r="D88" s="130">
        <v>732</v>
      </c>
      <c r="E88" s="130" t="s">
        <v>22</v>
      </c>
      <c r="F88" s="130" t="s">
        <v>463</v>
      </c>
      <c r="G88" s="130" t="s">
        <v>11</v>
      </c>
      <c r="H88" s="59">
        <v>0</v>
      </c>
      <c r="I88" s="59">
        <v>0</v>
      </c>
      <c r="J88" s="59">
        <v>0</v>
      </c>
      <c r="K88" s="62">
        <f>H88+I88+J88</f>
        <v>0</v>
      </c>
      <c r="L88" s="93"/>
    </row>
    <row r="89" spans="1:12" s="16" customFormat="1" ht="109.5" customHeight="1" x14ac:dyDescent="0.25">
      <c r="A89" s="197"/>
      <c r="B89" s="198"/>
      <c r="C89" s="129" t="s">
        <v>16</v>
      </c>
      <c r="D89" s="130">
        <v>732</v>
      </c>
      <c r="E89" s="130" t="s">
        <v>22</v>
      </c>
      <c r="F89" s="130" t="s">
        <v>463</v>
      </c>
      <c r="G89" s="130" t="s">
        <v>33</v>
      </c>
      <c r="H89" s="59">
        <v>6763.7</v>
      </c>
      <c r="I89" s="59">
        <v>7033.4</v>
      </c>
      <c r="J89" s="59">
        <v>7313.9</v>
      </c>
      <c r="K89" s="62">
        <f>H89+I89+J89</f>
        <v>21111</v>
      </c>
      <c r="L89" s="93"/>
    </row>
    <row r="90" spans="1:12" s="15" customFormat="1" ht="25.5" customHeight="1" x14ac:dyDescent="0.25">
      <c r="A90" s="197" t="s">
        <v>145</v>
      </c>
      <c r="B90" s="198" t="s">
        <v>382</v>
      </c>
      <c r="C90" s="1" t="s">
        <v>10</v>
      </c>
      <c r="D90" s="2">
        <v>732</v>
      </c>
      <c r="E90" s="2" t="s">
        <v>11</v>
      </c>
      <c r="F90" s="2" t="s">
        <v>11</v>
      </c>
      <c r="G90" s="2" t="s">
        <v>11</v>
      </c>
      <c r="H90" s="62">
        <f t="shared" ref="H90:J91" si="41">H91</f>
        <v>0</v>
      </c>
      <c r="I90" s="62">
        <f t="shared" si="41"/>
        <v>0</v>
      </c>
      <c r="J90" s="62">
        <f t="shared" si="41"/>
        <v>0</v>
      </c>
      <c r="K90" s="62">
        <f t="shared" ref="K90:K107" si="42">H90+I90+J90</f>
        <v>0</v>
      </c>
      <c r="L90" s="93"/>
    </row>
    <row r="91" spans="1:12" s="16" customFormat="1" ht="21.75" customHeight="1" x14ac:dyDescent="0.25">
      <c r="A91" s="197"/>
      <c r="B91" s="198"/>
      <c r="C91" s="24" t="s">
        <v>1</v>
      </c>
      <c r="D91" s="25">
        <v>732</v>
      </c>
      <c r="E91" s="25" t="s">
        <v>22</v>
      </c>
      <c r="F91" s="25" t="s">
        <v>578</v>
      </c>
      <c r="G91" s="25" t="s">
        <v>11</v>
      </c>
      <c r="H91" s="59">
        <f t="shared" si="41"/>
        <v>0</v>
      </c>
      <c r="I91" s="59">
        <f t="shared" si="41"/>
        <v>0</v>
      </c>
      <c r="J91" s="59">
        <f t="shared" si="41"/>
        <v>0</v>
      </c>
      <c r="K91" s="62">
        <f t="shared" si="42"/>
        <v>0</v>
      </c>
      <c r="L91" s="93"/>
    </row>
    <row r="92" spans="1:12" s="16" customFormat="1" ht="48.75" customHeight="1" x14ac:dyDescent="0.25">
      <c r="A92" s="197"/>
      <c r="B92" s="198"/>
      <c r="C92" s="24" t="s">
        <v>16</v>
      </c>
      <c r="D92" s="25">
        <v>732</v>
      </c>
      <c r="E92" s="25" t="s">
        <v>22</v>
      </c>
      <c r="F92" s="25" t="s">
        <v>578</v>
      </c>
      <c r="G92" s="25" t="s">
        <v>33</v>
      </c>
      <c r="H92" s="59"/>
      <c r="I92" s="59"/>
      <c r="J92" s="59"/>
      <c r="K92" s="62">
        <f t="shared" si="42"/>
        <v>0</v>
      </c>
      <c r="L92" s="93"/>
    </row>
    <row r="93" spans="1:12" s="15" customFormat="1" ht="21.75" customHeight="1" x14ac:dyDescent="0.25">
      <c r="A93" s="197" t="s">
        <v>146</v>
      </c>
      <c r="B93" s="198" t="s">
        <v>202</v>
      </c>
      <c r="C93" s="1" t="s">
        <v>10</v>
      </c>
      <c r="D93" s="137">
        <v>732</v>
      </c>
      <c r="E93" s="137" t="s">
        <v>11</v>
      </c>
      <c r="F93" s="137" t="s">
        <v>11</v>
      </c>
      <c r="G93" s="137" t="s">
        <v>11</v>
      </c>
      <c r="H93" s="62">
        <f>H94</f>
        <v>0</v>
      </c>
      <c r="I93" s="62">
        <f t="shared" ref="I93:J94" si="43">I94</f>
        <v>0</v>
      </c>
      <c r="J93" s="62">
        <f t="shared" si="43"/>
        <v>1002.1</v>
      </c>
      <c r="K93" s="62">
        <f t="shared" si="42"/>
        <v>1002.1</v>
      </c>
      <c r="L93" s="93"/>
    </row>
    <row r="94" spans="1:12" s="16" customFormat="1" ht="27.75" customHeight="1" x14ac:dyDescent="0.25">
      <c r="A94" s="197"/>
      <c r="B94" s="198"/>
      <c r="C94" s="129" t="s">
        <v>1</v>
      </c>
      <c r="D94" s="130">
        <v>732</v>
      </c>
      <c r="E94" s="130" t="s">
        <v>22</v>
      </c>
      <c r="F94" s="130" t="s">
        <v>579</v>
      </c>
      <c r="G94" s="130" t="s">
        <v>11</v>
      </c>
      <c r="H94" s="59">
        <f>H95</f>
        <v>0</v>
      </c>
      <c r="I94" s="59">
        <f t="shared" si="43"/>
        <v>0</v>
      </c>
      <c r="J94" s="59">
        <f t="shared" si="43"/>
        <v>1002.1</v>
      </c>
      <c r="K94" s="62">
        <f t="shared" si="42"/>
        <v>1002.1</v>
      </c>
      <c r="L94" s="93"/>
    </row>
    <row r="95" spans="1:12" s="16" customFormat="1" ht="30" customHeight="1" x14ac:dyDescent="0.25">
      <c r="A95" s="197"/>
      <c r="B95" s="198"/>
      <c r="C95" s="129" t="s">
        <v>16</v>
      </c>
      <c r="D95" s="130">
        <v>732</v>
      </c>
      <c r="E95" s="130" t="s">
        <v>22</v>
      </c>
      <c r="F95" s="130" t="s">
        <v>579</v>
      </c>
      <c r="G95" s="130">
        <v>611</v>
      </c>
      <c r="H95" s="59"/>
      <c r="I95" s="59"/>
      <c r="J95" s="59">
        <v>1002.1</v>
      </c>
      <c r="K95" s="62">
        <f t="shared" si="42"/>
        <v>1002.1</v>
      </c>
      <c r="L95" s="93"/>
    </row>
    <row r="96" spans="1:12" s="15" customFormat="1" ht="21" customHeight="1" x14ac:dyDescent="0.25">
      <c r="A96" s="197" t="s">
        <v>147</v>
      </c>
      <c r="B96" s="198" t="s">
        <v>401</v>
      </c>
      <c r="C96" s="1" t="s">
        <v>10</v>
      </c>
      <c r="D96" s="137">
        <v>732</v>
      </c>
      <c r="E96" s="137" t="s">
        <v>11</v>
      </c>
      <c r="F96" s="137" t="s">
        <v>11</v>
      </c>
      <c r="G96" s="137" t="s">
        <v>11</v>
      </c>
      <c r="H96" s="62">
        <f t="shared" ref="H96:J97" si="44">H97</f>
        <v>0</v>
      </c>
      <c r="I96" s="62">
        <f t="shared" si="44"/>
        <v>0</v>
      </c>
      <c r="J96" s="62">
        <f t="shared" si="44"/>
        <v>0</v>
      </c>
      <c r="K96" s="62">
        <f t="shared" si="42"/>
        <v>0</v>
      </c>
      <c r="L96" s="93"/>
    </row>
    <row r="97" spans="1:12" ht="22.5" customHeight="1" x14ac:dyDescent="0.25">
      <c r="A97" s="197"/>
      <c r="B97" s="198"/>
      <c r="C97" s="129" t="s">
        <v>1</v>
      </c>
      <c r="D97" s="130">
        <v>732</v>
      </c>
      <c r="E97" s="130" t="s">
        <v>22</v>
      </c>
      <c r="F97" s="130">
        <v>7321003520</v>
      </c>
      <c r="G97" s="130" t="s">
        <v>11</v>
      </c>
      <c r="H97" s="59">
        <f>H98</f>
        <v>0</v>
      </c>
      <c r="I97" s="59">
        <f t="shared" si="44"/>
        <v>0</v>
      </c>
      <c r="J97" s="59">
        <f t="shared" si="44"/>
        <v>0</v>
      </c>
      <c r="K97" s="62">
        <f t="shared" si="42"/>
        <v>0</v>
      </c>
      <c r="L97" s="91"/>
    </row>
    <row r="98" spans="1:12" ht="66.75" customHeight="1" x14ac:dyDescent="0.25">
      <c r="A98" s="197"/>
      <c r="B98" s="198"/>
      <c r="C98" s="129" t="s">
        <v>16</v>
      </c>
      <c r="D98" s="130">
        <v>732</v>
      </c>
      <c r="E98" s="130" t="s">
        <v>22</v>
      </c>
      <c r="F98" s="130">
        <v>7321003520</v>
      </c>
      <c r="G98" s="130" t="s">
        <v>33</v>
      </c>
      <c r="H98" s="59"/>
      <c r="I98" s="59"/>
      <c r="J98" s="59"/>
      <c r="K98" s="62">
        <f t="shared" si="42"/>
        <v>0</v>
      </c>
      <c r="L98" s="91"/>
    </row>
    <row r="99" spans="1:12" s="15" customFormat="1" ht="33.75" customHeight="1" x14ac:dyDescent="0.25">
      <c r="A99" s="197" t="s">
        <v>148</v>
      </c>
      <c r="B99" s="169" t="s">
        <v>199</v>
      </c>
      <c r="C99" s="1" t="s">
        <v>10</v>
      </c>
      <c r="D99" s="137">
        <v>732</v>
      </c>
      <c r="E99" s="137" t="s">
        <v>11</v>
      </c>
      <c r="F99" s="137" t="s">
        <v>11</v>
      </c>
      <c r="G99" s="137" t="s">
        <v>11</v>
      </c>
      <c r="H99" s="62">
        <f>H100+H101</f>
        <v>1856.1</v>
      </c>
      <c r="I99" s="62">
        <f t="shared" ref="I99:J99" si="45">I100+I101</f>
        <v>0</v>
      </c>
      <c r="J99" s="62">
        <f t="shared" si="45"/>
        <v>0</v>
      </c>
      <c r="K99" s="62">
        <f t="shared" si="42"/>
        <v>1856.1</v>
      </c>
      <c r="L99" s="91"/>
    </row>
    <row r="100" spans="1:12" s="16" customFormat="1" ht="22.5" customHeight="1" x14ac:dyDescent="0.25">
      <c r="A100" s="197"/>
      <c r="B100" s="169"/>
      <c r="C100" s="129" t="s">
        <v>1</v>
      </c>
      <c r="D100" s="130">
        <v>732</v>
      </c>
      <c r="E100" s="130" t="s">
        <v>22</v>
      </c>
      <c r="F100" s="130" t="s">
        <v>464</v>
      </c>
      <c r="G100" s="130" t="s">
        <v>250</v>
      </c>
      <c r="H100" s="59">
        <v>1856.1</v>
      </c>
      <c r="I100" s="59">
        <v>0</v>
      </c>
      <c r="J100" s="59">
        <v>0</v>
      </c>
      <c r="K100" s="62">
        <f t="shared" si="42"/>
        <v>1856.1</v>
      </c>
      <c r="L100" s="91"/>
    </row>
    <row r="101" spans="1:12" s="16" customFormat="1" ht="33" customHeight="1" x14ac:dyDescent="0.25">
      <c r="A101" s="197"/>
      <c r="B101" s="169"/>
      <c r="C101" s="129" t="s">
        <v>16</v>
      </c>
      <c r="D101" s="130">
        <v>732</v>
      </c>
      <c r="E101" s="130" t="s">
        <v>11</v>
      </c>
      <c r="F101" s="130" t="s">
        <v>11</v>
      </c>
      <c r="G101" s="130" t="s">
        <v>11</v>
      </c>
      <c r="H101" s="59">
        <v>0</v>
      </c>
      <c r="I101" s="59">
        <v>0</v>
      </c>
      <c r="J101" s="59">
        <v>0</v>
      </c>
      <c r="K101" s="62">
        <f t="shared" si="42"/>
        <v>0</v>
      </c>
      <c r="L101" s="91"/>
    </row>
    <row r="102" spans="1:12" s="15" customFormat="1" ht="24" customHeight="1" x14ac:dyDescent="0.25">
      <c r="A102" s="197" t="s">
        <v>149</v>
      </c>
      <c r="B102" s="198" t="s">
        <v>204</v>
      </c>
      <c r="C102" s="1" t="s">
        <v>10</v>
      </c>
      <c r="D102" s="137">
        <v>732</v>
      </c>
      <c r="E102" s="137" t="s">
        <v>11</v>
      </c>
      <c r="F102" s="137" t="s">
        <v>11</v>
      </c>
      <c r="G102" s="137" t="s">
        <v>11</v>
      </c>
      <c r="H102" s="62">
        <f>H103</f>
        <v>274.5</v>
      </c>
      <c r="I102" s="62">
        <f t="shared" ref="I102:J102" si="46">I103</f>
        <v>274.5</v>
      </c>
      <c r="J102" s="62">
        <f t="shared" si="46"/>
        <v>274.5</v>
      </c>
      <c r="K102" s="62">
        <f t="shared" si="42"/>
        <v>823.5</v>
      </c>
      <c r="L102" s="93"/>
    </row>
    <row r="103" spans="1:12" s="16" customFormat="1" ht="19.5" customHeight="1" x14ac:dyDescent="0.25">
      <c r="A103" s="197"/>
      <c r="B103" s="198"/>
      <c r="C103" s="129" t="s">
        <v>2</v>
      </c>
      <c r="D103" s="130">
        <v>732</v>
      </c>
      <c r="E103" s="130" t="s">
        <v>22</v>
      </c>
      <c r="F103" s="130" t="s">
        <v>465</v>
      </c>
      <c r="G103" s="130" t="s">
        <v>11</v>
      </c>
      <c r="H103" s="59">
        <v>274.5</v>
      </c>
      <c r="I103" s="59">
        <v>274.5</v>
      </c>
      <c r="J103" s="59">
        <v>274.5</v>
      </c>
      <c r="K103" s="62">
        <f t="shared" si="42"/>
        <v>823.5</v>
      </c>
      <c r="L103" s="93"/>
    </row>
    <row r="104" spans="1:12" s="16" customFormat="1" ht="37.5" customHeight="1" x14ac:dyDescent="0.25">
      <c r="A104" s="197"/>
      <c r="B104" s="198"/>
      <c r="C104" s="129" t="s">
        <v>16</v>
      </c>
      <c r="D104" s="130">
        <v>732</v>
      </c>
      <c r="E104" s="130" t="s">
        <v>22</v>
      </c>
      <c r="F104" s="130" t="s">
        <v>465</v>
      </c>
      <c r="G104" s="130">
        <v>612</v>
      </c>
      <c r="H104" s="59">
        <v>0</v>
      </c>
      <c r="I104" s="59">
        <v>0</v>
      </c>
      <c r="J104" s="59">
        <v>0</v>
      </c>
      <c r="K104" s="62">
        <f t="shared" si="42"/>
        <v>0</v>
      </c>
      <c r="L104" s="93"/>
    </row>
    <row r="105" spans="1:12" s="15" customFormat="1" ht="26.25" customHeight="1" x14ac:dyDescent="0.25">
      <c r="A105" s="197" t="s">
        <v>471</v>
      </c>
      <c r="B105" s="198" t="s">
        <v>203</v>
      </c>
      <c r="C105" s="1" t="s">
        <v>10</v>
      </c>
      <c r="D105" s="137">
        <v>732</v>
      </c>
      <c r="E105" s="137" t="s">
        <v>11</v>
      </c>
      <c r="F105" s="137" t="s">
        <v>11</v>
      </c>
      <c r="G105" s="137" t="s">
        <v>11</v>
      </c>
      <c r="H105" s="62">
        <f>H106</f>
        <v>214</v>
      </c>
      <c r="I105" s="62">
        <f t="shared" ref="I105:J105" si="47">I106+I107</f>
        <v>214</v>
      </c>
      <c r="J105" s="62">
        <f t="shared" si="47"/>
        <v>214</v>
      </c>
      <c r="K105" s="62">
        <f t="shared" si="42"/>
        <v>642</v>
      </c>
      <c r="L105" s="93"/>
    </row>
    <row r="106" spans="1:12" s="16" customFormat="1" ht="18" customHeight="1" x14ac:dyDescent="0.25">
      <c r="A106" s="197"/>
      <c r="B106" s="198"/>
      <c r="C106" s="129" t="s">
        <v>1</v>
      </c>
      <c r="D106" s="130">
        <v>732</v>
      </c>
      <c r="E106" s="130" t="s">
        <v>22</v>
      </c>
      <c r="F106" s="130" t="s">
        <v>466</v>
      </c>
      <c r="G106" s="130" t="s">
        <v>11</v>
      </c>
      <c r="H106" s="59">
        <v>214</v>
      </c>
      <c r="I106" s="59">
        <v>214</v>
      </c>
      <c r="J106" s="59">
        <v>214</v>
      </c>
      <c r="K106" s="62">
        <f t="shared" si="42"/>
        <v>642</v>
      </c>
      <c r="L106" s="93"/>
    </row>
    <row r="107" spans="1:12" s="16" customFormat="1" ht="43.5" customHeight="1" x14ac:dyDescent="0.25">
      <c r="A107" s="197"/>
      <c r="B107" s="198"/>
      <c r="C107" s="129" t="s">
        <v>16</v>
      </c>
      <c r="D107" s="130">
        <v>732</v>
      </c>
      <c r="E107" s="130" t="s">
        <v>22</v>
      </c>
      <c r="F107" s="130" t="s">
        <v>466</v>
      </c>
      <c r="G107" s="130">
        <v>612</v>
      </c>
      <c r="H107" s="59">
        <v>0</v>
      </c>
      <c r="I107" s="59">
        <v>0</v>
      </c>
      <c r="J107" s="59">
        <v>0</v>
      </c>
      <c r="K107" s="62">
        <f t="shared" si="42"/>
        <v>0</v>
      </c>
      <c r="L107" s="93"/>
    </row>
    <row r="108" spans="1:12" s="11" customFormat="1" ht="15.75" x14ac:dyDescent="0.25">
      <c r="A108" s="197" t="s">
        <v>472</v>
      </c>
      <c r="B108" s="169" t="s">
        <v>440</v>
      </c>
      <c r="C108" s="1" t="s">
        <v>10</v>
      </c>
      <c r="D108" s="2">
        <v>732</v>
      </c>
      <c r="E108" s="2" t="s">
        <v>11</v>
      </c>
      <c r="F108" s="2" t="s">
        <v>11</v>
      </c>
      <c r="G108" s="2" t="s">
        <v>11</v>
      </c>
      <c r="H108" s="62">
        <f>H109+H110</f>
        <v>44561</v>
      </c>
      <c r="I108" s="62">
        <f t="shared" ref="I108:J108" si="48">I109+I110</f>
        <v>44561</v>
      </c>
      <c r="J108" s="62">
        <f t="shared" si="48"/>
        <v>44561</v>
      </c>
      <c r="K108" s="62">
        <f t="shared" si="2"/>
        <v>133683</v>
      </c>
      <c r="L108" s="91"/>
    </row>
    <row r="109" spans="1:12" ht="15.75" x14ac:dyDescent="0.25">
      <c r="A109" s="197"/>
      <c r="B109" s="169"/>
      <c r="C109" s="24" t="s">
        <v>1</v>
      </c>
      <c r="D109" s="25">
        <v>732</v>
      </c>
      <c r="E109" s="25" t="s">
        <v>22</v>
      </c>
      <c r="F109" s="25" t="s">
        <v>467</v>
      </c>
      <c r="G109" s="25">
        <v>244</v>
      </c>
      <c r="H109" s="59">
        <v>0</v>
      </c>
      <c r="I109" s="59">
        <v>0</v>
      </c>
      <c r="J109" s="59">
        <v>0</v>
      </c>
      <c r="K109" s="62">
        <f t="shared" si="2"/>
        <v>0</v>
      </c>
      <c r="L109" s="91"/>
    </row>
    <row r="110" spans="1:12" ht="31.5" x14ac:dyDescent="0.25">
      <c r="A110" s="197"/>
      <c r="B110" s="169"/>
      <c r="C110" s="24" t="s">
        <v>16</v>
      </c>
      <c r="D110" s="25">
        <v>732</v>
      </c>
      <c r="E110" s="130" t="s">
        <v>22</v>
      </c>
      <c r="F110" s="130" t="s">
        <v>467</v>
      </c>
      <c r="G110" s="25" t="s">
        <v>33</v>
      </c>
      <c r="H110" s="59">
        <v>44561</v>
      </c>
      <c r="I110" s="59">
        <v>44561</v>
      </c>
      <c r="J110" s="59">
        <v>44561</v>
      </c>
      <c r="K110" s="62">
        <f t="shared" ref="K110:K183" si="49">H110+I110+J110</f>
        <v>133683</v>
      </c>
      <c r="L110" s="91"/>
    </row>
    <row r="111" spans="1:12" s="47" customFormat="1" ht="15.75" x14ac:dyDescent="0.25">
      <c r="A111" s="195">
        <v>3</v>
      </c>
      <c r="B111" s="196" t="s">
        <v>474</v>
      </c>
      <c r="C111" s="45" t="s">
        <v>10</v>
      </c>
      <c r="D111" s="46">
        <v>732</v>
      </c>
      <c r="E111" s="46" t="s">
        <v>11</v>
      </c>
      <c r="F111" s="46" t="s">
        <v>11</v>
      </c>
      <c r="G111" s="46" t="s">
        <v>11</v>
      </c>
      <c r="H111" s="64">
        <f t="shared" ref="H111:K113" si="50">H117+H114+H120+H123+H126+H129+H132</f>
        <v>37478</v>
      </c>
      <c r="I111" s="64">
        <f t="shared" si="50"/>
        <v>37510.800000000003</v>
      </c>
      <c r="J111" s="64">
        <f t="shared" si="50"/>
        <v>37510.800000000003</v>
      </c>
      <c r="K111" s="64">
        <f t="shared" si="50"/>
        <v>112499.6</v>
      </c>
    </row>
    <row r="112" spans="1:12" s="47" customFormat="1" ht="15.75" x14ac:dyDescent="0.25">
      <c r="A112" s="195"/>
      <c r="B112" s="196"/>
      <c r="C112" s="45" t="s">
        <v>2</v>
      </c>
      <c r="D112" s="46">
        <v>732</v>
      </c>
      <c r="E112" s="46" t="s">
        <v>11</v>
      </c>
      <c r="F112" s="46" t="s">
        <v>11</v>
      </c>
      <c r="G112" s="46" t="s">
        <v>11</v>
      </c>
      <c r="H112" s="64">
        <f t="shared" si="50"/>
        <v>37478</v>
      </c>
      <c r="I112" s="64">
        <f t="shared" si="50"/>
        <v>37510.800000000003</v>
      </c>
      <c r="J112" s="64">
        <f t="shared" si="50"/>
        <v>37510.800000000003</v>
      </c>
      <c r="K112" s="64">
        <f t="shared" si="50"/>
        <v>112499.6</v>
      </c>
    </row>
    <row r="113" spans="1:11" s="47" customFormat="1" ht="31.5" x14ac:dyDescent="0.25">
      <c r="A113" s="195"/>
      <c r="B113" s="196"/>
      <c r="C113" s="45" t="s">
        <v>18</v>
      </c>
      <c r="D113" s="46"/>
      <c r="E113" s="46" t="s">
        <v>11</v>
      </c>
      <c r="F113" s="46" t="s">
        <v>11</v>
      </c>
      <c r="G113" s="46" t="s">
        <v>11</v>
      </c>
      <c r="H113" s="64">
        <f t="shared" si="50"/>
        <v>37478</v>
      </c>
      <c r="I113" s="64">
        <f t="shared" si="50"/>
        <v>37510.800000000003</v>
      </c>
      <c r="J113" s="64">
        <f t="shared" si="50"/>
        <v>37510.800000000003</v>
      </c>
      <c r="K113" s="64">
        <f t="shared" si="50"/>
        <v>112499.6</v>
      </c>
    </row>
    <row r="114" spans="1:11" s="11" customFormat="1" ht="15.75" x14ac:dyDescent="0.25">
      <c r="A114" s="197" t="s">
        <v>150</v>
      </c>
      <c r="B114" s="198" t="s">
        <v>402</v>
      </c>
      <c r="C114" s="1" t="s">
        <v>10</v>
      </c>
      <c r="D114" s="2">
        <v>732</v>
      </c>
      <c r="E114" s="2" t="s">
        <v>11</v>
      </c>
      <c r="F114" s="2" t="s">
        <v>11</v>
      </c>
      <c r="G114" s="2" t="s">
        <v>11</v>
      </c>
      <c r="H114" s="62">
        <f t="shared" ref="H114:H133" si="51">H115</f>
        <v>37478</v>
      </c>
      <c r="I114" s="62">
        <f t="shared" ref="I114:J133" si="52">I115</f>
        <v>37510.800000000003</v>
      </c>
      <c r="J114" s="62">
        <f t="shared" si="52"/>
        <v>37510.800000000003</v>
      </c>
      <c r="K114" s="62">
        <f t="shared" si="49"/>
        <v>112499.6</v>
      </c>
    </row>
    <row r="115" spans="1:11" ht="18.75" customHeight="1" x14ac:dyDescent="0.25">
      <c r="A115" s="197"/>
      <c r="B115" s="198"/>
      <c r="C115" s="24" t="s">
        <v>2</v>
      </c>
      <c r="D115" s="25">
        <v>732</v>
      </c>
      <c r="E115" s="25" t="s">
        <v>23</v>
      </c>
      <c r="F115" s="139" t="s">
        <v>473</v>
      </c>
      <c r="G115" s="25" t="s">
        <v>11</v>
      </c>
      <c r="H115" s="59">
        <f t="shared" si="51"/>
        <v>37478</v>
      </c>
      <c r="I115" s="59">
        <f t="shared" si="52"/>
        <v>37510.800000000003</v>
      </c>
      <c r="J115" s="59">
        <f t="shared" si="52"/>
        <v>37510.800000000003</v>
      </c>
      <c r="K115" s="62">
        <f t="shared" si="49"/>
        <v>112499.6</v>
      </c>
    </row>
    <row r="116" spans="1:11" ht="68.25" customHeight="1" x14ac:dyDescent="0.25">
      <c r="A116" s="197"/>
      <c r="B116" s="198"/>
      <c r="C116" s="24" t="s">
        <v>18</v>
      </c>
      <c r="D116" s="25">
        <v>732</v>
      </c>
      <c r="E116" s="25" t="s">
        <v>23</v>
      </c>
      <c r="F116" s="25" t="s">
        <v>473</v>
      </c>
      <c r="G116" s="25" t="s">
        <v>362</v>
      </c>
      <c r="H116" s="59">
        <v>37478</v>
      </c>
      <c r="I116" s="59">
        <v>37510.800000000003</v>
      </c>
      <c r="J116" s="59">
        <v>37510.800000000003</v>
      </c>
      <c r="K116" s="62">
        <f t="shared" si="49"/>
        <v>112499.6</v>
      </c>
    </row>
    <row r="117" spans="1:11" s="11" customFormat="1" ht="15.75" x14ac:dyDescent="0.25">
      <c r="A117" s="197" t="s">
        <v>151</v>
      </c>
      <c r="B117" s="198" t="s">
        <v>403</v>
      </c>
      <c r="C117" s="1" t="s">
        <v>10</v>
      </c>
      <c r="D117" s="2">
        <v>732</v>
      </c>
      <c r="E117" s="2" t="s">
        <v>11</v>
      </c>
      <c r="F117" s="2" t="s">
        <v>11</v>
      </c>
      <c r="G117" s="2" t="s">
        <v>11</v>
      </c>
      <c r="H117" s="62">
        <f t="shared" ref="H117:J118" si="53">H118</f>
        <v>0</v>
      </c>
      <c r="I117" s="62">
        <f t="shared" si="53"/>
        <v>0</v>
      </c>
      <c r="J117" s="62">
        <f t="shared" si="53"/>
        <v>0</v>
      </c>
      <c r="K117" s="62">
        <f>H117+I117+J117</f>
        <v>0</v>
      </c>
    </row>
    <row r="118" spans="1:11" ht="15.75" x14ac:dyDescent="0.25">
      <c r="A118" s="197"/>
      <c r="B118" s="198"/>
      <c r="C118" s="24" t="s">
        <v>2</v>
      </c>
      <c r="D118" s="25">
        <v>732</v>
      </c>
      <c r="E118" s="25" t="s">
        <v>23</v>
      </c>
      <c r="F118" s="25" t="s">
        <v>32</v>
      </c>
      <c r="G118" s="25" t="s">
        <v>11</v>
      </c>
      <c r="H118" s="59">
        <f t="shared" si="53"/>
        <v>0</v>
      </c>
      <c r="I118" s="59">
        <f t="shared" si="53"/>
        <v>0</v>
      </c>
      <c r="J118" s="59">
        <f t="shared" si="53"/>
        <v>0</v>
      </c>
      <c r="K118" s="62">
        <f>H118+I118+J118</f>
        <v>0</v>
      </c>
    </row>
    <row r="119" spans="1:11" ht="31.5" x14ac:dyDescent="0.25">
      <c r="A119" s="197"/>
      <c r="B119" s="198"/>
      <c r="C119" s="24" t="s">
        <v>18</v>
      </c>
      <c r="D119" s="25">
        <v>732</v>
      </c>
      <c r="E119" s="25" t="s">
        <v>23</v>
      </c>
      <c r="F119" s="25" t="s">
        <v>32</v>
      </c>
      <c r="G119" s="25">
        <v>612</v>
      </c>
      <c r="H119" s="59">
        <v>0</v>
      </c>
      <c r="I119" s="59">
        <v>0</v>
      </c>
      <c r="J119" s="59">
        <v>0</v>
      </c>
      <c r="K119" s="62">
        <f>H119+I119+J119</f>
        <v>0</v>
      </c>
    </row>
    <row r="120" spans="1:11" s="11" customFormat="1" ht="15.75" x14ac:dyDescent="0.25">
      <c r="A120" s="197" t="s">
        <v>363</v>
      </c>
      <c r="B120" s="198" t="s">
        <v>364</v>
      </c>
      <c r="C120" s="1" t="s">
        <v>10</v>
      </c>
      <c r="D120" s="2">
        <v>732</v>
      </c>
      <c r="E120" s="2" t="s">
        <v>11</v>
      </c>
      <c r="F120" s="2" t="s">
        <v>11</v>
      </c>
      <c r="G120" s="2" t="s">
        <v>11</v>
      </c>
      <c r="H120" s="62">
        <f t="shared" si="51"/>
        <v>0</v>
      </c>
      <c r="I120" s="62">
        <f t="shared" si="52"/>
        <v>0</v>
      </c>
      <c r="J120" s="62">
        <f t="shared" si="52"/>
        <v>0</v>
      </c>
      <c r="K120" s="62">
        <f t="shared" ref="K120:K131" si="54">H120+I120+J120</f>
        <v>0</v>
      </c>
    </row>
    <row r="121" spans="1:11" ht="15.75" x14ac:dyDescent="0.25">
      <c r="A121" s="197"/>
      <c r="B121" s="198"/>
      <c r="C121" s="24" t="s">
        <v>2</v>
      </c>
      <c r="D121" s="25">
        <v>732</v>
      </c>
      <c r="E121" s="25" t="s">
        <v>23</v>
      </c>
      <c r="F121" s="25" t="s">
        <v>365</v>
      </c>
      <c r="G121" s="25" t="s">
        <v>11</v>
      </c>
      <c r="H121" s="59">
        <f t="shared" si="51"/>
        <v>0</v>
      </c>
      <c r="I121" s="59">
        <f t="shared" si="52"/>
        <v>0</v>
      </c>
      <c r="J121" s="59">
        <f t="shared" si="52"/>
        <v>0</v>
      </c>
      <c r="K121" s="62">
        <f t="shared" si="54"/>
        <v>0</v>
      </c>
    </row>
    <row r="122" spans="1:11" ht="31.5" x14ac:dyDescent="0.25">
      <c r="A122" s="197"/>
      <c r="B122" s="198"/>
      <c r="C122" s="24" t="s">
        <v>18</v>
      </c>
      <c r="D122" s="25">
        <v>732</v>
      </c>
      <c r="E122" s="25" t="s">
        <v>23</v>
      </c>
      <c r="F122" s="25" t="s">
        <v>365</v>
      </c>
      <c r="G122" s="25" t="s">
        <v>362</v>
      </c>
      <c r="H122" s="59">
        <v>0</v>
      </c>
      <c r="I122" s="59">
        <v>0</v>
      </c>
      <c r="J122" s="59">
        <v>0</v>
      </c>
      <c r="K122" s="62">
        <f t="shared" si="54"/>
        <v>0</v>
      </c>
    </row>
    <row r="123" spans="1:11" s="11" customFormat="1" ht="15.75" customHeight="1" x14ac:dyDescent="0.25">
      <c r="A123" s="197" t="s">
        <v>414</v>
      </c>
      <c r="B123" s="186" t="s">
        <v>364</v>
      </c>
      <c r="C123" s="1" t="s">
        <v>10</v>
      </c>
      <c r="D123" s="2">
        <v>732</v>
      </c>
      <c r="E123" s="2" t="s">
        <v>11</v>
      </c>
      <c r="F123" s="2" t="s">
        <v>11</v>
      </c>
      <c r="G123" s="2" t="s">
        <v>11</v>
      </c>
      <c r="H123" s="62">
        <f t="shared" si="51"/>
        <v>0</v>
      </c>
      <c r="I123" s="62">
        <f t="shared" si="52"/>
        <v>0</v>
      </c>
      <c r="J123" s="62">
        <f t="shared" si="52"/>
        <v>0</v>
      </c>
      <c r="K123" s="62">
        <f t="shared" ref="K123:K128" si="55">H123+I123+J123</f>
        <v>0</v>
      </c>
    </row>
    <row r="124" spans="1:11" ht="15.75" x14ac:dyDescent="0.25">
      <c r="A124" s="197"/>
      <c r="B124" s="187"/>
      <c r="C124" s="24" t="s">
        <v>2</v>
      </c>
      <c r="D124" s="25">
        <v>732</v>
      </c>
      <c r="E124" s="25" t="s">
        <v>23</v>
      </c>
      <c r="F124" s="25" t="s">
        <v>365</v>
      </c>
      <c r="G124" s="25" t="s">
        <v>11</v>
      </c>
      <c r="H124" s="59">
        <f t="shared" si="51"/>
        <v>0</v>
      </c>
      <c r="I124" s="59">
        <f t="shared" si="52"/>
        <v>0</v>
      </c>
      <c r="J124" s="59">
        <f t="shared" si="52"/>
        <v>0</v>
      </c>
      <c r="K124" s="62">
        <f t="shared" si="55"/>
        <v>0</v>
      </c>
    </row>
    <row r="125" spans="1:11" ht="31.5" x14ac:dyDescent="0.25">
      <c r="A125" s="197"/>
      <c r="B125" s="188"/>
      <c r="C125" s="24" t="s">
        <v>18</v>
      </c>
      <c r="D125" s="25">
        <v>732</v>
      </c>
      <c r="E125" s="25" t="s">
        <v>23</v>
      </c>
      <c r="F125" s="25" t="s">
        <v>365</v>
      </c>
      <c r="G125" s="25" t="s">
        <v>366</v>
      </c>
      <c r="H125" s="59">
        <v>0</v>
      </c>
      <c r="I125" s="59">
        <v>0</v>
      </c>
      <c r="J125" s="59">
        <v>0</v>
      </c>
      <c r="K125" s="62">
        <f t="shared" si="55"/>
        <v>0</v>
      </c>
    </row>
    <row r="126" spans="1:11" s="11" customFormat="1" ht="15.75" customHeight="1" x14ac:dyDescent="0.25">
      <c r="A126" s="197" t="s">
        <v>415</v>
      </c>
      <c r="B126" s="186" t="s">
        <v>364</v>
      </c>
      <c r="C126" s="1" t="s">
        <v>10</v>
      </c>
      <c r="D126" s="2">
        <v>732</v>
      </c>
      <c r="E126" s="2" t="s">
        <v>11</v>
      </c>
      <c r="F126" s="2" t="s">
        <v>11</v>
      </c>
      <c r="G126" s="2" t="s">
        <v>11</v>
      </c>
      <c r="H126" s="62">
        <f t="shared" si="51"/>
        <v>0</v>
      </c>
      <c r="I126" s="62">
        <f t="shared" si="52"/>
        <v>0</v>
      </c>
      <c r="J126" s="62">
        <f t="shared" si="52"/>
        <v>0</v>
      </c>
      <c r="K126" s="62">
        <f t="shared" si="55"/>
        <v>0</v>
      </c>
    </row>
    <row r="127" spans="1:11" ht="15.75" x14ac:dyDescent="0.25">
      <c r="A127" s="197"/>
      <c r="B127" s="187"/>
      <c r="C127" s="24" t="s">
        <v>2</v>
      </c>
      <c r="D127" s="25">
        <v>732</v>
      </c>
      <c r="E127" s="25" t="s">
        <v>23</v>
      </c>
      <c r="F127" s="25" t="s">
        <v>365</v>
      </c>
      <c r="G127" s="25" t="s">
        <v>11</v>
      </c>
      <c r="H127" s="59">
        <f t="shared" si="51"/>
        <v>0</v>
      </c>
      <c r="I127" s="59">
        <f t="shared" si="52"/>
        <v>0</v>
      </c>
      <c r="J127" s="59">
        <f t="shared" si="52"/>
        <v>0</v>
      </c>
      <c r="K127" s="62">
        <f t="shared" si="55"/>
        <v>0</v>
      </c>
    </row>
    <row r="128" spans="1:11" ht="15" customHeight="1" x14ac:dyDescent="0.25">
      <c r="A128" s="197"/>
      <c r="B128" s="188"/>
      <c r="C128" s="24" t="s">
        <v>18</v>
      </c>
      <c r="D128" s="25">
        <v>732</v>
      </c>
      <c r="E128" s="25" t="s">
        <v>23</v>
      </c>
      <c r="F128" s="25" t="s">
        <v>365</v>
      </c>
      <c r="G128" s="25" t="s">
        <v>367</v>
      </c>
      <c r="H128" s="59">
        <v>0</v>
      </c>
      <c r="I128" s="59">
        <v>0</v>
      </c>
      <c r="J128" s="59">
        <v>0</v>
      </c>
      <c r="K128" s="62">
        <f t="shared" si="55"/>
        <v>0</v>
      </c>
    </row>
    <row r="129" spans="1:11" s="11" customFormat="1" ht="15.75" customHeight="1" x14ac:dyDescent="0.25">
      <c r="A129" s="197" t="s">
        <v>416</v>
      </c>
      <c r="B129" s="186" t="s">
        <v>364</v>
      </c>
      <c r="C129" s="1" t="s">
        <v>10</v>
      </c>
      <c r="D129" s="2">
        <v>732</v>
      </c>
      <c r="E129" s="2" t="s">
        <v>11</v>
      </c>
      <c r="F129" s="2" t="s">
        <v>11</v>
      </c>
      <c r="G129" s="2" t="s">
        <v>11</v>
      </c>
      <c r="H129" s="62">
        <f t="shared" si="51"/>
        <v>0</v>
      </c>
      <c r="I129" s="62">
        <f t="shared" si="52"/>
        <v>0</v>
      </c>
      <c r="J129" s="62">
        <f t="shared" si="52"/>
        <v>0</v>
      </c>
      <c r="K129" s="62">
        <f t="shared" si="54"/>
        <v>0</v>
      </c>
    </row>
    <row r="130" spans="1:11" ht="15.75" x14ac:dyDescent="0.25">
      <c r="A130" s="197"/>
      <c r="B130" s="187"/>
      <c r="C130" s="24" t="s">
        <v>2</v>
      </c>
      <c r="D130" s="25">
        <v>732</v>
      </c>
      <c r="E130" s="25" t="s">
        <v>23</v>
      </c>
      <c r="F130" s="25" t="s">
        <v>365</v>
      </c>
      <c r="G130" s="25" t="s">
        <v>11</v>
      </c>
      <c r="H130" s="59">
        <f t="shared" si="51"/>
        <v>0</v>
      </c>
      <c r="I130" s="59">
        <f t="shared" si="52"/>
        <v>0</v>
      </c>
      <c r="J130" s="59">
        <f t="shared" si="52"/>
        <v>0</v>
      </c>
      <c r="K130" s="62">
        <f t="shared" si="54"/>
        <v>0</v>
      </c>
    </row>
    <row r="131" spans="1:11" ht="31.5" x14ac:dyDescent="0.25">
      <c r="A131" s="197"/>
      <c r="B131" s="188"/>
      <c r="C131" s="24" t="s">
        <v>18</v>
      </c>
      <c r="D131" s="25">
        <v>732</v>
      </c>
      <c r="E131" s="25" t="s">
        <v>23</v>
      </c>
      <c r="F131" s="25" t="s">
        <v>365</v>
      </c>
      <c r="G131" s="25" t="s">
        <v>368</v>
      </c>
      <c r="H131" s="59">
        <v>0</v>
      </c>
      <c r="I131" s="59">
        <v>0</v>
      </c>
      <c r="J131" s="59">
        <v>0</v>
      </c>
      <c r="K131" s="62">
        <f t="shared" si="54"/>
        <v>0</v>
      </c>
    </row>
    <row r="132" spans="1:11" s="11" customFormat="1" ht="15.75" customHeight="1" x14ac:dyDescent="0.25">
      <c r="A132" s="197" t="s">
        <v>417</v>
      </c>
      <c r="B132" s="186" t="s">
        <v>364</v>
      </c>
      <c r="C132" s="1" t="s">
        <v>10</v>
      </c>
      <c r="D132" s="2">
        <v>732</v>
      </c>
      <c r="E132" s="2" t="s">
        <v>11</v>
      </c>
      <c r="F132" s="2" t="s">
        <v>11</v>
      </c>
      <c r="G132" s="2" t="s">
        <v>11</v>
      </c>
      <c r="H132" s="62">
        <f t="shared" si="51"/>
        <v>0</v>
      </c>
      <c r="I132" s="62">
        <f t="shared" si="52"/>
        <v>0</v>
      </c>
      <c r="J132" s="62">
        <f t="shared" si="52"/>
        <v>0</v>
      </c>
      <c r="K132" s="62">
        <f t="shared" ref="K132:K134" si="56">H132+I132+J132</f>
        <v>0</v>
      </c>
    </row>
    <row r="133" spans="1:11" ht="15.75" x14ac:dyDescent="0.25">
      <c r="A133" s="197"/>
      <c r="B133" s="187"/>
      <c r="C133" s="24" t="s">
        <v>2</v>
      </c>
      <c r="D133" s="25">
        <v>732</v>
      </c>
      <c r="E133" s="25" t="s">
        <v>23</v>
      </c>
      <c r="F133" s="25" t="s">
        <v>365</v>
      </c>
      <c r="G133" s="25" t="s">
        <v>11</v>
      </c>
      <c r="H133" s="59">
        <f t="shared" si="51"/>
        <v>0</v>
      </c>
      <c r="I133" s="59">
        <f t="shared" si="52"/>
        <v>0</v>
      </c>
      <c r="J133" s="59">
        <f t="shared" si="52"/>
        <v>0</v>
      </c>
      <c r="K133" s="62">
        <f t="shared" si="56"/>
        <v>0</v>
      </c>
    </row>
    <row r="134" spans="1:11" ht="31.5" x14ac:dyDescent="0.25">
      <c r="A134" s="197"/>
      <c r="B134" s="188"/>
      <c r="C134" s="24" t="s">
        <v>18</v>
      </c>
      <c r="D134" s="25">
        <v>732</v>
      </c>
      <c r="E134" s="25" t="s">
        <v>23</v>
      </c>
      <c r="F134" s="25" t="s">
        <v>365</v>
      </c>
      <c r="G134" s="25" t="s">
        <v>369</v>
      </c>
      <c r="H134" s="59">
        <v>0</v>
      </c>
      <c r="I134" s="59">
        <v>0</v>
      </c>
      <c r="J134" s="59">
        <v>0</v>
      </c>
      <c r="K134" s="62">
        <f t="shared" si="56"/>
        <v>0</v>
      </c>
    </row>
    <row r="135" spans="1:11" s="47" customFormat="1" ht="15.75" x14ac:dyDescent="0.25">
      <c r="A135" s="195">
        <v>4</v>
      </c>
      <c r="B135" s="196" t="s">
        <v>477</v>
      </c>
      <c r="C135" s="45" t="s">
        <v>10</v>
      </c>
      <c r="D135" s="46">
        <v>732</v>
      </c>
      <c r="E135" s="46" t="s">
        <v>11</v>
      </c>
      <c r="F135" s="46" t="s">
        <v>11</v>
      </c>
      <c r="G135" s="46" t="s">
        <v>11</v>
      </c>
      <c r="H135" s="64">
        <f>H150+H147+H144+H141+H138</f>
        <v>144505.29999999999</v>
      </c>
      <c r="I135" s="64">
        <f t="shared" ref="I135:J135" si="57">I150+I147+I144+I141+I138</f>
        <v>24010.2</v>
      </c>
      <c r="J135" s="64">
        <f t="shared" si="57"/>
        <v>5160.2</v>
      </c>
      <c r="K135" s="64">
        <f>SUM(H135:J135)</f>
        <v>173675.7</v>
      </c>
    </row>
    <row r="136" spans="1:11" s="47" customFormat="1" ht="15.75" x14ac:dyDescent="0.25">
      <c r="A136" s="195"/>
      <c r="B136" s="196"/>
      <c r="C136" s="45" t="s">
        <v>2</v>
      </c>
      <c r="D136" s="46">
        <v>732</v>
      </c>
      <c r="E136" s="46" t="s">
        <v>11</v>
      </c>
      <c r="F136" s="46" t="s">
        <v>11</v>
      </c>
      <c r="G136" s="46" t="s">
        <v>11</v>
      </c>
      <c r="H136" s="64">
        <f>H151+H148+H145+H142+H139</f>
        <v>144505.29999999999</v>
      </c>
      <c r="I136" s="64">
        <f t="shared" ref="I136:J136" si="58">I151+I148+I145+I142+I139</f>
        <v>24010.2</v>
      </c>
      <c r="J136" s="64">
        <f t="shared" si="58"/>
        <v>5160.2</v>
      </c>
      <c r="K136" s="64">
        <f t="shared" ref="K136:K137" si="59">SUM(H136:J136)</f>
        <v>173675.7</v>
      </c>
    </row>
    <row r="137" spans="1:11" s="47" customFormat="1" ht="15.75" x14ac:dyDescent="0.25">
      <c r="A137" s="195"/>
      <c r="B137" s="196"/>
      <c r="C137" s="45" t="s">
        <v>12</v>
      </c>
      <c r="D137" s="46"/>
      <c r="E137" s="46" t="s">
        <v>11</v>
      </c>
      <c r="F137" s="46" t="s">
        <v>11</v>
      </c>
      <c r="G137" s="46" t="s">
        <v>11</v>
      </c>
      <c r="H137" s="64">
        <f>H152+H149+H146+H140+H143</f>
        <v>144505.29999999999</v>
      </c>
      <c r="I137" s="64">
        <f t="shared" ref="I137:J137" si="60">I152+I149+I146+I140+I143</f>
        <v>24010.2</v>
      </c>
      <c r="J137" s="64">
        <f t="shared" si="60"/>
        <v>5160.2</v>
      </c>
      <c r="K137" s="64">
        <f t="shared" si="59"/>
        <v>173675.7</v>
      </c>
    </row>
    <row r="138" spans="1:11" s="146" customFormat="1" ht="15.75" x14ac:dyDescent="0.25">
      <c r="A138" s="197" t="s">
        <v>152</v>
      </c>
      <c r="B138" s="198" t="s">
        <v>413</v>
      </c>
      <c r="C138" s="1" t="s">
        <v>10</v>
      </c>
      <c r="D138" s="142">
        <v>732</v>
      </c>
      <c r="E138" s="142" t="s">
        <v>11</v>
      </c>
      <c r="F138" s="142" t="s">
        <v>11</v>
      </c>
      <c r="G138" s="142" t="s">
        <v>11</v>
      </c>
      <c r="H138" s="62">
        <f t="shared" ref="H138:J142" si="61">H139</f>
        <v>69427.899999999994</v>
      </c>
      <c r="I138" s="62">
        <f t="shared" si="61"/>
        <v>0</v>
      </c>
      <c r="J138" s="62">
        <f t="shared" si="61"/>
        <v>0</v>
      </c>
      <c r="K138" s="62">
        <f t="shared" ref="K138:K140" si="62">H138+I138+J138</f>
        <v>69427.899999999994</v>
      </c>
    </row>
    <row r="139" spans="1:11" s="146" customFormat="1" ht="15.75" x14ac:dyDescent="0.25">
      <c r="A139" s="197"/>
      <c r="B139" s="198"/>
      <c r="C139" s="138" t="s">
        <v>2</v>
      </c>
      <c r="D139" s="139">
        <v>732</v>
      </c>
      <c r="E139" s="139" t="s">
        <v>29</v>
      </c>
      <c r="F139" s="139" t="s">
        <v>580</v>
      </c>
      <c r="G139" s="139" t="s">
        <v>11</v>
      </c>
      <c r="H139" s="59">
        <f t="shared" si="61"/>
        <v>69427.899999999994</v>
      </c>
      <c r="I139" s="59">
        <f t="shared" si="61"/>
        <v>0</v>
      </c>
      <c r="J139" s="59">
        <f t="shared" si="61"/>
        <v>0</v>
      </c>
      <c r="K139" s="62">
        <f t="shared" si="62"/>
        <v>69427.899999999994</v>
      </c>
    </row>
    <row r="140" spans="1:11" s="146" customFormat="1" ht="74.25" customHeight="1" x14ac:dyDescent="0.25">
      <c r="A140" s="197"/>
      <c r="B140" s="198"/>
      <c r="C140" s="138" t="s">
        <v>19</v>
      </c>
      <c r="D140" s="139">
        <v>732</v>
      </c>
      <c r="E140" s="139" t="s">
        <v>29</v>
      </c>
      <c r="F140" s="139" t="s">
        <v>580</v>
      </c>
      <c r="G140" s="139">
        <v>612</v>
      </c>
      <c r="H140" s="59">
        <v>69427.899999999994</v>
      </c>
      <c r="I140" s="59">
        <v>0</v>
      </c>
      <c r="J140" s="59">
        <v>0</v>
      </c>
      <c r="K140" s="62">
        <f t="shared" si="62"/>
        <v>69427.899999999994</v>
      </c>
    </row>
    <row r="141" spans="1:11" s="146" customFormat="1" ht="15.75" x14ac:dyDescent="0.25">
      <c r="A141" s="197" t="s">
        <v>153</v>
      </c>
      <c r="B141" s="198" t="s">
        <v>475</v>
      </c>
      <c r="C141" s="1" t="s">
        <v>10</v>
      </c>
      <c r="D141" s="142">
        <v>732</v>
      </c>
      <c r="E141" s="142" t="s">
        <v>11</v>
      </c>
      <c r="F141" s="142" t="s">
        <v>11</v>
      </c>
      <c r="G141" s="142" t="s">
        <v>11</v>
      </c>
      <c r="H141" s="62">
        <f t="shared" si="61"/>
        <v>69917.2</v>
      </c>
      <c r="I141" s="62">
        <f t="shared" si="61"/>
        <v>18850</v>
      </c>
      <c r="J141" s="62">
        <f t="shared" si="61"/>
        <v>0</v>
      </c>
      <c r="K141" s="62">
        <f t="shared" ref="K141:K143" si="63">H141+I141+J141</f>
        <v>88767.2</v>
      </c>
    </row>
    <row r="142" spans="1:11" s="146" customFormat="1" ht="15.75" x14ac:dyDescent="0.25">
      <c r="A142" s="197"/>
      <c r="B142" s="198"/>
      <c r="C142" s="138" t="s">
        <v>2</v>
      </c>
      <c r="D142" s="139">
        <v>732</v>
      </c>
      <c r="E142" s="139" t="s">
        <v>29</v>
      </c>
      <c r="F142" s="139" t="s">
        <v>581</v>
      </c>
      <c r="G142" s="139" t="s">
        <v>11</v>
      </c>
      <c r="H142" s="59">
        <f t="shared" si="61"/>
        <v>69917.2</v>
      </c>
      <c r="I142" s="59">
        <f t="shared" si="61"/>
        <v>18850</v>
      </c>
      <c r="J142" s="59">
        <f t="shared" si="61"/>
        <v>0</v>
      </c>
      <c r="K142" s="62">
        <f t="shared" si="63"/>
        <v>88767.2</v>
      </c>
    </row>
    <row r="143" spans="1:11" s="146" customFormat="1" ht="89.25" customHeight="1" x14ac:dyDescent="0.25">
      <c r="A143" s="197"/>
      <c r="B143" s="198"/>
      <c r="C143" s="138" t="s">
        <v>19</v>
      </c>
      <c r="D143" s="139">
        <v>732</v>
      </c>
      <c r="E143" s="139" t="s">
        <v>29</v>
      </c>
      <c r="F143" s="139" t="s">
        <v>581</v>
      </c>
      <c r="G143" s="139">
        <v>612</v>
      </c>
      <c r="H143" s="59">
        <v>69917.2</v>
      </c>
      <c r="I143" s="59">
        <v>18850</v>
      </c>
      <c r="J143" s="59">
        <v>0</v>
      </c>
      <c r="K143" s="62">
        <f t="shared" si="63"/>
        <v>88767.2</v>
      </c>
    </row>
    <row r="144" spans="1:11" s="11" customFormat="1" ht="15.75" x14ac:dyDescent="0.25">
      <c r="A144" s="197" t="s">
        <v>154</v>
      </c>
      <c r="B144" s="198" t="s">
        <v>404</v>
      </c>
      <c r="C144" s="1" t="s">
        <v>10</v>
      </c>
      <c r="D144" s="2">
        <v>732</v>
      </c>
      <c r="E144" s="2" t="s">
        <v>11</v>
      </c>
      <c r="F144" s="2" t="s">
        <v>11</v>
      </c>
      <c r="G144" s="2" t="s">
        <v>11</v>
      </c>
      <c r="H144" s="62">
        <f t="shared" ref="H144:H145" si="64">H145</f>
        <v>2752.9</v>
      </c>
      <c r="I144" s="62">
        <f t="shared" ref="I144:J145" si="65">I145</f>
        <v>2752.9</v>
      </c>
      <c r="J144" s="62">
        <f t="shared" si="65"/>
        <v>2752.9</v>
      </c>
      <c r="K144" s="62">
        <f t="shared" si="49"/>
        <v>8258.7000000000007</v>
      </c>
    </row>
    <row r="145" spans="1:11" ht="15.75" x14ac:dyDescent="0.25">
      <c r="A145" s="197"/>
      <c r="B145" s="198"/>
      <c r="C145" s="24" t="s">
        <v>2</v>
      </c>
      <c r="D145" s="25">
        <v>732</v>
      </c>
      <c r="E145" s="25" t="s">
        <v>29</v>
      </c>
      <c r="F145" s="25" t="s">
        <v>582</v>
      </c>
      <c r="G145" s="25" t="s">
        <v>11</v>
      </c>
      <c r="H145" s="59">
        <f t="shared" si="64"/>
        <v>2752.9</v>
      </c>
      <c r="I145" s="59">
        <f t="shared" si="65"/>
        <v>2752.9</v>
      </c>
      <c r="J145" s="59">
        <f t="shared" si="65"/>
        <v>2752.9</v>
      </c>
      <c r="K145" s="62">
        <f t="shared" si="49"/>
        <v>8258.7000000000007</v>
      </c>
    </row>
    <row r="146" spans="1:11" ht="15.75" x14ac:dyDescent="0.25">
      <c r="A146" s="197"/>
      <c r="B146" s="198"/>
      <c r="C146" s="61" t="s">
        <v>19</v>
      </c>
      <c r="D146" s="25">
        <v>732</v>
      </c>
      <c r="E146" s="25" t="s">
        <v>29</v>
      </c>
      <c r="F146" s="139" t="s">
        <v>582</v>
      </c>
      <c r="G146" s="25">
        <v>611</v>
      </c>
      <c r="H146" s="59">
        <v>2752.9</v>
      </c>
      <c r="I146" s="59">
        <v>2752.9</v>
      </c>
      <c r="J146" s="59">
        <v>2752.9</v>
      </c>
      <c r="K146" s="62">
        <f t="shared" si="49"/>
        <v>8258.7000000000007</v>
      </c>
    </row>
    <row r="147" spans="1:11" s="11" customFormat="1" ht="15.75" x14ac:dyDescent="0.25">
      <c r="A147" s="197" t="s">
        <v>155</v>
      </c>
      <c r="B147" s="198" t="s">
        <v>405</v>
      </c>
      <c r="C147" s="1" t="s">
        <v>10</v>
      </c>
      <c r="D147" s="2">
        <v>732</v>
      </c>
      <c r="E147" s="2" t="s">
        <v>11</v>
      </c>
      <c r="F147" s="2" t="s">
        <v>11</v>
      </c>
      <c r="G147" s="2" t="s">
        <v>11</v>
      </c>
      <c r="H147" s="62">
        <f t="shared" ref="H147:H148" si="66">H148</f>
        <v>2358.1</v>
      </c>
      <c r="I147" s="62">
        <f t="shared" ref="I147:J148" si="67">I148</f>
        <v>2358.1</v>
      </c>
      <c r="J147" s="62">
        <f t="shared" si="67"/>
        <v>2358.1</v>
      </c>
      <c r="K147" s="62">
        <f t="shared" si="49"/>
        <v>7074.2999999999993</v>
      </c>
    </row>
    <row r="148" spans="1:11" ht="15.75" x14ac:dyDescent="0.25">
      <c r="A148" s="197"/>
      <c r="B148" s="198"/>
      <c r="C148" s="24" t="s">
        <v>2</v>
      </c>
      <c r="D148" s="25">
        <v>732</v>
      </c>
      <c r="E148" s="25" t="s">
        <v>29</v>
      </c>
      <c r="F148" s="139" t="s">
        <v>582</v>
      </c>
      <c r="G148" s="25" t="s">
        <v>11</v>
      </c>
      <c r="H148" s="59">
        <f t="shared" si="66"/>
        <v>2358.1</v>
      </c>
      <c r="I148" s="59">
        <f t="shared" si="67"/>
        <v>2358.1</v>
      </c>
      <c r="J148" s="59">
        <f t="shared" si="67"/>
        <v>2358.1</v>
      </c>
      <c r="K148" s="62">
        <f t="shared" si="49"/>
        <v>7074.2999999999993</v>
      </c>
    </row>
    <row r="149" spans="1:11" ht="31.5" x14ac:dyDescent="0.25">
      <c r="A149" s="197"/>
      <c r="B149" s="198"/>
      <c r="C149" s="24" t="s">
        <v>16</v>
      </c>
      <c r="D149" s="25">
        <v>732</v>
      </c>
      <c r="E149" s="25" t="s">
        <v>29</v>
      </c>
      <c r="F149" s="139" t="s">
        <v>582</v>
      </c>
      <c r="G149" s="25">
        <v>612</v>
      </c>
      <c r="H149" s="59">
        <v>2358.1</v>
      </c>
      <c r="I149" s="59">
        <v>2358.1</v>
      </c>
      <c r="J149" s="59">
        <v>2358.1</v>
      </c>
      <c r="K149" s="62">
        <f t="shared" si="49"/>
        <v>7074.2999999999993</v>
      </c>
    </row>
    <row r="150" spans="1:11" s="11" customFormat="1" ht="15.75" x14ac:dyDescent="0.25">
      <c r="A150" s="197" t="s">
        <v>156</v>
      </c>
      <c r="B150" s="198" t="s">
        <v>419</v>
      </c>
      <c r="C150" s="1" t="s">
        <v>10</v>
      </c>
      <c r="D150" s="2">
        <v>732</v>
      </c>
      <c r="E150" s="2" t="s">
        <v>11</v>
      </c>
      <c r="F150" s="2" t="s">
        <v>11</v>
      </c>
      <c r="G150" s="2" t="s">
        <v>11</v>
      </c>
      <c r="H150" s="62">
        <f t="shared" ref="H150:H151" si="68">H151</f>
        <v>49.2</v>
      </c>
      <c r="I150" s="62">
        <f t="shared" ref="I150:J151" si="69">I151</f>
        <v>49.2</v>
      </c>
      <c r="J150" s="62">
        <f t="shared" si="69"/>
        <v>49.2</v>
      </c>
      <c r="K150" s="62">
        <f t="shared" ref="K150:K161" si="70">H150+I150+J150</f>
        <v>147.60000000000002</v>
      </c>
    </row>
    <row r="151" spans="1:11" ht="15.75" x14ac:dyDescent="0.25">
      <c r="A151" s="197"/>
      <c r="B151" s="198"/>
      <c r="C151" s="24" t="s">
        <v>2</v>
      </c>
      <c r="D151" s="25">
        <v>732</v>
      </c>
      <c r="E151" s="25" t="s">
        <v>29</v>
      </c>
      <c r="F151" s="139" t="s">
        <v>582</v>
      </c>
      <c r="G151" s="25" t="s">
        <v>11</v>
      </c>
      <c r="H151" s="59">
        <f t="shared" si="68"/>
        <v>49.2</v>
      </c>
      <c r="I151" s="59">
        <f t="shared" si="69"/>
        <v>49.2</v>
      </c>
      <c r="J151" s="59">
        <f t="shared" si="69"/>
        <v>49.2</v>
      </c>
      <c r="K151" s="62">
        <f t="shared" si="70"/>
        <v>147.60000000000002</v>
      </c>
    </row>
    <row r="152" spans="1:11" ht="37.5" customHeight="1" x14ac:dyDescent="0.25">
      <c r="A152" s="197"/>
      <c r="B152" s="198"/>
      <c r="C152" s="24" t="s">
        <v>61</v>
      </c>
      <c r="D152" s="25">
        <v>732</v>
      </c>
      <c r="E152" s="25" t="s">
        <v>29</v>
      </c>
      <c r="F152" s="139" t="s">
        <v>582</v>
      </c>
      <c r="G152" s="25">
        <v>612</v>
      </c>
      <c r="H152" s="59">
        <v>49.2</v>
      </c>
      <c r="I152" s="59">
        <v>49.2</v>
      </c>
      <c r="J152" s="59">
        <v>49.2</v>
      </c>
      <c r="K152" s="62">
        <f t="shared" si="70"/>
        <v>147.60000000000002</v>
      </c>
    </row>
    <row r="153" spans="1:11" s="47" customFormat="1" ht="15.75" customHeight="1" x14ac:dyDescent="0.25">
      <c r="A153" s="207"/>
      <c r="B153" s="192" t="s">
        <v>476</v>
      </c>
      <c r="C153" s="45" t="s">
        <v>10</v>
      </c>
      <c r="D153" s="46">
        <v>732</v>
      </c>
      <c r="E153" s="46" t="s">
        <v>11</v>
      </c>
      <c r="F153" s="46" t="s">
        <v>11</v>
      </c>
      <c r="G153" s="46" t="s">
        <v>11</v>
      </c>
      <c r="H153" s="64">
        <f>H156+H159+H162+H165+H168+H171</f>
        <v>8138.7</v>
      </c>
      <c r="I153" s="64">
        <f t="shared" ref="I153:J153" si="71">I156+I159+I162+I165+I168+I171</f>
        <v>8084.0999999999995</v>
      </c>
      <c r="J153" s="64">
        <f t="shared" si="71"/>
        <v>8084.0999999999995</v>
      </c>
      <c r="K153" s="64">
        <f>SUM(H153:J153)</f>
        <v>24306.899999999998</v>
      </c>
    </row>
    <row r="154" spans="1:11" s="47" customFormat="1" ht="15.75" x14ac:dyDescent="0.25">
      <c r="A154" s="208"/>
      <c r="B154" s="193"/>
      <c r="C154" s="45" t="s">
        <v>2</v>
      </c>
      <c r="D154" s="46">
        <v>732</v>
      </c>
      <c r="E154" s="46" t="s">
        <v>11</v>
      </c>
      <c r="F154" s="46" t="s">
        <v>11</v>
      </c>
      <c r="G154" s="46" t="s">
        <v>11</v>
      </c>
      <c r="H154" s="64">
        <f>H172+H169+H166+H163+H160+H157</f>
        <v>8138.7</v>
      </c>
      <c r="I154" s="64">
        <f t="shared" ref="I154:J154" si="72">I172+I169+I166+I163+I160+I157</f>
        <v>8084.1</v>
      </c>
      <c r="J154" s="64">
        <f t="shared" si="72"/>
        <v>8084.1</v>
      </c>
      <c r="K154" s="64">
        <f t="shared" ref="K154:K155" si="73">SUM(H154:J154)</f>
        <v>24306.9</v>
      </c>
    </row>
    <row r="155" spans="1:11" s="47" customFormat="1" ht="15.75" x14ac:dyDescent="0.25">
      <c r="A155" s="209"/>
      <c r="B155" s="194"/>
      <c r="C155" s="45" t="s">
        <v>12</v>
      </c>
      <c r="D155" s="46"/>
      <c r="E155" s="46" t="s">
        <v>11</v>
      </c>
      <c r="F155" s="46" t="s">
        <v>11</v>
      </c>
      <c r="G155" s="46" t="s">
        <v>11</v>
      </c>
      <c r="H155" s="64">
        <f>H173+H170+H167+H164+H161+H158</f>
        <v>8138.7</v>
      </c>
      <c r="I155" s="64">
        <f t="shared" ref="I155:J155" si="74">I173+I170+I167+I164+I161+I158</f>
        <v>8084.1</v>
      </c>
      <c r="J155" s="64">
        <f t="shared" si="74"/>
        <v>8084.1</v>
      </c>
      <c r="K155" s="64">
        <f t="shared" si="73"/>
        <v>24306.9</v>
      </c>
    </row>
    <row r="156" spans="1:11" s="11" customFormat="1" ht="24.75" customHeight="1" x14ac:dyDescent="0.25">
      <c r="A156" s="197" t="s">
        <v>157</v>
      </c>
      <c r="B156" s="198" t="s">
        <v>406</v>
      </c>
      <c r="C156" s="1" t="s">
        <v>10</v>
      </c>
      <c r="D156" s="2">
        <v>732</v>
      </c>
      <c r="E156" s="2" t="s">
        <v>11</v>
      </c>
      <c r="F156" s="2" t="s">
        <v>11</v>
      </c>
      <c r="G156" s="2" t="s">
        <v>11</v>
      </c>
      <c r="H156" s="62">
        <f t="shared" ref="H156:H157" si="75">H157</f>
        <v>3629</v>
      </c>
      <c r="I156" s="62">
        <f t="shared" ref="I156:J157" si="76">I157</f>
        <v>3574.4</v>
      </c>
      <c r="J156" s="62">
        <f t="shared" si="76"/>
        <v>3574.4</v>
      </c>
      <c r="K156" s="62">
        <f t="shared" si="70"/>
        <v>10777.8</v>
      </c>
    </row>
    <row r="157" spans="1:11" ht="24.75" customHeight="1" x14ac:dyDescent="0.25">
      <c r="A157" s="197"/>
      <c r="B157" s="198"/>
      <c r="C157" s="24" t="s">
        <v>2</v>
      </c>
      <c r="D157" s="25">
        <v>732</v>
      </c>
      <c r="E157" s="25" t="s">
        <v>29</v>
      </c>
      <c r="F157" s="139" t="s">
        <v>478</v>
      </c>
      <c r="G157" s="25" t="s">
        <v>11</v>
      </c>
      <c r="H157" s="59">
        <f t="shared" si="75"/>
        <v>3629</v>
      </c>
      <c r="I157" s="59">
        <f t="shared" si="76"/>
        <v>3574.4</v>
      </c>
      <c r="J157" s="59">
        <f t="shared" si="76"/>
        <v>3574.4</v>
      </c>
      <c r="K157" s="62">
        <f t="shared" si="70"/>
        <v>10777.8</v>
      </c>
    </row>
    <row r="158" spans="1:11" ht="36.75" customHeight="1" x14ac:dyDescent="0.25">
      <c r="A158" s="197"/>
      <c r="B158" s="198"/>
      <c r="C158" s="24" t="s">
        <v>19</v>
      </c>
      <c r="D158" s="25">
        <v>732</v>
      </c>
      <c r="E158" s="25" t="s">
        <v>29</v>
      </c>
      <c r="F158" s="25" t="s">
        <v>478</v>
      </c>
      <c r="G158" s="25">
        <v>611</v>
      </c>
      <c r="H158" s="59">
        <v>3629</v>
      </c>
      <c r="I158" s="59">
        <v>3574.4</v>
      </c>
      <c r="J158" s="59">
        <v>3574.4</v>
      </c>
      <c r="K158" s="62">
        <f t="shared" si="70"/>
        <v>10777.8</v>
      </c>
    </row>
    <row r="159" spans="1:11" s="11" customFormat="1" ht="24" customHeight="1" x14ac:dyDescent="0.25">
      <c r="A159" s="197" t="s">
        <v>276</v>
      </c>
      <c r="B159" s="198" t="s">
        <v>407</v>
      </c>
      <c r="C159" s="1" t="s">
        <v>10</v>
      </c>
      <c r="D159" s="2">
        <v>732</v>
      </c>
      <c r="E159" s="2" t="s">
        <v>11</v>
      </c>
      <c r="F159" s="2" t="s">
        <v>11</v>
      </c>
      <c r="G159" s="2" t="s">
        <v>11</v>
      </c>
      <c r="H159" s="62">
        <f t="shared" ref="H159:H160" si="77">H160</f>
        <v>771</v>
      </c>
      <c r="I159" s="62">
        <f t="shared" ref="I159:J160" si="78">I160</f>
        <v>771</v>
      </c>
      <c r="J159" s="62">
        <f t="shared" si="78"/>
        <v>771</v>
      </c>
      <c r="K159" s="62">
        <f t="shared" si="70"/>
        <v>2313</v>
      </c>
    </row>
    <row r="160" spans="1:11" ht="32.25" customHeight="1" x14ac:dyDescent="0.25">
      <c r="A160" s="197"/>
      <c r="B160" s="198"/>
      <c r="C160" s="24" t="s">
        <v>2</v>
      </c>
      <c r="D160" s="25">
        <v>732</v>
      </c>
      <c r="E160" s="25" t="s">
        <v>29</v>
      </c>
      <c r="F160" s="25" t="s">
        <v>479</v>
      </c>
      <c r="G160" s="25" t="s">
        <v>11</v>
      </c>
      <c r="H160" s="59">
        <f t="shared" si="77"/>
        <v>771</v>
      </c>
      <c r="I160" s="59">
        <f t="shared" si="78"/>
        <v>771</v>
      </c>
      <c r="J160" s="59">
        <f t="shared" si="78"/>
        <v>771</v>
      </c>
      <c r="K160" s="62">
        <f t="shared" si="70"/>
        <v>2313</v>
      </c>
    </row>
    <row r="161" spans="1:11" ht="24.75" customHeight="1" x14ac:dyDescent="0.25">
      <c r="A161" s="197"/>
      <c r="B161" s="198"/>
      <c r="C161" s="61" t="s">
        <v>19</v>
      </c>
      <c r="D161" s="25">
        <v>732</v>
      </c>
      <c r="E161" s="25" t="s">
        <v>29</v>
      </c>
      <c r="F161" s="139" t="s">
        <v>479</v>
      </c>
      <c r="G161" s="25">
        <v>611</v>
      </c>
      <c r="H161" s="59">
        <v>771</v>
      </c>
      <c r="I161" s="59">
        <v>771</v>
      </c>
      <c r="J161" s="59">
        <v>771</v>
      </c>
      <c r="K161" s="62">
        <f t="shared" si="70"/>
        <v>2313</v>
      </c>
    </row>
    <row r="162" spans="1:11" s="11" customFormat="1" ht="21" customHeight="1" x14ac:dyDescent="0.25">
      <c r="A162" s="197" t="s">
        <v>281</v>
      </c>
      <c r="B162" s="198" t="s">
        <v>405</v>
      </c>
      <c r="C162" s="1" t="s">
        <v>10</v>
      </c>
      <c r="D162" s="2">
        <v>732</v>
      </c>
      <c r="E162" s="2" t="s">
        <v>11</v>
      </c>
      <c r="F162" s="2" t="s">
        <v>11</v>
      </c>
      <c r="G162" s="2" t="s">
        <v>11</v>
      </c>
      <c r="H162" s="62">
        <f t="shared" ref="H162:H163" si="79">H163</f>
        <v>2478.6999999999998</v>
      </c>
      <c r="I162" s="62">
        <f t="shared" ref="I162:J163" si="80">I163</f>
        <v>2478.6999999999998</v>
      </c>
      <c r="J162" s="62">
        <f t="shared" si="80"/>
        <v>2478.6999999999998</v>
      </c>
      <c r="K162" s="62">
        <f t="shared" si="49"/>
        <v>7436.0999999999995</v>
      </c>
    </row>
    <row r="163" spans="1:11" ht="27" customHeight="1" x14ac:dyDescent="0.25">
      <c r="A163" s="197"/>
      <c r="B163" s="198"/>
      <c r="C163" s="24" t="s">
        <v>2</v>
      </c>
      <c r="D163" s="25">
        <v>732</v>
      </c>
      <c r="E163" s="25" t="s">
        <v>29</v>
      </c>
      <c r="F163" s="25" t="s">
        <v>480</v>
      </c>
      <c r="G163" s="25" t="s">
        <v>11</v>
      </c>
      <c r="H163" s="59">
        <f t="shared" si="79"/>
        <v>2478.6999999999998</v>
      </c>
      <c r="I163" s="59">
        <f t="shared" si="80"/>
        <v>2478.6999999999998</v>
      </c>
      <c r="J163" s="59">
        <f t="shared" si="80"/>
        <v>2478.6999999999998</v>
      </c>
      <c r="K163" s="62">
        <f t="shared" si="49"/>
        <v>7436.0999999999995</v>
      </c>
    </row>
    <row r="164" spans="1:11" ht="33.75" customHeight="1" x14ac:dyDescent="0.25">
      <c r="A164" s="197"/>
      <c r="B164" s="198"/>
      <c r="C164" s="24" t="s">
        <v>16</v>
      </c>
      <c r="D164" s="25">
        <v>732</v>
      </c>
      <c r="E164" s="25" t="s">
        <v>29</v>
      </c>
      <c r="F164" s="139" t="s">
        <v>480</v>
      </c>
      <c r="G164" s="25" t="s">
        <v>30</v>
      </c>
      <c r="H164" s="59">
        <v>2478.6999999999998</v>
      </c>
      <c r="I164" s="59">
        <v>2478.6999999999998</v>
      </c>
      <c r="J164" s="59">
        <v>2478.6999999999998</v>
      </c>
      <c r="K164" s="62">
        <f t="shared" si="49"/>
        <v>7436.0999999999995</v>
      </c>
    </row>
    <row r="165" spans="1:11" s="11" customFormat="1" ht="15.75" x14ac:dyDescent="0.25">
      <c r="A165" s="197" t="s">
        <v>282</v>
      </c>
      <c r="B165" s="198" t="s">
        <v>408</v>
      </c>
      <c r="C165" s="1" t="s">
        <v>10</v>
      </c>
      <c r="D165" s="2">
        <v>732</v>
      </c>
      <c r="E165" s="2" t="s">
        <v>11</v>
      </c>
      <c r="F165" s="2" t="s">
        <v>11</v>
      </c>
      <c r="G165" s="2" t="s">
        <v>11</v>
      </c>
      <c r="H165" s="62">
        <f t="shared" ref="H165:H166" si="81">H166</f>
        <v>143.69999999999999</v>
      </c>
      <c r="I165" s="62">
        <f t="shared" ref="I165:J166" si="82">I166</f>
        <v>143.69999999999999</v>
      </c>
      <c r="J165" s="62">
        <f t="shared" si="82"/>
        <v>143.69999999999999</v>
      </c>
      <c r="K165" s="62">
        <f t="shared" ref="K165:K170" si="83">H165+I165+J165</f>
        <v>431.09999999999997</v>
      </c>
    </row>
    <row r="166" spans="1:11" ht="15.75" x14ac:dyDescent="0.25">
      <c r="A166" s="197"/>
      <c r="B166" s="198"/>
      <c r="C166" s="24" t="s">
        <v>2</v>
      </c>
      <c r="D166" s="25">
        <v>732</v>
      </c>
      <c r="E166" s="25" t="s">
        <v>29</v>
      </c>
      <c r="F166" s="25" t="s">
        <v>481</v>
      </c>
      <c r="G166" s="25" t="s">
        <v>11</v>
      </c>
      <c r="H166" s="59">
        <f t="shared" si="81"/>
        <v>143.69999999999999</v>
      </c>
      <c r="I166" s="59">
        <f t="shared" si="82"/>
        <v>143.69999999999999</v>
      </c>
      <c r="J166" s="59">
        <f t="shared" si="82"/>
        <v>143.69999999999999</v>
      </c>
      <c r="K166" s="62">
        <f t="shared" si="83"/>
        <v>431.09999999999997</v>
      </c>
    </row>
    <row r="167" spans="1:11" ht="34.5" customHeight="1" x14ac:dyDescent="0.25">
      <c r="A167" s="197"/>
      <c r="B167" s="198"/>
      <c r="C167" s="24" t="s">
        <v>16</v>
      </c>
      <c r="D167" s="25">
        <v>732</v>
      </c>
      <c r="E167" s="25" t="s">
        <v>29</v>
      </c>
      <c r="F167" s="139" t="s">
        <v>481</v>
      </c>
      <c r="G167" s="25" t="s">
        <v>33</v>
      </c>
      <c r="H167" s="59">
        <v>143.69999999999999</v>
      </c>
      <c r="I167" s="59">
        <v>143.69999999999999</v>
      </c>
      <c r="J167" s="59">
        <v>143.69999999999999</v>
      </c>
      <c r="K167" s="62">
        <f t="shared" si="83"/>
        <v>431.09999999999997</v>
      </c>
    </row>
    <row r="168" spans="1:11" s="11" customFormat="1" ht="27.75" customHeight="1" x14ac:dyDescent="0.25">
      <c r="A168" s="197" t="s">
        <v>484</v>
      </c>
      <c r="B168" s="198" t="s">
        <v>409</v>
      </c>
      <c r="C168" s="1" t="s">
        <v>10</v>
      </c>
      <c r="D168" s="2">
        <v>732</v>
      </c>
      <c r="E168" s="2" t="s">
        <v>11</v>
      </c>
      <c r="F168" s="2" t="s">
        <v>11</v>
      </c>
      <c r="G168" s="2" t="s">
        <v>11</v>
      </c>
      <c r="H168" s="62">
        <f t="shared" ref="H168:H169" si="84">H169</f>
        <v>400</v>
      </c>
      <c r="I168" s="62">
        <f t="shared" ref="I168:J169" si="85">I169</f>
        <v>400</v>
      </c>
      <c r="J168" s="62">
        <f t="shared" si="85"/>
        <v>400</v>
      </c>
      <c r="K168" s="62">
        <f t="shared" si="83"/>
        <v>1200</v>
      </c>
    </row>
    <row r="169" spans="1:11" ht="25.5" customHeight="1" x14ac:dyDescent="0.25">
      <c r="A169" s="197"/>
      <c r="B169" s="198"/>
      <c r="C169" s="24" t="s">
        <v>2</v>
      </c>
      <c r="D169" s="25">
        <v>732</v>
      </c>
      <c r="E169" s="25" t="s">
        <v>29</v>
      </c>
      <c r="F169" s="139" t="s">
        <v>482</v>
      </c>
      <c r="G169" s="25" t="s">
        <v>11</v>
      </c>
      <c r="H169" s="59">
        <f t="shared" si="84"/>
        <v>400</v>
      </c>
      <c r="I169" s="59">
        <f t="shared" si="85"/>
        <v>400</v>
      </c>
      <c r="J169" s="59">
        <f t="shared" si="85"/>
        <v>400</v>
      </c>
      <c r="K169" s="62">
        <f t="shared" si="83"/>
        <v>1200</v>
      </c>
    </row>
    <row r="170" spans="1:11" ht="20.25" customHeight="1" x14ac:dyDescent="0.25">
      <c r="A170" s="197"/>
      <c r="B170" s="198"/>
      <c r="C170" s="24" t="s">
        <v>19</v>
      </c>
      <c r="D170" s="25">
        <v>732</v>
      </c>
      <c r="E170" s="25" t="s">
        <v>29</v>
      </c>
      <c r="F170" s="25" t="s">
        <v>482</v>
      </c>
      <c r="G170" s="25">
        <v>612</v>
      </c>
      <c r="H170" s="59">
        <v>400</v>
      </c>
      <c r="I170" s="59">
        <v>400</v>
      </c>
      <c r="J170" s="59">
        <v>400</v>
      </c>
      <c r="K170" s="62">
        <f t="shared" si="83"/>
        <v>1200</v>
      </c>
    </row>
    <row r="171" spans="1:11" s="11" customFormat="1" ht="15.75" x14ac:dyDescent="0.25">
      <c r="A171" s="197" t="s">
        <v>485</v>
      </c>
      <c r="B171" s="198" t="s">
        <v>410</v>
      </c>
      <c r="C171" s="1" t="s">
        <v>10</v>
      </c>
      <c r="D171" s="2">
        <v>732</v>
      </c>
      <c r="E171" s="2" t="s">
        <v>11</v>
      </c>
      <c r="F171" s="2" t="s">
        <v>11</v>
      </c>
      <c r="G171" s="2" t="s">
        <v>11</v>
      </c>
      <c r="H171" s="62">
        <f t="shared" ref="H171:H172" si="86">H172</f>
        <v>716.3</v>
      </c>
      <c r="I171" s="62">
        <f t="shared" ref="I171:J172" si="87">I172</f>
        <v>716.3</v>
      </c>
      <c r="J171" s="62">
        <f t="shared" si="87"/>
        <v>716.3</v>
      </c>
      <c r="K171" s="62">
        <f t="shared" si="49"/>
        <v>2148.8999999999996</v>
      </c>
    </row>
    <row r="172" spans="1:11" ht="15.75" x14ac:dyDescent="0.25">
      <c r="A172" s="197"/>
      <c r="B172" s="198"/>
      <c r="C172" s="24" t="s">
        <v>2</v>
      </c>
      <c r="D172" s="25">
        <v>732</v>
      </c>
      <c r="E172" s="25" t="s">
        <v>29</v>
      </c>
      <c r="F172" s="25" t="s">
        <v>483</v>
      </c>
      <c r="G172" s="25" t="s">
        <v>11</v>
      </c>
      <c r="H172" s="59">
        <f t="shared" si="86"/>
        <v>716.3</v>
      </c>
      <c r="I172" s="59">
        <f t="shared" si="87"/>
        <v>716.3</v>
      </c>
      <c r="J172" s="59">
        <f t="shared" si="87"/>
        <v>716.3</v>
      </c>
      <c r="K172" s="62">
        <f t="shared" si="49"/>
        <v>2148.8999999999996</v>
      </c>
    </row>
    <row r="173" spans="1:11" ht="34.5" customHeight="1" x14ac:dyDescent="0.25">
      <c r="A173" s="197"/>
      <c r="B173" s="198"/>
      <c r="C173" s="24" t="s">
        <v>16</v>
      </c>
      <c r="D173" s="25">
        <v>732</v>
      </c>
      <c r="E173" s="25" t="s">
        <v>29</v>
      </c>
      <c r="F173" s="25" t="s">
        <v>483</v>
      </c>
      <c r="G173" s="25" t="s">
        <v>30</v>
      </c>
      <c r="H173" s="59">
        <v>716.3</v>
      </c>
      <c r="I173" s="59">
        <v>716.3</v>
      </c>
      <c r="J173" s="59">
        <v>716.3</v>
      </c>
      <c r="K173" s="62">
        <f t="shared" si="49"/>
        <v>2148.8999999999996</v>
      </c>
    </row>
    <row r="174" spans="1:11" s="47" customFormat="1" ht="15.75" customHeight="1" x14ac:dyDescent="0.25">
      <c r="A174" s="207">
        <v>5</v>
      </c>
      <c r="B174" s="192" t="s">
        <v>486</v>
      </c>
      <c r="C174" s="45" t="s">
        <v>10</v>
      </c>
      <c r="D174" s="46">
        <v>732</v>
      </c>
      <c r="E174" s="46" t="s">
        <v>11</v>
      </c>
      <c r="F174" s="46" t="s">
        <v>11</v>
      </c>
      <c r="G174" s="46" t="s">
        <v>11</v>
      </c>
      <c r="H174" s="64">
        <f>H183+H180+H177</f>
        <v>43832.800000000003</v>
      </c>
      <c r="I174" s="64">
        <f t="shared" ref="I174:J174" si="88">I183+I180+I177</f>
        <v>43832.9</v>
      </c>
      <c r="J174" s="64">
        <f t="shared" si="88"/>
        <v>43832.9</v>
      </c>
      <c r="K174" s="64">
        <f>SUM(H174:J174)</f>
        <v>131498.6</v>
      </c>
    </row>
    <row r="175" spans="1:11" s="47" customFormat="1" ht="15.75" x14ac:dyDescent="0.25">
      <c r="A175" s="208"/>
      <c r="B175" s="193"/>
      <c r="C175" s="45" t="s">
        <v>2</v>
      </c>
      <c r="D175" s="46">
        <v>732</v>
      </c>
      <c r="E175" s="46" t="s">
        <v>11</v>
      </c>
      <c r="F175" s="46" t="s">
        <v>11</v>
      </c>
      <c r="G175" s="46" t="s">
        <v>11</v>
      </c>
      <c r="H175" s="64">
        <f>H184+H181+H178</f>
        <v>43832.800000000003</v>
      </c>
      <c r="I175" s="64">
        <f t="shared" ref="I175:J175" si="89">I184+I181+I178</f>
        <v>43832.9</v>
      </c>
      <c r="J175" s="64">
        <f t="shared" si="89"/>
        <v>43832.9</v>
      </c>
      <c r="K175" s="64">
        <f t="shared" ref="K175:K176" si="90">SUM(H175:J175)</f>
        <v>131498.6</v>
      </c>
    </row>
    <row r="176" spans="1:11" s="47" customFormat="1" ht="15.75" x14ac:dyDescent="0.25">
      <c r="A176" s="209"/>
      <c r="B176" s="194"/>
      <c r="C176" s="45" t="s">
        <v>12</v>
      </c>
      <c r="D176" s="46"/>
      <c r="E176" s="46" t="s">
        <v>11</v>
      </c>
      <c r="F176" s="46" t="s">
        <v>11</v>
      </c>
      <c r="G176" s="46" t="s">
        <v>11</v>
      </c>
      <c r="H176" s="64">
        <f>H185+H182+H179</f>
        <v>13.5</v>
      </c>
      <c r="I176" s="64">
        <f t="shared" ref="I176:J176" si="91">I185+I182+I179</f>
        <v>13.6</v>
      </c>
      <c r="J176" s="64">
        <f t="shared" si="91"/>
        <v>13.6</v>
      </c>
      <c r="K176" s="64">
        <f t="shared" si="90"/>
        <v>40.700000000000003</v>
      </c>
    </row>
    <row r="177" spans="1:11" ht="15.75" customHeight="1" x14ac:dyDescent="0.25">
      <c r="A177" s="189" t="s">
        <v>158</v>
      </c>
      <c r="B177" s="199" t="s">
        <v>210</v>
      </c>
      <c r="C177" s="1" t="s">
        <v>10</v>
      </c>
      <c r="D177" s="2">
        <v>732</v>
      </c>
      <c r="E177" s="2" t="s">
        <v>11</v>
      </c>
      <c r="F177" s="2" t="s">
        <v>11</v>
      </c>
      <c r="G177" s="2" t="s">
        <v>11</v>
      </c>
      <c r="H177" s="62">
        <f t="shared" ref="H177" si="92">H178</f>
        <v>4908.3999999999996</v>
      </c>
      <c r="I177" s="62">
        <f t="shared" ref="I177:J177" si="93">I178</f>
        <v>4908.3999999999996</v>
      </c>
      <c r="J177" s="62">
        <f t="shared" si="93"/>
        <v>4908.3999999999996</v>
      </c>
      <c r="K177" s="62">
        <f t="shared" si="49"/>
        <v>14725.199999999999</v>
      </c>
    </row>
    <row r="178" spans="1:11" ht="21" customHeight="1" x14ac:dyDescent="0.25">
      <c r="A178" s="190"/>
      <c r="B178" s="200"/>
      <c r="C178" s="24" t="s">
        <v>2</v>
      </c>
      <c r="D178" s="25">
        <v>732</v>
      </c>
      <c r="E178" s="25" t="s">
        <v>29</v>
      </c>
      <c r="F178" s="25" t="s">
        <v>487</v>
      </c>
      <c r="G178" s="25" t="s">
        <v>11</v>
      </c>
      <c r="H178" s="59">
        <v>4908.3999999999996</v>
      </c>
      <c r="I178" s="59">
        <v>4908.3999999999996</v>
      </c>
      <c r="J178" s="59">
        <v>4908.3999999999996</v>
      </c>
      <c r="K178" s="62">
        <f t="shared" si="49"/>
        <v>14725.199999999999</v>
      </c>
    </row>
    <row r="179" spans="1:11" ht="18.75" customHeight="1" x14ac:dyDescent="0.25">
      <c r="A179" s="191"/>
      <c r="B179" s="201"/>
      <c r="C179" s="2" t="s">
        <v>11</v>
      </c>
      <c r="D179" s="2" t="s">
        <v>11</v>
      </c>
      <c r="E179" s="2" t="s">
        <v>11</v>
      </c>
      <c r="F179" s="2" t="s">
        <v>11</v>
      </c>
      <c r="G179" s="2" t="s">
        <v>11</v>
      </c>
      <c r="H179" s="59">
        <v>0</v>
      </c>
      <c r="I179" s="59">
        <v>0</v>
      </c>
      <c r="J179" s="59">
        <v>0</v>
      </c>
      <c r="K179" s="62">
        <f t="shared" si="49"/>
        <v>0</v>
      </c>
    </row>
    <row r="180" spans="1:11" ht="18" customHeight="1" x14ac:dyDescent="0.25">
      <c r="A180" s="189" t="s">
        <v>159</v>
      </c>
      <c r="B180" s="199" t="s">
        <v>502</v>
      </c>
      <c r="C180" s="1" t="s">
        <v>10</v>
      </c>
      <c r="D180" s="2">
        <v>732</v>
      </c>
      <c r="E180" s="2" t="s">
        <v>11</v>
      </c>
      <c r="F180" s="2" t="s">
        <v>11</v>
      </c>
      <c r="G180" s="2" t="s">
        <v>11</v>
      </c>
      <c r="H180" s="62">
        <f t="shared" ref="H180" si="94">H181</f>
        <v>38910.9</v>
      </c>
      <c r="I180" s="62">
        <f t="shared" ref="I180:J180" si="95">I181</f>
        <v>38910.9</v>
      </c>
      <c r="J180" s="62">
        <f t="shared" si="95"/>
        <v>38910.9</v>
      </c>
      <c r="K180" s="62">
        <f t="shared" si="49"/>
        <v>116732.70000000001</v>
      </c>
    </row>
    <row r="181" spans="1:11" ht="21" customHeight="1" x14ac:dyDescent="0.25">
      <c r="A181" s="190"/>
      <c r="B181" s="200"/>
      <c r="C181" s="24" t="s">
        <v>2</v>
      </c>
      <c r="D181" s="25">
        <v>732</v>
      </c>
      <c r="E181" s="25" t="s">
        <v>29</v>
      </c>
      <c r="F181" s="25" t="s">
        <v>488</v>
      </c>
      <c r="G181" s="25" t="s">
        <v>11</v>
      </c>
      <c r="H181" s="59">
        <v>38910.9</v>
      </c>
      <c r="I181" s="59">
        <v>38910.9</v>
      </c>
      <c r="J181" s="59">
        <v>38910.9</v>
      </c>
      <c r="K181" s="62">
        <f t="shared" si="49"/>
        <v>116732.70000000001</v>
      </c>
    </row>
    <row r="182" spans="1:11" ht="15.75" customHeight="1" x14ac:dyDescent="0.25">
      <c r="A182" s="191"/>
      <c r="B182" s="201"/>
      <c r="C182" s="2" t="s">
        <v>11</v>
      </c>
      <c r="D182" s="2" t="s">
        <v>11</v>
      </c>
      <c r="E182" s="2" t="s">
        <v>11</v>
      </c>
      <c r="F182" s="2" t="s">
        <v>11</v>
      </c>
      <c r="G182" s="2" t="s">
        <v>11</v>
      </c>
      <c r="H182" s="59">
        <v>0</v>
      </c>
      <c r="I182" s="59">
        <v>0</v>
      </c>
      <c r="J182" s="59">
        <v>0</v>
      </c>
      <c r="K182" s="62">
        <f t="shared" si="49"/>
        <v>0</v>
      </c>
    </row>
    <row r="183" spans="1:11" s="11" customFormat="1" ht="15.75" x14ac:dyDescent="0.25">
      <c r="A183" s="189" t="s">
        <v>160</v>
      </c>
      <c r="B183" s="198" t="s">
        <v>411</v>
      </c>
      <c r="C183" s="1" t="s">
        <v>10</v>
      </c>
      <c r="D183" s="2">
        <v>732</v>
      </c>
      <c r="E183" s="2" t="s">
        <v>11</v>
      </c>
      <c r="F183" s="2" t="s">
        <v>11</v>
      </c>
      <c r="G183" s="2" t="s">
        <v>11</v>
      </c>
      <c r="H183" s="62">
        <f t="shared" ref="H183:H184" si="96">H184</f>
        <v>13.5</v>
      </c>
      <c r="I183" s="62">
        <f t="shared" ref="I183:J183" si="97">I184</f>
        <v>13.6</v>
      </c>
      <c r="J183" s="62">
        <f t="shared" si="97"/>
        <v>13.6</v>
      </c>
      <c r="K183" s="62">
        <f t="shared" si="49"/>
        <v>40.700000000000003</v>
      </c>
    </row>
    <row r="184" spans="1:11" ht="35.25" customHeight="1" x14ac:dyDescent="0.25">
      <c r="A184" s="190"/>
      <c r="B184" s="198"/>
      <c r="C184" s="24" t="s">
        <v>2</v>
      </c>
      <c r="D184" s="25">
        <v>732</v>
      </c>
      <c r="E184" s="25" t="s">
        <v>29</v>
      </c>
      <c r="F184" s="139" t="s">
        <v>489</v>
      </c>
      <c r="G184" s="25" t="s">
        <v>11</v>
      </c>
      <c r="H184" s="59">
        <f t="shared" si="96"/>
        <v>13.5</v>
      </c>
      <c r="I184" s="59">
        <f t="shared" ref="I184:J184" si="98">I185</f>
        <v>13.6</v>
      </c>
      <c r="J184" s="59">
        <f t="shared" si="98"/>
        <v>13.6</v>
      </c>
      <c r="K184" s="62">
        <f t="shared" ref="K184:K185" si="99">H184+I184+J184</f>
        <v>40.700000000000003</v>
      </c>
    </row>
    <row r="185" spans="1:11" ht="31.5" customHeight="1" x14ac:dyDescent="0.25">
      <c r="A185" s="191"/>
      <c r="B185" s="198"/>
      <c r="C185" s="24" t="s">
        <v>12</v>
      </c>
      <c r="D185" s="25">
        <v>732</v>
      </c>
      <c r="E185" s="25" t="s">
        <v>29</v>
      </c>
      <c r="F185" s="25" t="s">
        <v>489</v>
      </c>
      <c r="G185" s="25" t="s">
        <v>33</v>
      </c>
      <c r="H185" s="59">
        <v>13.5</v>
      </c>
      <c r="I185" s="59">
        <v>13.6</v>
      </c>
      <c r="J185" s="59">
        <v>13.6</v>
      </c>
      <c r="K185" s="62">
        <f t="shared" si="99"/>
        <v>40.700000000000003</v>
      </c>
    </row>
    <row r="186" spans="1:11" ht="19.5" customHeight="1" x14ac:dyDescent="0.25">
      <c r="A186" s="195"/>
      <c r="B186" s="196" t="s">
        <v>490</v>
      </c>
      <c r="C186" s="45" t="s">
        <v>10</v>
      </c>
      <c r="D186" s="46">
        <v>732</v>
      </c>
      <c r="E186" s="46" t="s">
        <v>11</v>
      </c>
      <c r="F186" s="46" t="s">
        <v>11</v>
      </c>
      <c r="G186" s="46" t="s">
        <v>11</v>
      </c>
      <c r="H186" s="64">
        <f>H189+H192+H195+H198+H201</f>
        <v>23061.7</v>
      </c>
      <c r="I186" s="64">
        <f t="shared" ref="I186:K186" si="100">I189+I192+I195+I198+I201</f>
        <v>23408.7</v>
      </c>
      <c r="J186" s="64">
        <f t="shared" si="100"/>
        <v>23408.83</v>
      </c>
      <c r="K186" s="64">
        <f t="shared" si="100"/>
        <v>69879.229999999981</v>
      </c>
    </row>
    <row r="187" spans="1:11" ht="15" customHeight="1" x14ac:dyDescent="0.25">
      <c r="A187" s="195"/>
      <c r="B187" s="196"/>
      <c r="C187" s="45" t="s">
        <v>2</v>
      </c>
      <c r="D187" s="46">
        <v>732</v>
      </c>
      <c r="E187" s="46" t="s">
        <v>11</v>
      </c>
      <c r="F187" s="46" t="s">
        <v>11</v>
      </c>
      <c r="G187" s="46" t="s">
        <v>11</v>
      </c>
      <c r="H187" s="64">
        <f>H190+H193+H196+H199+H202</f>
        <v>23061.7</v>
      </c>
      <c r="I187" s="64">
        <f t="shared" ref="I187:J187" si="101">I190+I193+I196+I199+I202</f>
        <v>23408.7</v>
      </c>
      <c r="J187" s="64">
        <f t="shared" si="101"/>
        <v>23408.83</v>
      </c>
      <c r="K187" s="64">
        <f t="shared" ref="K187:K200" si="102">H187+I187+J187</f>
        <v>69879.23000000001</v>
      </c>
    </row>
    <row r="188" spans="1:11" ht="18" customHeight="1" x14ac:dyDescent="0.25">
      <c r="A188" s="195"/>
      <c r="B188" s="196"/>
      <c r="C188" s="45" t="s">
        <v>12</v>
      </c>
      <c r="D188" s="46">
        <v>732</v>
      </c>
      <c r="E188" s="46" t="s">
        <v>11</v>
      </c>
      <c r="F188" s="46" t="s">
        <v>11</v>
      </c>
      <c r="G188" s="46" t="s">
        <v>11</v>
      </c>
      <c r="H188" s="64">
        <f>H191+H194+H197+H200+H203</f>
        <v>2321.8000000000002</v>
      </c>
      <c r="I188" s="64">
        <f t="shared" ref="I188:J188" si="103">I191+I194+I197+I200+I203</f>
        <v>2321.8000000000002</v>
      </c>
      <c r="J188" s="64">
        <f t="shared" si="103"/>
        <v>2321.9</v>
      </c>
      <c r="K188" s="64">
        <f t="shared" si="102"/>
        <v>6965.5</v>
      </c>
    </row>
    <row r="189" spans="1:11" s="146" customFormat="1" ht="18" customHeight="1" x14ac:dyDescent="0.25">
      <c r="A189" s="197" t="s">
        <v>161</v>
      </c>
      <c r="B189" s="198" t="s">
        <v>500</v>
      </c>
      <c r="C189" s="1" t="s">
        <v>10</v>
      </c>
      <c r="D189" s="142">
        <v>732</v>
      </c>
      <c r="E189" s="142" t="s">
        <v>11</v>
      </c>
      <c r="F189" s="142" t="s">
        <v>11</v>
      </c>
      <c r="G189" s="142" t="s">
        <v>11</v>
      </c>
      <c r="H189" s="62">
        <f t="shared" ref="H189:J189" si="104">H190</f>
        <v>6559.2</v>
      </c>
      <c r="I189" s="62">
        <f t="shared" si="104"/>
        <v>6906.2</v>
      </c>
      <c r="J189" s="62">
        <f t="shared" si="104"/>
        <v>6906.2</v>
      </c>
      <c r="K189" s="62">
        <f t="shared" si="102"/>
        <v>20371.599999999999</v>
      </c>
    </row>
    <row r="190" spans="1:11" s="146" customFormat="1" ht="18" customHeight="1" x14ac:dyDescent="0.25">
      <c r="A190" s="197"/>
      <c r="B190" s="198"/>
      <c r="C190" s="138" t="s">
        <v>1</v>
      </c>
      <c r="D190" s="139">
        <v>732</v>
      </c>
      <c r="E190" s="139" t="s">
        <v>34</v>
      </c>
      <c r="F190" s="139" t="s">
        <v>492</v>
      </c>
      <c r="G190" s="139" t="s">
        <v>60</v>
      </c>
      <c r="H190" s="59">
        <v>6559.2</v>
      </c>
      <c r="I190" s="59">
        <v>6906.2</v>
      </c>
      <c r="J190" s="59">
        <v>6906.2</v>
      </c>
      <c r="K190" s="62">
        <f t="shared" si="102"/>
        <v>20371.599999999999</v>
      </c>
    </row>
    <row r="191" spans="1:11" s="146" customFormat="1" ht="54" customHeight="1" x14ac:dyDescent="0.25">
      <c r="A191" s="197"/>
      <c r="B191" s="198"/>
      <c r="C191" s="138" t="s">
        <v>15</v>
      </c>
      <c r="D191" s="139">
        <v>732</v>
      </c>
      <c r="E191" s="139" t="s">
        <v>11</v>
      </c>
      <c r="F191" s="139" t="s">
        <v>11</v>
      </c>
      <c r="G191" s="139" t="s">
        <v>11</v>
      </c>
      <c r="H191" s="59">
        <v>0</v>
      </c>
      <c r="I191" s="59">
        <v>0</v>
      </c>
      <c r="J191" s="59">
        <v>0</v>
      </c>
      <c r="K191" s="62">
        <f t="shared" si="102"/>
        <v>0</v>
      </c>
    </row>
    <row r="192" spans="1:11" s="146" customFormat="1" ht="19.5" customHeight="1" x14ac:dyDescent="0.25">
      <c r="A192" s="197" t="s">
        <v>278</v>
      </c>
      <c r="B192" s="198" t="s">
        <v>391</v>
      </c>
      <c r="C192" s="1" t="s">
        <v>10</v>
      </c>
      <c r="D192" s="142">
        <v>732</v>
      </c>
      <c r="E192" s="142" t="s">
        <v>11</v>
      </c>
      <c r="F192" s="142" t="s">
        <v>11</v>
      </c>
      <c r="G192" s="142" t="s">
        <v>11</v>
      </c>
      <c r="H192" s="62">
        <f t="shared" ref="H192:J193" si="105">H193</f>
        <v>171.8</v>
      </c>
      <c r="I192" s="62">
        <f t="shared" si="105"/>
        <v>171.8</v>
      </c>
      <c r="J192" s="62">
        <f t="shared" si="105"/>
        <v>171.8</v>
      </c>
      <c r="K192" s="62">
        <f t="shared" si="102"/>
        <v>515.40000000000009</v>
      </c>
    </row>
    <row r="193" spans="1:11" s="146" customFormat="1" ht="24" customHeight="1" x14ac:dyDescent="0.25">
      <c r="A193" s="197"/>
      <c r="B193" s="198"/>
      <c r="C193" s="138" t="s">
        <v>1</v>
      </c>
      <c r="D193" s="139">
        <v>732</v>
      </c>
      <c r="E193" s="139">
        <v>1004</v>
      </c>
      <c r="F193" s="139" t="s">
        <v>493</v>
      </c>
      <c r="G193" s="139" t="s">
        <v>11</v>
      </c>
      <c r="H193" s="59">
        <f t="shared" si="105"/>
        <v>171.8</v>
      </c>
      <c r="I193" s="59">
        <f t="shared" si="105"/>
        <v>171.8</v>
      </c>
      <c r="J193" s="59">
        <f t="shared" si="105"/>
        <v>171.8</v>
      </c>
      <c r="K193" s="62">
        <f t="shared" si="102"/>
        <v>515.40000000000009</v>
      </c>
    </row>
    <row r="194" spans="1:11" s="146" customFormat="1" ht="27" customHeight="1" x14ac:dyDescent="0.25">
      <c r="A194" s="197"/>
      <c r="B194" s="198"/>
      <c r="C194" s="138" t="s">
        <v>12</v>
      </c>
      <c r="D194" s="139">
        <v>732</v>
      </c>
      <c r="E194" s="139">
        <v>1004</v>
      </c>
      <c r="F194" s="139" t="s">
        <v>493</v>
      </c>
      <c r="G194" s="139">
        <v>611</v>
      </c>
      <c r="H194" s="59">
        <v>171.8</v>
      </c>
      <c r="I194" s="59">
        <v>171.8</v>
      </c>
      <c r="J194" s="59">
        <v>171.8</v>
      </c>
      <c r="K194" s="62">
        <f t="shared" si="102"/>
        <v>515.40000000000009</v>
      </c>
    </row>
    <row r="195" spans="1:11" s="146" customFormat="1" ht="17.25" customHeight="1" x14ac:dyDescent="0.25">
      <c r="A195" s="197" t="s">
        <v>495</v>
      </c>
      <c r="B195" s="198" t="s">
        <v>499</v>
      </c>
      <c r="C195" s="1" t="s">
        <v>10</v>
      </c>
      <c r="D195" s="142">
        <v>732</v>
      </c>
      <c r="E195" s="142" t="s">
        <v>11</v>
      </c>
      <c r="F195" s="142" t="s">
        <v>11</v>
      </c>
      <c r="G195" s="142" t="s">
        <v>11</v>
      </c>
      <c r="H195" s="62">
        <f t="shared" ref="H195:J196" si="106">H196</f>
        <v>2150</v>
      </c>
      <c r="I195" s="62">
        <f t="shared" si="106"/>
        <v>2150</v>
      </c>
      <c r="J195" s="62">
        <f t="shared" si="106"/>
        <v>2150.1</v>
      </c>
      <c r="K195" s="62">
        <f t="shared" si="102"/>
        <v>6450.1</v>
      </c>
    </row>
    <row r="196" spans="1:11" s="146" customFormat="1" ht="19.5" customHeight="1" x14ac:dyDescent="0.25">
      <c r="A196" s="197"/>
      <c r="B196" s="198"/>
      <c r="C196" s="138" t="s">
        <v>2</v>
      </c>
      <c r="D196" s="139">
        <v>732</v>
      </c>
      <c r="E196" s="139">
        <v>1004</v>
      </c>
      <c r="F196" s="139" t="s">
        <v>494</v>
      </c>
      <c r="G196" s="139" t="s">
        <v>11</v>
      </c>
      <c r="H196" s="59">
        <f t="shared" si="106"/>
        <v>2150</v>
      </c>
      <c r="I196" s="59">
        <f t="shared" si="106"/>
        <v>2150</v>
      </c>
      <c r="J196" s="59">
        <f t="shared" si="106"/>
        <v>2150.1</v>
      </c>
      <c r="K196" s="62">
        <f t="shared" si="102"/>
        <v>6450.1</v>
      </c>
    </row>
    <row r="197" spans="1:11" s="146" customFormat="1" ht="61.5" customHeight="1" x14ac:dyDescent="0.25">
      <c r="A197" s="197"/>
      <c r="B197" s="198"/>
      <c r="C197" s="138" t="s">
        <v>12</v>
      </c>
      <c r="D197" s="139">
        <v>732</v>
      </c>
      <c r="E197" s="139">
        <v>1004</v>
      </c>
      <c r="F197" s="139" t="s">
        <v>494</v>
      </c>
      <c r="G197" s="139">
        <v>611</v>
      </c>
      <c r="H197" s="59">
        <v>2150</v>
      </c>
      <c r="I197" s="59">
        <v>2150</v>
      </c>
      <c r="J197" s="59">
        <v>2150.1</v>
      </c>
      <c r="K197" s="62">
        <f t="shared" si="102"/>
        <v>6450.1</v>
      </c>
    </row>
    <row r="198" spans="1:11" s="146" customFormat="1" ht="18" customHeight="1" x14ac:dyDescent="0.25">
      <c r="A198" s="189" t="s">
        <v>496</v>
      </c>
      <c r="B198" s="169" t="s">
        <v>377</v>
      </c>
      <c r="C198" s="1" t="s">
        <v>10</v>
      </c>
      <c r="D198" s="142">
        <v>732</v>
      </c>
      <c r="E198" s="142" t="s">
        <v>11</v>
      </c>
      <c r="F198" s="142" t="s">
        <v>11</v>
      </c>
      <c r="G198" s="142" t="s">
        <v>11</v>
      </c>
      <c r="H198" s="62">
        <f t="shared" ref="H198:J198" si="107">H199</f>
        <v>13905.9</v>
      </c>
      <c r="I198" s="62">
        <f t="shared" si="107"/>
        <v>13905.9</v>
      </c>
      <c r="J198" s="62">
        <f t="shared" si="107"/>
        <v>13905.9</v>
      </c>
      <c r="K198" s="62">
        <f t="shared" si="102"/>
        <v>41717.699999999997</v>
      </c>
    </row>
    <row r="199" spans="1:11" s="146" customFormat="1" ht="18" customHeight="1" x14ac:dyDescent="0.25">
      <c r="A199" s="190"/>
      <c r="B199" s="169"/>
      <c r="C199" s="138" t="s">
        <v>1</v>
      </c>
      <c r="D199" s="139">
        <v>732</v>
      </c>
      <c r="E199" s="139" t="s">
        <v>34</v>
      </c>
      <c r="F199" s="139" t="s">
        <v>491</v>
      </c>
      <c r="G199" s="139" t="s">
        <v>60</v>
      </c>
      <c r="H199" s="59">
        <v>13905.9</v>
      </c>
      <c r="I199" s="59">
        <v>13905.9</v>
      </c>
      <c r="J199" s="59">
        <v>13905.9</v>
      </c>
      <c r="K199" s="62">
        <f t="shared" si="102"/>
        <v>41717.699999999997</v>
      </c>
    </row>
    <row r="200" spans="1:11" s="146" customFormat="1" ht="42.75" customHeight="1" x14ac:dyDescent="0.25">
      <c r="A200" s="191"/>
      <c r="B200" s="169"/>
      <c r="C200" s="138" t="s">
        <v>12</v>
      </c>
      <c r="D200" s="139" t="s">
        <v>11</v>
      </c>
      <c r="E200" s="139" t="s">
        <v>11</v>
      </c>
      <c r="F200" s="139" t="s">
        <v>11</v>
      </c>
      <c r="G200" s="139" t="s">
        <v>11</v>
      </c>
      <c r="H200" s="59">
        <v>0</v>
      </c>
      <c r="I200" s="59">
        <v>0</v>
      </c>
      <c r="J200" s="59">
        <v>0</v>
      </c>
      <c r="K200" s="62">
        <f t="shared" si="102"/>
        <v>0</v>
      </c>
    </row>
    <row r="201" spans="1:11" s="146" customFormat="1" ht="18" customHeight="1" x14ac:dyDescent="0.25">
      <c r="A201" s="189" t="s">
        <v>497</v>
      </c>
      <c r="B201" s="169" t="s">
        <v>279</v>
      </c>
      <c r="C201" s="1" t="s">
        <v>10</v>
      </c>
      <c r="D201" s="142">
        <v>732</v>
      </c>
      <c r="E201" s="142" t="s">
        <v>11</v>
      </c>
      <c r="F201" s="142" t="s">
        <v>11</v>
      </c>
      <c r="G201" s="142" t="s">
        <v>11</v>
      </c>
      <c r="H201" s="62">
        <f t="shared" ref="H201:J201" si="108">H202</f>
        <v>274.8</v>
      </c>
      <c r="I201" s="62">
        <f t="shared" si="108"/>
        <v>274.8</v>
      </c>
      <c r="J201" s="62">
        <f t="shared" si="108"/>
        <v>274.83</v>
      </c>
      <c r="K201" s="62">
        <f t="shared" ref="K201:K203" si="109">H201+I201+J201</f>
        <v>824.43000000000006</v>
      </c>
    </row>
    <row r="202" spans="1:11" s="146" customFormat="1" ht="18" customHeight="1" x14ac:dyDescent="0.25">
      <c r="A202" s="190"/>
      <c r="B202" s="169"/>
      <c r="C202" s="138" t="s">
        <v>1</v>
      </c>
      <c r="D202" s="139">
        <v>732</v>
      </c>
      <c r="E202" s="139" t="s">
        <v>34</v>
      </c>
      <c r="F202" s="139" t="s">
        <v>491</v>
      </c>
      <c r="G202" s="139" t="s">
        <v>60</v>
      </c>
      <c r="H202" s="59">
        <v>274.8</v>
      </c>
      <c r="I202" s="59">
        <v>274.8</v>
      </c>
      <c r="J202" s="59">
        <v>274.83</v>
      </c>
      <c r="K202" s="62">
        <f t="shared" si="109"/>
        <v>824.43000000000006</v>
      </c>
    </row>
    <row r="203" spans="1:11" s="146" customFormat="1" ht="69.75" customHeight="1" x14ac:dyDescent="0.25">
      <c r="A203" s="191"/>
      <c r="B203" s="169"/>
      <c r="C203" s="138" t="s">
        <v>12</v>
      </c>
      <c r="D203" s="139" t="s">
        <v>11</v>
      </c>
      <c r="E203" s="139" t="s">
        <v>11</v>
      </c>
      <c r="F203" s="139" t="s">
        <v>11</v>
      </c>
      <c r="G203" s="139" t="s">
        <v>11</v>
      </c>
      <c r="H203" s="59">
        <v>0</v>
      </c>
      <c r="I203" s="59">
        <v>0</v>
      </c>
      <c r="J203" s="59">
        <v>0</v>
      </c>
      <c r="K203" s="62">
        <f t="shared" si="109"/>
        <v>0</v>
      </c>
    </row>
    <row r="204" spans="1:11" s="47" customFormat="1" ht="15.75" x14ac:dyDescent="0.25">
      <c r="A204" s="195">
        <v>6</v>
      </c>
      <c r="B204" s="196" t="s">
        <v>468</v>
      </c>
      <c r="C204" s="45" t="s">
        <v>10</v>
      </c>
      <c r="D204" s="46">
        <v>732</v>
      </c>
      <c r="E204" s="46" t="s">
        <v>11</v>
      </c>
      <c r="F204" s="46" t="s">
        <v>11</v>
      </c>
      <c r="G204" s="46" t="s">
        <v>11</v>
      </c>
      <c r="H204" s="64">
        <f t="shared" ref="H204:J206" si="110">H207+H215+H218+H221</f>
        <v>3500</v>
      </c>
      <c r="I204" s="64">
        <f t="shared" si="110"/>
        <v>3500</v>
      </c>
      <c r="J204" s="64">
        <f t="shared" si="110"/>
        <v>3500</v>
      </c>
      <c r="K204" s="64">
        <f>H204+I204+J204</f>
        <v>10500</v>
      </c>
    </row>
    <row r="205" spans="1:11" s="47" customFormat="1" ht="15.75" x14ac:dyDescent="0.25">
      <c r="A205" s="195"/>
      <c r="B205" s="196"/>
      <c r="C205" s="45" t="s">
        <v>2</v>
      </c>
      <c r="D205" s="46">
        <v>732</v>
      </c>
      <c r="E205" s="46" t="s">
        <v>11</v>
      </c>
      <c r="F205" s="46" t="s">
        <v>11</v>
      </c>
      <c r="G205" s="46" t="s">
        <v>11</v>
      </c>
      <c r="H205" s="64">
        <f t="shared" si="110"/>
        <v>3500</v>
      </c>
      <c r="I205" s="64">
        <f t="shared" si="110"/>
        <v>3500</v>
      </c>
      <c r="J205" s="64">
        <f t="shared" si="110"/>
        <v>3500</v>
      </c>
      <c r="K205" s="64">
        <f t="shared" ref="K205:K206" si="111">H205+I205+J205</f>
        <v>10500</v>
      </c>
    </row>
    <row r="206" spans="1:11" s="47" customFormat="1" ht="15.75" x14ac:dyDescent="0.25">
      <c r="A206" s="195"/>
      <c r="B206" s="196"/>
      <c r="C206" s="45" t="s">
        <v>12</v>
      </c>
      <c r="D206" s="46">
        <v>732</v>
      </c>
      <c r="E206" s="46" t="s">
        <v>11</v>
      </c>
      <c r="F206" s="46" t="s">
        <v>11</v>
      </c>
      <c r="G206" s="46" t="s">
        <v>11</v>
      </c>
      <c r="H206" s="64">
        <f t="shared" si="110"/>
        <v>3500</v>
      </c>
      <c r="I206" s="64">
        <f t="shared" si="110"/>
        <v>3500</v>
      </c>
      <c r="J206" s="64">
        <f t="shared" si="110"/>
        <v>3500</v>
      </c>
      <c r="K206" s="64">
        <f t="shared" si="111"/>
        <v>10500</v>
      </c>
    </row>
    <row r="207" spans="1:11" ht="24" customHeight="1" x14ac:dyDescent="0.25">
      <c r="A207" s="189" t="s">
        <v>162</v>
      </c>
      <c r="B207" s="198" t="s">
        <v>412</v>
      </c>
      <c r="C207" s="1" t="s">
        <v>10</v>
      </c>
      <c r="D207" s="2">
        <v>732</v>
      </c>
      <c r="E207" s="2" t="s">
        <v>11</v>
      </c>
      <c r="F207" s="2" t="s">
        <v>11</v>
      </c>
      <c r="G207" s="2" t="s">
        <v>11</v>
      </c>
      <c r="H207" s="62">
        <f t="shared" ref="H207:H208" si="112">H208</f>
        <v>3500</v>
      </c>
      <c r="I207" s="62">
        <f t="shared" ref="I207:J208" si="113">I208</f>
        <v>3500</v>
      </c>
      <c r="J207" s="62">
        <f t="shared" si="113"/>
        <v>3500</v>
      </c>
      <c r="K207" s="62">
        <f t="shared" ref="K207:K220" si="114">H207+I207+J207</f>
        <v>10500</v>
      </c>
    </row>
    <row r="208" spans="1:11" ht="29.25" customHeight="1" x14ac:dyDescent="0.25">
      <c r="A208" s="190"/>
      <c r="B208" s="198"/>
      <c r="C208" s="24" t="s">
        <v>2</v>
      </c>
      <c r="D208" s="25">
        <v>732</v>
      </c>
      <c r="E208" s="25" t="s">
        <v>11</v>
      </c>
      <c r="F208" s="25">
        <v>5362043607</v>
      </c>
      <c r="G208" s="25" t="s">
        <v>11</v>
      </c>
      <c r="H208" s="59">
        <f t="shared" si="112"/>
        <v>3500</v>
      </c>
      <c r="I208" s="59">
        <f t="shared" si="113"/>
        <v>3500</v>
      </c>
      <c r="J208" s="59">
        <f t="shared" si="113"/>
        <v>3500</v>
      </c>
      <c r="K208" s="62">
        <f t="shared" si="114"/>
        <v>10500</v>
      </c>
    </row>
    <row r="209" spans="1:11" ht="21" customHeight="1" x14ac:dyDescent="0.25">
      <c r="A209" s="191"/>
      <c r="B209" s="198"/>
      <c r="C209" s="24" t="s">
        <v>12</v>
      </c>
      <c r="D209" s="25">
        <v>732</v>
      </c>
      <c r="E209" s="25" t="s">
        <v>11</v>
      </c>
      <c r="F209" s="25">
        <v>5362043607</v>
      </c>
      <c r="G209" s="25">
        <v>612</v>
      </c>
      <c r="H209" s="59">
        <f t="shared" ref="H209" si="115">H210+H211+H212+H214+H213</f>
        <v>3500</v>
      </c>
      <c r="I209" s="59">
        <f t="shared" ref="I209:J209" si="116">I210+I211+I212+I214+I213</f>
        <v>3500</v>
      </c>
      <c r="J209" s="59">
        <f t="shared" si="116"/>
        <v>3500</v>
      </c>
      <c r="K209" s="62">
        <f t="shared" si="114"/>
        <v>10500</v>
      </c>
    </row>
    <row r="210" spans="1:11" s="70" customFormat="1" ht="20.25" customHeight="1" x14ac:dyDescent="0.25">
      <c r="A210" s="65" t="s">
        <v>280</v>
      </c>
      <c r="B210" s="92" t="s">
        <v>332</v>
      </c>
      <c r="C210" s="66" t="s">
        <v>12</v>
      </c>
      <c r="D210" s="67">
        <v>732</v>
      </c>
      <c r="E210" s="67" t="s">
        <v>11</v>
      </c>
      <c r="F210" s="67">
        <v>5362043607</v>
      </c>
      <c r="G210" s="67">
        <v>612</v>
      </c>
      <c r="H210" s="68">
        <v>1761</v>
      </c>
      <c r="I210" s="68">
        <v>1761</v>
      </c>
      <c r="J210" s="68">
        <v>1761</v>
      </c>
      <c r="K210" s="69">
        <f t="shared" si="114"/>
        <v>5283</v>
      </c>
    </row>
    <row r="211" spans="1:11" s="70" customFormat="1" ht="18" customHeight="1" x14ac:dyDescent="0.25">
      <c r="A211" s="65" t="s">
        <v>280</v>
      </c>
      <c r="B211" s="92" t="s">
        <v>333</v>
      </c>
      <c r="C211" s="66" t="s">
        <v>12</v>
      </c>
      <c r="D211" s="67">
        <v>732</v>
      </c>
      <c r="E211" s="67" t="s">
        <v>11</v>
      </c>
      <c r="F211" s="67">
        <v>5362043607</v>
      </c>
      <c r="G211" s="67">
        <v>612</v>
      </c>
      <c r="H211" s="68">
        <v>400</v>
      </c>
      <c r="I211" s="68">
        <v>400</v>
      </c>
      <c r="J211" s="68">
        <v>400</v>
      </c>
      <c r="K211" s="69">
        <f t="shared" si="114"/>
        <v>1200</v>
      </c>
    </row>
    <row r="212" spans="1:11" s="70" customFormat="1" ht="32.25" customHeight="1" x14ac:dyDescent="0.25">
      <c r="A212" s="65" t="s">
        <v>280</v>
      </c>
      <c r="B212" s="92" t="s">
        <v>334</v>
      </c>
      <c r="C212" s="66" t="s">
        <v>12</v>
      </c>
      <c r="D212" s="67">
        <v>732</v>
      </c>
      <c r="E212" s="67" t="s">
        <v>11</v>
      </c>
      <c r="F212" s="67">
        <v>5362043607</v>
      </c>
      <c r="G212" s="67">
        <v>612</v>
      </c>
      <c r="H212" s="68">
        <v>939</v>
      </c>
      <c r="I212" s="68">
        <v>939</v>
      </c>
      <c r="J212" s="68">
        <v>939</v>
      </c>
      <c r="K212" s="69">
        <f t="shared" si="114"/>
        <v>2817</v>
      </c>
    </row>
    <row r="213" spans="1:11" s="70" customFormat="1" ht="51" customHeight="1" x14ac:dyDescent="0.25">
      <c r="A213" s="65" t="s">
        <v>280</v>
      </c>
      <c r="B213" s="92" t="s">
        <v>335</v>
      </c>
      <c r="C213" s="66" t="s">
        <v>12</v>
      </c>
      <c r="D213" s="67">
        <v>732</v>
      </c>
      <c r="E213" s="67" t="s">
        <v>11</v>
      </c>
      <c r="F213" s="67">
        <v>5362043607</v>
      </c>
      <c r="G213" s="67">
        <v>612</v>
      </c>
      <c r="H213" s="68">
        <v>400</v>
      </c>
      <c r="I213" s="68">
        <v>400</v>
      </c>
      <c r="J213" s="68">
        <v>400</v>
      </c>
      <c r="K213" s="69">
        <f t="shared" si="114"/>
        <v>1200</v>
      </c>
    </row>
    <row r="214" spans="1:11" s="70" customFormat="1" ht="43.5" customHeight="1" x14ac:dyDescent="0.25">
      <c r="A214" s="65" t="s">
        <v>280</v>
      </c>
      <c r="B214" s="92" t="s">
        <v>336</v>
      </c>
      <c r="C214" s="66" t="s">
        <v>12</v>
      </c>
      <c r="D214" s="67">
        <v>732</v>
      </c>
      <c r="E214" s="67" t="s">
        <v>11</v>
      </c>
      <c r="F214" s="67">
        <v>5362043607</v>
      </c>
      <c r="G214" s="67">
        <v>612</v>
      </c>
      <c r="H214" s="68">
        <v>0</v>
      </c>
      <c r="I214" s="68">
        <v>0</v>
      </c>
      <c r="J214" s="68">
        <v>0</v>
      </c>
      <c r="K214" s="69">
        <f t="shared" si="114"/>
        <v>0</v>
      </c>
    </row>
    <row r="215" spans="1:11" ht="15.75" x14ac:dyDescent="0.25">
      <c r="A215" s="197" t="s">
        <v>169</v>
      </c>
      <c r="B215" s="198" t="s">
        <v>383</v>
      </c>
      <c r="C215" s="1" t="s">
        <v>10</v>
      </c>
      <c r="D215" s="2">
        <v>732</v>
      </c>
      <c r="E215" s="2" t="s">
        <v>11</v>
      </c>
      <c r="F215" s="2" t="s">
        <v>11</v>
      </c>
      <c r="G215" s="2" t="s">
        <v>11</v>
      </c>
      <c r="H215" s="62">
        <f t="shared" ref="H215:H216" si="117">H216</f>
        <v>0</v>
      </c>
      <c r="I215" s="62">
        <f t="shared" ref="I215:J216" si="118">I216</f>
        <v>0</v>
      </c>
      <c r="J215" s="62">
        <f t="shared" si="118"/>
        <v>0</v>
      </c>
      <c r="K215" s="62">
        <f t="shared" si="114"/>
        <v>0</v>
      </c>
    </row>
    <row r="216" spans="1:11" ht="30" customHeight="1" x14ac:dyDescent="0.25">
      <c r="A216" s="197"/>
      <c r="B216" s="198"/>
      <c r="C216" s="24" t="s">
        <v>2</v>
      </c>
      <c r="D216" s="25">
        <v>732</v>
      </c>
      <c r="E216" s="25" t="s">
        <v>11</v>
      </c>
      <c r="F216" s="25" t="s">
        <v>384</v>
      </c>
      <c r="G216" s="25" t="s">
        <v>11</v>
      </c>
      <c r="H216" s="59">
        <f t="shared" si="117"/>
        <v>0</v>
      </c>
      <c r="I216" s="59">
        <f t="shared" si="118"/>
        <v>0</v>
      </c>
      <c r="J216" s="59">
        <f t="shared" si="118"/>
        <v>0</v>
      </c>
      <c r="K216" s="62">
        <f t="shared" si="114"/>
        <v>0</v>
      </c>
    </row>
    <row r="217" spans="1:11" ht="39.75" customHeight="1" x14ac:dyDescent="0.25">
      <c r="A217" s="197"/>
      <c r="B217" s="198"/>
      <c r="C217" s="24" t="s">
        <v>12</v>
      </c>
      <c r="D217" s="25">
        <v>732</v>
      </c>
      <c r="E217" s="25" t="s">
        <v>11</v>
      </c>
      <c r="F217" s="25" t="s">
        <v>384</v>
      </c>
      <c r="G217" s="25">
        <v>612</v>
      </c>
      <c r="H217" s="59">
        <v>0</v>
      </c>
      <c r="I217" s="59">
        <v>0</v>
      </c>
      <c r="J217" s="59">
        <v>0</v>
      </c>
      <c r="K217" s="62">
        <f t="shared" si="114"/>
        <v>0</v>
      </c>
    </row>
    <row r="218" spans="1:11" ht="24" customHeight="1" x14ac:dyDescent="0.25">
      <c r="A218" s="197" t="s">
        <v>213</v>
      </c>
      <c r="B218" s="198" t="s">
        <v>413</v>
      </c>
      <c r="C218" s="1" t="s">
        <v>10</v>
      </c>
      <c r="D218" s="2">
        <v>732</v>
      </c>
      <c r="E218" s="2" t="s">
        <v>11</v>
      </c>
      <c r="F218" s="2" t="s">
        <v>11</v>
      </c>
      <c r="G218" s="2" t="s">
        <v>11</v>
      </c>
      <c r="H218" s="62">
        <f t="shared" ref="H218:H222" si="119">H219</f>
        <v>0</v>
      </c>
      <c r="I218" s="62">
        <f t="shared" ref="I218:J222" si="120">I219</f>
        <v>0</v>
      </c>
      <c r="J218" s="62">
        <f t="shared" si="120"/>
        <v>0</v>
      </c>
      <c r="K218" s="62">
        <f t="shared" si="114"/>
        <v>0</v>
      </c>
    </row>
    <row r="219" spans="1:11" ht="33" customHeight="1" x14ac:dyDescent="0.25">
      <c r="A219" s="197"/>
      <c r="B219" s="198"/>
      <c r="C219" s="24" t="s">
        <v>2</v>
      </c>
      <c r="D219" s="25">
        <v>732</v>
      </c>
      <c r="E219" s="25" t="s">
        <v>29</v>
      </c>
      <c r="F219" s="25" t="s">
        <v>385</v>
      </c>
      <c r="G219" s="25" t="s">
        <v>11</v>
      </c>
      <c r="H219" s="59">
        <f t="shared" si="119"/>
        <v>0</v>
      </c>
      <c r="I219" s="59">
        <f t="shared" si="120"/>
        <v>0</v>
      </c>
      <c r="J219" s="59">
        <f t="shared" si="120"/>
        <v>0</v>
      </c>
      <c r="K219" s="62">
        <f t="shared" si="114"/>
        <v>0</v>
      </c>
    </row>
    <row r="220" spans="1:11" ht="63" customHeight="1" x14ac:dyDescent="0.25">
      <c r="A220" s="197"/>
      <c r="B220" s="198"/>
      <c r="C220" s="24" t="s">
        <v>19</v>
      </c>
      <c r="D220" s="25">
        <v>732</v>
      </c>
      <c r="E220" s="25" t="s">
        <v>29</v>
      </c>
      <c r="F220" s="25" t="s">
        <v>385</v>
      </c>
      <c r="G220" s="25">
        <v>612</v>
      </c>
      <c r="H220" s="59">
        <v>0</v>
      </c>
      <c r="I220" s="59">
        <v>0</v>
      </c>
      <c r="J220" s="59">
        <v>0</v>
      </c>
      <c r="K220" s="62">
        <f t="shared" si="114"/>
        <v>0</v>
      </c>
    </row>
    <row r="221" spans="1:11" ht="24" customHeight="1" x14ac:dyDescent="0.25">
      <c r="A221" s="189" t="s">
        <v>214</v>
      </c>
      <c r="B221" s="186" t="s">
        <v>420</v>
      </c>
      <c r="C221" s="1" t="s">
        <v>10</v>
      </c>
      <c r="D221" s="2">
        <v>732</v>
      </c>
      <c r="E221" s="2" t="s">
        <v>11</v>
      </c>
      <c r="F221" s="2" t="s">
        <v>11</v>
      </c>
      <c r="G221" s="2" t="s">
        <v>11</v>
      </c>
      <c r="H221" s="62">
        <f t="shared" si="119"/>
        <v>0</v>
      </c>
      <c r="I221" s="62">
        <f t="shared" si="120"/>
        <v>0</v>
      </c>
      <c r="J221" s="62">
        <f t="shared" si="120"/>
        <v>0</v>
      </c>
      <c r="K221" s="62">
        <f t="shared" ref="K221:K223" si="121">H221+I221+J221</f>
        <v>0</v>
      </c>
    </row>
    <row r="222" spans="1:11" ht="33" customHeight="1" x14ac:dyDescent="0.25">
      <c r="A222" s="190"/>
      <c r="B222" s="187"/>
      <c r="C222" s="24" t="s">
        <v>2</v>
      </c>
      <c r="D222" s="25">
        <v>732</v>
      </c>
      <c r="E222" s="25" t="s">
        <v>337</v>
      </c>
      <c r="F222" s="25" t="s">
        <v>338</v>
      </c>
      <c r="G222" s="25" t="s">
        <v>11</v>
      </c>
      <c r="H222" s="59">
        <f t="shared" si="119"/>
        <v>0</v>
      </c>
      <c r="I222" s="59">
        <f t="shared" si="120"/>
        <v>0</v>
      </c>
      <c r="J222" s="59">
        <f t="shared" si="120"/>
        <v>0</v>
      </c>
      <c r="K222" s="62">
        <f t="shared" si="121"/>
        <v>0</v>
      </c>
    </row>
    <row r="223" spans="1:11" ht="63" customHeight="1" x14ac:dyDescent="0.25">
      <c r="A223" s="191"/>
      <c r="B223" s="188"/>
      <c r="C223" s="24" t="s">
        <v>12</v>
      </c>
      <c r="D223" s="25">
        <v>732</v>
      </c>
      <c r="E223" s="25" t="s">
        <v>11</v>
      </c>
      <c r="F223" s="25" t="s">
        <v>338</v>
      </c>
      <c r="G223" s="25">
        <v>612</v>
      </c>
      <c r="H223" s="59">
        <v>0</v>
      </c>
      <c r="I223" s="59">
        <v>0</v>
      </c>
      <c r="J223" s="59">
        <v>0</v>
      </c>
      <c r="K223" s="62">
        <f t="shared" si="121"/>
        <v>0</v>
      </c>
    </row>
  </sheetData>
  <autoFilter ref="B11:K223"/>
  <mergeCells count="149">
    <mergeCell ref="A135:A137"/>
    <mergeCell ref="A84:A86"/>
    <mergeCell ref="A111:A113"/>
    <mergeCell ref="A105:A107"/>
    <mergeCell ref="A150:A152"/>
    <mergeCell ref="A168:A170"/>
    <mergeCell ref="A165:A167"/>
    <mergeCell ref="A171:A173"/>
    <mergeCell ref="A102:A104"/>
    <mergeCell ref="A144:A146"/>
    <mergeCell ref="A18:A20"/>
    <mergeCell ref="A48:A50"/>
    <mergeCell ref="B48:B50"/>
    <mergeCell ref="A51:A53"/>
    <mergeCell ref="B51:B53"/>
    <mergeCell ref="A54:A56"/>
    <mergeCell ref="B54:B56"/>
    <mergeCell ref="A57:A59"/>
    <mergeCell ref="B57:B59"/>
    <mergeCell ref="B135:B137"/>
    <mergeCell ref="B147:B149"/>
    <mergeCell ref="B162:B164"/>
    <mergeCell ref="B150:B152"/>
    <mergeCell ref="B168:B170"/>
    <mergeCell ref="B165:B167"/>
    <mergeCell ref="B171:B173"/>
    <mergeCell ref="B123:B125"/>
    <mergeCell ref="B126:B128"/>
    <mergeCell ref="B156:B158"/>
    <mergeCell ref="A153:A155"/>
    <mergeCell ref="A156:A158"/>
    <mergeCell ref="A162:A164"/>
    <mergeCell ref="B144:B146"/>
    <mergeCell ref="A159:A161"/>
    <mergeCell ref="B159:B161"/>
    <mergeCell ref="A204:A206"/>
    <mergeCell ref="A174:A176"/>
    <mergeCell ref="A177:A179"/>
    <mergeCell ref="A180:A182"/>
    <mergeCell ref="A147:A149"/>
    <mergeCell ref="A183:A185"/>
    <mergeCell ref="A201:A203"/>
    <mergeCell ref="B201:B203"/>
    <mergeCell ref="A138:A140"/>
    <mergeCell ref="B138:B140"/>
    <mergeCell ref="A141:A143"/>
    <mergeCell ref="B141:B143"/>
    <mergeCell ref="A117:A119"/>
    <mergeCell ref="I1:K1"/>
    <mergeCell ref="I2:K2"/>
    <mergeCell ref="I3:K3"/>
    <mergeCell ref="I4:K4"/>
    <mergeCell ref="I5:K5"/>
    <mergeCell ref="B69:B71"/>
    <mergeCell ref="A33:A35"/>
    <mergeCell ref="A30:A32"/>
    <mergeCell ref="A21:A23"/>
    <mergeCell ref="A27:A29"/>
    <mergeCell ref="C9:C10"/>
    <mergeCell ref="D9:G9"/>
    <mergeCell ref="B27:B29"/>
    <mergeCell ref="B12:B14"/>
    <mergeCell ref="B15:B17"/>
    <mergeCell ref="B21:B23"/>
    <mergeCell ref="B9:B10"/>
    <mergeCell ref="A42:A44"/>
    <mergeCell ref="B7:J7"/>
    <mergeCell ref="B30:B32"/>
    <mergeCell ref="H9:K9"/>
    <mergeCell ref="B24:B26"/>
    <mergeCell ref="A9:A10"/>
    <mergeCell ref="A78:A80"/>
    <mergeCell ref="B18:B20"/>
    <mergeCell ref="B111:B113"/>
    <mergeCell ref="B78:B80"/>
    <mergeCell ref="B108:B110"/>
    <mergeCell ref="B99:B101"/>
    <mergeCell ref="A12:A14"/>
    <mergeCell ref="A15:A17"/>
    <mergeCell ref="A24:A26"/>
    <mergeCell ref="A36:A38"/>
    <mergeCell ref="A75:A77"/>
    <mergeCell ref="A45:A47"/>
    <mergeCell ref="A63:A65"/>
    <mergeCell ref="A60:A62"/>
    <mergeCell ref="A39:A41"/>
    <mergeCell ref="A69:A71"/>
    <mergeCell ref="A72:A74"/>
    <mergeCell ref="A87:A89"/>
    <mergeCell ref="A90:A92"/>
    <mergeCell ref="A66:A68"/>
    <mergeCell ref="A132:A134"/>
    <mergeCell ref="A120:A122"/>
    <mergeCell ref="A114:A116"/>
    <mergeCell ref="A93:A95"/>
    <mergeCell ref="A81:A83"/>
    <mergeCell ref="A99:A101"/>
    <mergeCell ref="A96:A98"/>
    <mergeCell ref="A129:A131"/>
    <mergeCell ref="A123:A125"/>
    <mergeCell ref="A126:A128"/>
    <mergeCell ref="A108:A110"/>
    <mergeCell ref="B117:B119"/>
    <mergeCell ref="B120:B122"/>
    <mergeCell ref="B132:B134"/>
    <mergeCell ref="B129:B131"/>
    <mergeCell ref="B84:B86"/>
    <mergeCell ref="B45:B47"/>
    <mergeCell ref="B33:B35"/>
    <mergeCell ref="B96:B98"/>
    <mergeCell ref="B63:B65"/>
    <mergeCell ref="B60:B62"/>
    <mergeCell ref="B81:B83"/>
    <mergeCell ref="B93:B95"/>
    <mergeCell ref="B105:B107"/>
    <mergeCell ref="B87:B89"/>
    <mergeCell ref="B90:B92"/>
    <mergeCell ref="B42:B44"/>
    <mergeCell ref="B39:B41"/>
    <mergeCell ref="B75:B77"/>
    <mergeCell ref="B36:B38"/>
    <mergeCell ref="B72:B74"/>
    <mergeCell ref="B102:B104"/>
    <mergeCell ref="B114:B116"/>
    <mergeCell ref="B66:B68"/>
    <mergeCell ref="B221:B223"/>
    <mergeCell ref="A221:A223"/>
    <mergeCell ref="B153:B155"/>
    <mergeCell ref="A186:A188"/>
    <mergeCell ref="B186:B188"/>
    <mergeCell ref="A198:A200"/>
    <mergeCell ref="B198:B200"/>
    <mergeCell ref="A189:A191"/>
    <mergeCell ref="B189:B191"/>
    <mergeCell ref="A192:A194"/>
    <mergeCell ref="B192:B194"/>
    <mergeCell ref="A195:A197"/>
    <mergeCell ref="B195:B197"/>
    <mergeCell ref="A215:A217"/>
    <mergeCell ref="A218:A220"/>
    <mergeCell ref="B218:B220"/>
    <mergeCell ref="B215:B217"/>
    <mergeCell ref="B177:B179"/>
    <mergeCell ref="B180:B182"/>
    <mergeCell ref="B204:B206"/>
    <mergeCell ref="B183:B185"/>
    <mergeCell ref="B174:B176"/>
    <mergeCell ref="A207:A209"/>
    <mergeCell ref="B207:B209"/>
  </mergeCells>
  <phoneticPr fontId="17" type="noConversion"/>
  <pageMargins left="0.23622047244094491" right="0.23622047244094491" top="0.74803149606299213" bottom="0.55118110236220474" header="0.31496062992125984" footer="0.31496062992125984"/>
  <pageSetup paperSize="9" scale="59" fitToWidth="0" fitToHeight="0" orientation="landscape" blackAndWhite="1" r:id="rId1"/>
  <headerFooter differentFirst="1"/>
  <rowBreaks count="7" manualBreakCount="7">
    <brk id="35" max="10" man="1"/>
    <brk id="71" max="10" man="1"/>
    <brk id="95" max="10" man="1"/>
    <brk id="116" max="10" man="1"/>
    <brk id="134" max="10" man="1"/>
    <brk id="161" max="10" man="1"/>
    <brk id="20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tabSelected="1" view="pageBreakPreview" zoomScale="80" zoomScaleNormal="100" zoomScaleSheetLayoutView="80" workbookViewId="0">
      <selection activeCell="D257" sqref="D257"/>
    </sheetView>
  </sheetViews>
  <sheetFormatPr defaultRowHeight="15" x14ac:dyDescent="0.25"/>
  <cols>
    <col min="1" max="1" width="18" style="55" customWidth="1"/>
    <col min="2" max="2" width="61.28515625" style="21" customWidth="1"/>
    <col min="3" max="3" width="40.28515625" style="6" customWidth="1"/>
    <col min="4" max="4" width="23.28515625" style="6" customWidth="1"/>
    <col min="5" max="5" width="21.42578125" style="6" customWidth="1"/>
    <col min="6" max="7" width="21" style="6" customWidth="1"/>
    <col min="8" max="8" width="11.5703125" style="6" customWidth="1"/>
    <col min="9" max="14" width="9.140625" style="6" customWidth="1"/>
    <col min="15" max="16384" width="9.140625" style="6"/>
  </cols>
  <sheetData>
    <row r="1" spans="1:10" ht="16.5" x14ac:dyDescent="0.25">
      <c r="A1" s="52"/>
      <c r="B1" s="20"/>
      <c r="C1" s="5"/>
      <c r="D1" s="5"/>
      <c r="E1" s="4"/>
      <c r="F1" s="14"/>
      <c r="G1" s="14" t="s">
        <v>42</v>
      </c>
    </row>
    <row r="2" spans="1:10" ht="33.75" customHeight="1" x14ac:dyDescent="0.25">
      <c r="A2" s="53"/>
      <c r="B2" s="240" t="s">
        <v>432</v>
      </c>
      <c r="C2" s="240"/>
      <c r="D2" s="240"/>
      <c r="E2" s="240"/>
      <c r="F2" s="240"/>
      <c r="G2" s="38"/>
    </row>
    <row r="3" spans="1:10" ht="16.5" x14ac:dyDescent="0.25">
      <c r="A3" s="52"/>
      <c r="B3" s="20"/>
      <c r="C3" s="5"/>
      <c r="D3" s="144"/>
      <c r="E3" s="144"/>
      <c r="F3" s="144"/>
    </row>
    <row r="4" spans="1:10" ht="16.5" x14ac:dyDescent="0.25">
      <c r="A4" s="52"/>
      <c r="B4" s="20"/>
      <c r="C4" s="5"/>
      <c r="D4" s="5"/>
      <c r="E4" s="4"/>
      <c r="F4" s="14"/>
      <c r="G4" s="14" t="s">
        <v>28</v>
      </c>
    </row>
    <row r="5" spans="1:10" ht="31.5" customHeight="1" x14ac:dyDescent="0.25">
      <c r="A5" s="197" t="s">
        <v>192</v>
      </c>
      <c r="B5" s="202" t="s">
        <v>3</v>
      </c>
      <c r="C5" s="202" t="s">
        <v>24</v>
      </c>
      <c r="D5" s="202" t="s">
        <v>40</v>
      </c>
      <c r="E5" s="202"/>
      <c r="F5" s="202"/>
      <c r="G5" s="202"/>
    </row>
    <row r="6" spans="1:10" ht="45.75" customHeight="1" x14ac:dyDescent="0.25">
      <c r="A6" s="197"/>
      <c r="B6" s="202"/>
      <c r="C6" s="202"/>
      <c r="D6" s="17" t="s">
        <v>49</v>
      </c>
      <c r="E6" s="17" t="s">
        <v>38</v>
      </c>
      <c r="F6" s="17" t="s">
        <v>39</v>
      </c>
      <c r="G6" s="17" t="s">
        <v>274</v>
      </c>
    </row>
    <row r="7" spans="1:10" ht="15.75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3">
        <v>6</v>
      </c>
      <c r="G7" s="23">
        <v>7</v>
      </c>
    </row>
    <row r="8" spans="1:10" ht="18.75" customHeight="1" x14ac:dyDescent="0.25">
      <c r="A8" s="220"/>
      <c r="B8" s="217" t="s">
        <v>435</v>
      </c>
      <c r="C8" s="128" t="s">
        <v>10</v>
      </c>
      <c r="D8" s="56">
        <f>SUM(D9:D12)</f>
        <v>1480486.5999999999</v>
      </c>
      <c r="E8" s="56">
        <f t="shared" ref="E8:F8" si="0">SUM(E9:E12)</f>
        <v>1356150</v>
      </c>
      <c r="F8" s="56">
        <f t="shared" si="0"/>
        <v>1338006.1999999997</v>
      </c>
      <c r="G8" s="56">
        <f>SUM(D8:F8)</f>
        <v>4174642.7999999993</v>
      </c>
    </row>
    <row r="9" spans="1:10" ht="31.5" x14ac:dyDescent="0.25">
      <c r="A9" s="221"/>
      <c r="B9" s="218"/>
      <c r="C9" s="128" t="s">
        <v>504</v>
      </c>
      <c r="D9" s="56">
        <f>D14+D54+D179+D199+D274+D294+D334</f>
        <v>507075.6</v>
      </c>
      <c r="E9" s="56">
        <f t="shared" ref="E9:G9" si="1">E14+E54+E179+E199+E274+E294+E334</f>
        <v>499980.1</v>
      </c>
      <c r="F9" s="56">
        <f t="shared" si="1"/>
        <v>500430.1</v>
      </c>
      <c r="G9" s="56">
        <f t="shared" si="1"/>
        <v>1506970.4</v>
      </c>
      <c r="I9" s="6">
        <v>105</v>
      </c>
      <c r="J9" s="6">
        <v>105</v>
      </c>
    </row>
    <row r="10" spans="1:10" ht="18.75" x14ac:dyDescent="0.25">
      <c r="A10" s="221"/>
      <c r="B10" s="218"/>
      <c r="C10" s="128" t="s">
        <v>25</v>
      </c>
      <c r="D10" s="56">
        <f t="shared" ref="D10:F12" si="2">D15+D55+D180+D200+D275+D295+D335</f>
        <v>143967.4</v>
      </c>
      <c r="E10" s="56">
        <f t="shared" si="2"/>
        <v>91505.700000000012</v>
      </c>
      <c r="F10" s="56">
        <f t="shared" si="2"/>
        <v>89446</v>
      </c>
      <c r="G10" s="56">
        <f t="shared" ref="G10:G11" si="3">SUM(D10:F10)</f>
        <v>324919.09999999998</v>
      </c>
      <c r="I10" s="6">
        <v>0.1</v>
      </c>
      <c r="J10" s="6">
        <v>0.1</v>
      </c>
    </row>
    <row r="11" spans="1:10" ht="18.75" x14ac:dyDescent="0.25">
      <c r="A11" s="221"/>
      <c r="B11" s="218"/>
      <c r="C11" s="128" t="s">
        <v>26</v>
      </c>
      <c r="D11" s="56">
        <f t="shared" si="2"/>
        <v>829443.59999999986</v>
      </c>
      <c r="E11" s="56">
        <f t="shared" si="2"/>
        <v>764664.2</v>
      </c>
      <c r="F11" s="56">
        <f t="shared" si="2"/>
        <v>748130.09999999986</v>
      </c>
      <c r="G11" s="56">
        <f t="shared" si="3"/>
        <v>2342237.8999999994</v>
      </c>
      <c r="I11" s="6">
        <v>-105.1</v>
      </c>
      <c r="J11" s="6">
        <v>-105.1</v>
      </c>
    </row>
    <row r="12" spans="1:10" ht="18.75" x14ac:dyDescent="0.25">
      <c r="A12" s="222"/>
      <c r="B12" s="219"/>
      <c r="C12" s="140" t="s">
        <v>27</v>
      </c>
      <c r="D12" s="56">
        <f t="shared" si="2"/>
        <v>0</v>
      </c>
      <c r="E12" s="56">
        <f t="shared" si="2"/>
        <v>0</v>
      </c>
      <c r="F12" s="56">
        <f t="shared" si="2"/>
        <v>0</v>
      </c>
      <c r="G12" s="56">
        <f>G17+G57+G182+G207+G242+G277+G297+G337</f>
        <v>0</v>
      </c>
    </row>
    <row r="13" spans="1:10" s="50" customFormat="1" ht="18.75" x14ac:dyDescent="0.2">
      <c r="A13" s="233">
        <v>1</v>
      </c>
      <c r="B13" s="234" t="s">
        <v>507</v>
      </c>
      <c r="C13" s="135" t="s">
        <v>10</v>
      </c>
      <c r="D13" s="136">
        <f>D18+D23+D28+D33+D38+D43+D48</f>
        <v>298779.3</v>
      </c>
      <c r="E13" s="136">
        <f>E18+E28+E33+E38+E43+E48</f>
        <v>295337.09999999998</v>
      </c>
      <c r="F13" s="136">
        <f>F18+F28+F33+F38+F43+F48</f>
        <v>295481.3</v>
      </c>
      <c r="G13" s="136">
        <f t="shared" ref="G13" si="4">G18+G23+G28+G33+G38+G43+G48</f>
        <v>891697.7</v>
      </c>
      <c r="H13" s="49"/>
    </row>
    <row r="14" spans="1:10" s="50" customFormat="1" ht="31.5" x14ac:dyDescent="0.2">
      <c r="A14" s="233"/>
      <c r="B14" s="234"/>
      <c r="C14" s="135" t="s">
        <v>504</v>
      </c>
      <c r="D14" s="136">
        <f>D19+D29+D34+D39+D44+D49</f>
        <v>140597.79999999999</v>
      </c>
      <c r="E14" s="136">
        <f t="shared" ref="E14:G14" si="5">E19+E29+E34+E39+E44+E49</f>
        <v>136072</v>
      </c>
      <c r="F14" s="136">
        <f t="shared" si="5"/>
        <v>136072</v>
      </c>
      <c r="G14" s="136">
        <f t="shared" si="5"/>
        <v>412741.8</v>
      </c>
    </row>
    <row r="15" spans="1:10" s="50" customFormat="1" ht="18.75" x14ac:dyDescent="0.2">
      <c r="A15" s="233"/>
      <c r="B15" s="234"/>
      <c r="C15" s="135" t="s">
        <v>25</v>
      </c>
      <c r="D15" s="136">
        <f>D20+D30+D35+D40+D45+D50</f>
        <v>0</v>
      </c>
      <c r="E15" s="136">
        <f t="shared" ref="E15:G15" si="6">E20+E30+E35+E40+E45+E50</f>
        <v>0</v>
      </c>
      <c r="F15" s="136">
        <f t="shared" si="6"/>
        <v>0</v>
      </c>
      <c r="G15" s="136">
        <f t="shared" si="6"/>
        <v>0</v>
      </c>
    </row>
    <row r="16" spans="1:10" s="50" customFormat="1" ht="18.75" x14ac:dyDescent="0.2">
      <c r="A16" s="233"/>
      <c r="B16" s="234"/>
      <c r="C16" s="135" t="s">
        <v>26</v>
      </c>
      <c r="D16" s="136">
        <f>D21+D31+D36+D41+D46+D51</f>
        <v>158181.5</v>
      </c>
      <c r="E16" s="136">
        <f t="shared" ref="E16:G16" si="7">E21+E31+E36+E41+E46+E51</f>
        <v>159265.1</v>
      </c>
      <c r="F16" s="136">
        <f t="shared" si="7"/>
        <v>159409.29999999999</v>
      </c>
      <c r="G16" s="136">
        <f t="shared" si="7"/>
        <v>476855.89999999997</v>
      </c>
    </row>
    <row r="17" spans="1:8" s="50" customFormat="1" ht="18.75" x14ac:dyDescent="0.2">
      <c r="A17" s="233"/>
      <c r="B17" s="234"/>
      <c r="C17" s="135" t="s">
        <v>27</v>
      </c>
      <c r="D17" s="136">
        <f>D22+D32+D37+D42+D47+D52</f>
        <v>0</v>
      </c>
      <c r="E17" s="136">
        <f t="shared" ref="E17:G17" si="8">E22+E32+E37+E42+E47+E52</f>
        <v>0</v>
      </c>
      <c r="F17" s="136">
        <f t="shared" si="8"/>
        <v>0</v>
      </c>
      <c r="G17" s="136">
        <f t="shared" si="8"/>
        <v>0</v>
      </c>
    </row>
    <row r="18" spans="1:8" s="50" customFormat="1" ht="18.75" x14ac:dyDescent="0.2">
      <c r="A18" s="229" t="s">
        <v>121</v>
      </c>
      <c r="B18" s="244" t="s">
        <v>433</v>
      </c>
      <c r="C18" s="131" t="s">
        <v>10</v>
      </c>
      <c r="D18" s="132">
        <f>D23</f>
        <v>0</v>
      </c>
      <c r="E18" s="132">
        <f t="shared" ref="E18:G18" si="9">E23</f>
        <v>1050</v>
      </c>
      <c r="F18" s="132">
        <f t="shared" si="9"/>
        <v>1050</v>
      </c>
      <c r="G18" s="132">
        <f t="shared" si="9"/>
        <v>2100</v>
      </c>
    </row>
    <row r="19" spans="1:8" s="50" customFormat="1" ht="31.5" x14ac:dyDescent="0.2">
      <c r="A19" s="229"/>
      <c r="B19" s="245"/>
      <c r="C19" s="131" t="s">
        <v>504</v>
      </c>
      <c r="D19" s="133">
        <f>D24</f>
        <v>0</v>
      </c>
      <c r="E19" s="133">
        <f t="shared" ref="E19:G19" si="10">E24</f>
        <v>105</v>
      </c>
      <c r="F19" s="133">
        <f t="shared" si="10"/>
        <v>105</v>
      </c>
      <c r="G19" s="133">
        <f t="shared" si="10"/>
        <v>210</v>
      </c>
    </row>
    <row r="20" spans="1:8" s="50" customFormat="1" ht="18.75" x14ac:dyDescent="0.2">
      <c r="A20" s="229"/>
      <c r="B20" s="245"/>
      <c r="C20" s="131" t="s">
        <v>25</v>
      </c>
      <c r="D20" s="133">
        <f>D25</f>
        <v>0</v>
      </c>
      <c r="E20" s="133">
        <f t="shared" ref="E20:G20" si="11">E25</f>
        <v>0</v>
      </c>
      <c r="F20" s="133">
        <f t="shared" si="11"/>
        <v>0</v>
      </c>
      <c r="G20" s="133">
        <f t="shared" si="11"/>
        <v>0</v>
      </c>
    </row>
    <row r="21" spans="1:8" s="50" customFormat="1" ht="18.75" x14ac:dyDescent="0.2">
      <c r="A21" s="229"/>
      <c r="B21" s="245"/>
      <c r="C21" s="131" t="s">
        <v>26</v>
      </c>
      <c r="D21" s="133">
        <f>D26</f>
        <v>0</v>
      </c>
      <c r="E21" s="133">
        <f t="shared" ref="E21:G21" si="12">E26</f>
        <v>945</v>
      </c>
      <c r="F21" s="133">
        <f t="shared" si="12"/>
        <v>945</v>
      </c>
      <c r="G21" s="133">
        <f t="shared" si="12"/>
        <v>1890</v>
      </c>
    </row>
    <row r="22" spans="1:8" s="50" customFormat="1" ht="18.75" x14ac:dyDescent="0.2">
      <c r="A22" s="229"/>
      <c r="B22" s="246"/>
      <c r="C22" s="131" t="s">
        <v>27</v>
      </c>
      <c r="D22" s="133">
        <f>D27</f>
        <v>0</v>
      </c>
      <c r="E22" s="133">
        <f t="shared" ref="E22:G22" si="13">E27</f>
        <v>0</v>
      </c>
      <c r="F22" s="133">
        <f t="shared" si="13"/>
        <v>0</v>
      </c>
      <c r="G22" s="133">
        <f t="shared" si="13"/>
        <v>0</v>
      </c>
    </row>
    <row r="23" spans="1:8" s="50" customFormat="1" ht="18.75" x14ac:dyDescent="0.2">
      <c r="A23" s="229" t="s">
        <v>121</v>
      </c>
      <c r="B23" s="244" t="s">
        <v>448</v>
      </c>
      <c r="C23" s="131" t="s">
        <v>10</v>
      </c>
      <c r="D23" s="132">
        <f>D24+D25+D26+D27</f>
        <v>0</v>
      </c>
      <c r="E23" s="132">
        <f t="shared" ref="E23:F23" si="14">E24+E25+E26+E27</f>
        <v>1050</v>
      </c>
      <c r="F23" s="132">
        <f t="shared" si="14"/>
        <v>1050</v>
      </c>
      <c r="G23" s="132">
        <f t="shared" ref="G23:G27" si="15">D23+E23+F23</f>
        <v>2100</v>
      </c>
    </row>
    <row r="24" spans="1:8" s="50" customFormat="1" ht="31.5" x14ac:dyDescent="0.2">
      <c r="A24" s="229"/>
      <c r="B24" s="245"/>
      <c r="C24" s="131" t="s">
        <v>504</v>
      </c>
      <c r="D24" s="133">
        <v>0</v>
      </c>
      <c r="E24" s="133">
        <v>105</v>
      </c>
      <c r="F24" s="133">
        <v>105</v>
      </c>
      <c r="G24" s="132">
        <f t="shared" si="15"/>
        <v>210</v>
      </c>
    </row>
    <row r="25" spans="1:8" s="50" customFormat="1" ht="18.75" x14ac:dyDescent="0.2">
      <c r="A25" s="229"/>
      <c r="B25" s="245"/>
      <c r="C25" s="131" t="s">
        <v>25</v>
      </c>
      <c r="D25" s="133">
        <v>0</v>
      </c>
      <c r="E25" s="133">
        <v>0</v>
      </c>
      <c r="F25" s="133">
        <v>0</v>
      </c>
      <c r="G25" s="132">
        <f t="shared" si="15"/>
        <v>0</v>
      </c>
    </row>
    <row r="26" spans="1:8" s="50" customFormat="1" ht="18.75" x14ac:dyDescent="0.2">
      <c r="A26" s="229"/>
      <c r="B26" s="245"/>
      <c r="C26" s="131" t="s">
        <v>26</v>
      </c>
      <c r="D26" s="133">
        <v>0</v>
      </c>
      <c r="E26" s="133">
        <v>945</v>
      </c>
      <c r="F26" s="133">
        <v>945</v>
      </c>
      <c r="G26" s="132">
        <f t="shared" si="15"/>
        <v>1890</v>
      </c>
    </row>
    <row r="27" spans="1:8" s="50" customFormat="1" ht="32.25" customHeight="1" x14ac:dyDescent="0.2">
      <c r="A27" s="229"/>
      <c r="B27" s="246"/>
      <c r="C27" s="131" t="s">
        <v>27</v>
      </c>
      <c r="D27" s="133">
        <v>0</v>
      </c>
      <c r="E27" s="133">
        <v>0</v>
      </c>
      <c r="F27" s="133">
        <v>0</v>
      </c>
      <c r="G27" s="132">
        <f t="shared" si="15"/>
        <v>0</v>
      </c>
    </row>
    <row r="28" spans="1:8" ht="18.75" customHeight="1" x14ac:dyDescent="0.25">
      <c r="A28" s="197" t="s">
        <v>122</v>
      </c>
      <c r="B28" s="241" t="s">
        <v>389</v>
      </c>
      <c r="C28" s="27" t="s">
        <v>10</v>
      </c>
      <c r="D28" s="57">
        <f>D29+D30+D31+D32</f>
        <v>158181.5</v>
      </c>
      <c r="E28" s="57">
        <f t="shared" ref="E28:F28" si="16">E29+E30+E31+E32</f>
        <v>158320.1</v>
      </c>
      <c r="F28" s="57">
        <f t="shared" si="16"/>
        <v>158464.29999999999</v>
      </c>
      <c r="G28" s="57">
        <f t="shared" ref="G28:G117" si="17">D28+E28+F28</f>
        <v>474965.89999999997</v>
      </c>
      <c r="H28" s="22"/>
    </row>
    <row r="29" spans="1:8" ht="31.5" x14ac:dyDescent="0.25">
      <c r="A29" s="197"/>
      <c r="B29" s="242"/>
      <c r="C29" s="27" t="s">
        <v>504</v>
      </c>
      <c r="D29" s="58">
        <v>0</v>
      </c>
      <c r="E29" s="58">
        <v>0</v>
      </c>
      <c r="F29" s="58">
        <v>0</v>
      </c>
      <c r="G29" s="57">
        <f t="shared" si="17"/>
        <v>0</v>
      </c>
      <c r="H29" s="22"/>
    </row>
    <row r="30" spans="1:8" ht="18.75" x14ac:dyDescent="0.25">
      <c r="A30" s="197"/>
      <c r="B30" s="242"/>
      <c r="C30" s="27" t="s">
        <v>25</v>
      </c>
      <c r="D30" s="58">
        <v>0</v>
      </c>
      <c r="E30" s="58">
        <v>0</v>
      </c>
      <c r="F30" s="58">
        <v>0</v>
      </c>
      <c r="G30" s="57">
        <f t="shared" si="17"/>
        <v>0</v>
      </c>
      <c r="H30" s="22"/>
    </row>
    <row r="31" spans="1:8" ht="18.75" x14ac:dyDescent="0.25">
      <c r="A31" s="197"/>
      <c r="B31" s="242"/>
      <c r="C31" s="27" t="s">
        <v>26</v>
      </c>
      <c r="D31" s="58">
        <v>158181.5</v>
      </c>
      <c r="E31" s="58">
        <v>158320.1</v>
      </c>
      <c r="F31" s="58">
        <v>158464.29999999999</v>
      </c>
      <c r="G31" s="57">
        <f t="shared" si="17"/>
        <v>474965.89999999997</v>
      </c>
      <c r="H31" s="22"/>
    </row>
    <row r="32" spans="1:8" ht="18.75" x14ac:dyDescent="0.25">
      <c r="A32" s="197"/>
      <c r="B32" s="243"/>
      <c r="C32" s="27" t="s">
        <v>27</v>
      </c>
      <c r="D32" s="58">
        <v>0</v>
      </c>
      <c r="E32" s="58">
        <v>0</v>
      </c>
      <c r="F32" s="58">
        <v>0</v>
      </c>
      <c r="G32" s="57">
        <f t="shared" si="17"/>
        <v>0</v>
      </c>
      <c r="H32" s="22"/>
    </row>
    <row r="33" spans="1:8" ht="18.75" x14ac:dyDescent="0.25">
      <c r="A33" s="197" t="s">
        <v>123</v>
      </c>
      <c r="B33" s="213" t="s">
        <v>390</v>
      </c>
      <c r="C33" s="27" t="s">
        <v>10</v>
      </c>
      <c r="D33" s="57">
        <f>D34+D35+D36+D37</f>
        <v>140597.79999999999</v>
      </c>
      <c r="E33" s="57">
        <f t="shared" ref="E33:F33" si="18">E34+E35+E36+E37</f>
        <v>135967</v>
      </c>
      <c r="F33" s="57">
        <f t="shared" si="18"/>
        <v>135967</v>
      </c>
      <c r="G33" s="57">
        <f t="shared" si="17"/>
        <v>412531.8</v>
      </c>
      <c r="H33" s="22"/>
    </row>
    <row r="34" spans="1:8" ht="31.5" x14ac:dyDescent="0.25">
      <c r="A34" s="197"/>
      <c r="B34" s="213"/>
      <c r="C34" s="27" t="s">
        <v>504</v>
      </c>
      <c r="D34" s="58">
        <v>140597.79999999999</v>
      </c>
      <c r="E34" s="58">
        <v>135967</v>
      </c>
      <c r="F34" s="58">
        <v>135967</v>
      </c>
      <c r="G34" s="57">
        <f t="shared" si="17"/>
        <v>412531.8</v>
      </c>
      <c r="H34" s="22"/>
    </row>
    <row r="35" spans="1:8" ht="18.75" x14ac:dyDescent="0.25">
      <c r="A35" s="197"/>
      <c r="B35" s="213"/>
      <c r="C35" s="27" t="s">
        <v>25</v>
      </c>
      <c r="D35" s="58">
        <v>0</v>
      </c>
      <c r="E35" s="58">
        <v>0</v>
      </c>
      <c r="F35" s="58">
        <v>0</v>
      </c>
      <c r="G35" s="57">
        <f t="shared" si="17"/>
        <v>0</v>
      </c>
      <c r="H35" s="22"/>
    </row>
    <row r="36" spans="1:8" ht="18.75" x14ac:dyDescent="0.25">
      <c r="A36" s="197"/>
      <c r="B36" s="213"/>
      <c r="C36" s="27" t="s">
        <v>26</v>
      </c>
      <c r="D36" s="58">
        <v>0</v>
      </c>
      <c r="E36" s="58">
        <v>0</v>
      </c>
      <c r="F36" s="58">
        <v>0</v>
      </c>
      <c r="G36" s="57">
        <f t="shared" si="17"/>
        <v>0</v>
      </c>
      <c r="H36" s="22"/>
    </row>
    <row r="37" spans="1:8" ht="18.75" x14ac:dyDescent="0.25">
      <c r="A37" s="197"/>
      <c r="B37" s="213"/>
      <c r="C37" s="27" t="s">
        <v>27</v>
      </c>
      <c r="D37" s="58">
        <v>0</v>
      </c>
      <c r="E37" s="58">
        <v>0</v>
      </c>
      <c r="F37" s="58">
        <v>0</v>
      </c>
      <c r="G37" s="57">
        <f t="shared" si="17"/>
        <v>0</v>
      </c>
      <c r="H37" s="22"/>
    </row>
    <row r="38" spans="1:8" ht="18.75" customHeight="1" x14ac:dyDescent="0.25">
      <c r="A38" s="189" t="s">
        <v>124</v>
      </c>
      <c r="B38" s="214" t="s">
        <v>386</v>
      </c>
      <c r="C38" s="27" t="s">
        <v>10</v>
      </c>
      <c r="D38" s="57">
        <f>SUM(D39:D42)</f>
        <v>0</v>
      </c>
      <c r="E38" s="57">
        <f t="shared" ref="E38:G38" si="19">SUM(E39:E42)</f>
        <v>0</v>
      </c>
      <c r="F38" s="57">
        <f t="shared" si="19"/>
        <v>0</v>
      </c>
      <c r="G38" s="57">
        <f t="shared" si="19"/>
        <v>0</v>
      </c>
      <c r="H38" s="22"/>
    </row>
    <row r="39" spans="1:8" ht="31.5" x14ac:dyDescent="0.25">
      <c r="A39" s="190"/>
      <c r="B39" s="215"/>
      <c r="C39" s="27" t="s">
        <v>504</v>
      </c>
      <c r="D39" s="58">
        <v>0</v>
      </c>
      <c r="E39" s="58">
        <v>0</v>
      </c>
      <c r="F39" s="58">
        <v>0</v>
      </c>
      <c r="G39" s="57">
        <f t="shared" si="17"/>
        <v>0</v>
      </c>
      <c r="H39" s="22"/>
    </row>
    <row r="40" spans="1:8" ht="18.75" x14ac:dyDescent="0.25">
      <c r="A40" s="190"/>
      <c r="B40" s="215"/>
      <c r="C40" s="27" t="s">
        <v>25</v>
      </c>
      <c r="D40" s="58">
        <v>0</v>
      </c>
      <c r="E40" s="58">
        <v>0</v>
      </c>
      <c r="F40" s="58">
        <v>0</v>
      </c>
      <c r="G40" s="57">
        <f t="shared" si="17"/>
        <v>0</v>
      </c>
      <c r="H40" s="22"/>
    </row>
    <row r="41" spans="1:8" ht="18.75" x14ac:dyDescent="0.25">
      <c r="A41" s="190"/>
      <c r="B41" s="215"/>
      <c r="C41" s="27" t="s">
        <v>26</v>
      </c>
      <c r="D41" s="58">
        <v>0</v>
      </c>
      <c r="E41" s="58">
        <v>0</v>
      </c>
      <c r="F41" s="58">
        <v>0</v>
      </c>
      <c r="G41" s="57">
        <f t="shared" si="17"/>
        <v>0</v>
      </c>
      <c r="H41" s="22"/>
    </row>
    <row r="42" spans="1:8" ht="18.75" x14ac:dyDescent="0.25">
      <c r="A42" s="191"/>
      <c r="B42" s="216"/>
      <c r="C42" s="143" t="s">
        <v>27</v>
      </c>
      <c r="D42" s="58"/>
      <c r="E42" s="58"/>
      <c r="F42" s="58"/>
      <c r="G42" s="57"/>
      <c r="H42" s="22"/>
    </row>
    <row r="43" spans="1:8" ht="18.75" x14ac:dyDescent="0.25">
      <c r="A43" s="197" t="s">
        <v>128</v>
      </c>
      <c r="B43" s="213" t="s">
        <v>387</v>
      </c>
      <c r="C43" s="143" t="s">
        <v>10</v>
      </c>
      <c r="D43" s="57">
        <f>SUM(D44:D48)</f>
        <v>0</v>
      </c>
      <c r="E43" s="57">
        <f t="shared" ref="E43:G43" si="20">SUM(E44:E48)</f>
        <v>0</v>
      </c>
      <c r="F43" s="57">
        <f t="shared" si="20"/>
        <v>0</v>
      </c>
      <c r="G43" s="57">
        <f t="shared" si="20"/>
        <v>0</v>
      </c>
      <c r="H43" s="22"/>
    </row>
    <row r="44" spans="1:8" ht="31.5" x14ac:dyDescent="0.25">
      <c r="A44" s="197"/>
      <c r="B44" s="213"/>
      <c r="C44" s="143" t="s">
        <v>504</v>
      </c>
      <c r="D44" s="58">
        <v>0</v>
      </c>
      <c r="E44" s="58">
        <v>0</v>
      </c>
      <c r="F44" s="58">
        <v>0</v>
      </c>
      <c r="G44" s="57">
        <f t="shared" si="17"/>
        <v>0</v>
      </c>
      <c r="H44" s="22"/>
    </row>
    <row r="45" spans="1:8" ht="18.75" x14ac:dyDescent="0.25">
      <c r="A45" s="197"/>
      <c r="B45" s="213"/>
      <c r="C45" s="143" t="s">
        <v>25</v>
      </c>
      <c r="D45" s="58">
        <v>0</v>
      </c>
      <c r="E45" s="58">
        <v>0</v>
      </c>
      <c r="F45" s="58">
        <v>0</v>
      </c>
      <c r="G45" s="57">
        <f t="shared" si="17"/>
        <v>0</v>
      </c>
      <c r="H45" s="22"/>
    </row>
    <row r="46" spans="1:8" ht="18.75" x14ac:dyDescent="0.25">
      <c r="A46" s="197"/>
      <c r="B46" s="213"/>
      <c r="C46" s="143" t="s">
        <v>26</v>
      </c>
      <c r="D46" s="58">
        <v>0</v>
      </c>
      <c r="E46" s="58">
        <v>0</v>
      </c>
      <c r="F46" s="58">
        <v>0</v>
      </c>
      <c r="G46" s="57">
        <f t="shared" si="17"/>
        <v>0</v>
      </c>
      <c r="H46" s="22"/>
    </row>
    <row r="47" spans="1:8" ht="18.75" x14ac:dyDescent="0.25">
      <c r="A47" s="197"/>
      <c r="B47" s="213"/>
      <c r="C47" s="143" t="s">
        <v>27</v>
      </c>
      <c r="D47" s="58">
        <v>0</v>
      </c>
      <c r="E47" s="58">
        <v>0</v>
      </c>
      <c r="F47" s="58">
        <v>0</v>
      </c>
      <c r="G47" s="57">
        <f t="shared" si="17"/>
        <v>0</v>
      </c>
      <c r="H47" s="22"/>
    </row>
    <row r="48" spans="1:8" s="7" customFormat="1" ht="24.75" customHeight="1" x14ac:dyDescent="0.25">
      <c r="A48" s="197" t="s">
        <v>129</v>
      </c>
      <c r="B48" s="213" t="s">
        <v>378</v>
      </c>
      <c r="C48" s="27" t="s">
        <v>10</v>
      </c>
      <c r="D48" s="57">
        <f>SUM(D49:D52)</f>
        <v>0</v>
      </c>
      <c r="E48" s="57">
        <f t="shared" ref="E48:G48" si="21">SUM(E49:E52)</f>
        <v>0</v>
      </c>
      <c r="F48" s="57">
        <f t="shared" si="21"/>
        <v>0</v>
      </c>
      <c r="G48" s="57">
        <f t="shared" si="21"/>
        <v>0</v>
      </c>
      <c r="H48" s="22"/>
    </row>
    <row r="49" spans="1:8" s="7" customFormat="1" ht="38.25" customHeight="1" x14ac:dyDescent="0.25">
      <c r="A49" s="197"/>
      <c r="B49" s="213"/>
      <c r="C49" s="27" t="s">
        <v>504</v>
      </c>
      <c r="D49" s="58">
        <v>0</v>
      </c>
      <c r="E49" s="58">
        <v>0</v>
      </c>
      <c r="F49" s="58">
        <v>0</v>
      </c>
      <c r="G49" s="57">
        <f t="shared" ref="G49:G52" si="22">D49+E49+F49</f>
        <v>0</v>
      </c>
      <c r="H49" s="22"/>
    </row>
    <row r="50" spans="1:8" s="7" customFormat="1" ht="24" customHeight="1" x14ac:dyDescent="0.25">
      <c r="A50" s="197"/>
      <c r="B50" s="213"/>
      <c r="C50" s="27" t="s">
        <v>25</v>
      </c>
      <c r="D50" s="58">
        <v>0</v>
      </c>
      <c r="E50" s="58">
        <v>0</v>
      </c>
      <c r="F50" s="58">
        <v>0</v>
      </c>
      <c r="G50" s="57">
        <f t="shared" si="22"/>
        <v>0</v>
      </c>
      <c r="H50" s="22"/>
    </row>
    <row r="51" spans="1:8" s="7" customFormat="1" ht="24.75" customHeight="1" x14ac:dyDescent="0.25">
      <c r="A51" s="197"/>
      <c r="B51" s="213"/>
      <c r="C51" s="27" t="s">
        <v>26</v>
      </c>
      <c r="D51" s="58">
        <v>0</v>
      </c>
      <c r="E51" s="58">
        <v>0</v>
      </c>
      <c r="F51" s="58">
        <v>0</v>
      </c>
      <c r="G51" s="57">
        <f t="shared" si="22"/>
        <v>0</v>
      </c>
      <c r="H51" s="22"/>
    </row>
    <row r="52" spans="1:8" s="7" customFormat="1" ht="33" customHeight="1" x14ac:dyDescent="0.25">
      <c r="A52" s="197"/>
      <c r="B52" s="213"/>
      <c r="C52" s="27" t="s">
        <v>27</v>
      </c>
      <c r="D52" s="58">
        <v>0</v>
      </c>
      <c r="E52" s="58">
        <v>0</v>
      </c>
      <c r="F52" s="58">
        <v>0</v>
      </c>
      <c r="G52" s="57">
        <f t="shared" si="22"/>
        <v>0</v>
      </c>
      <c r="H52" s="22"/>
    </row>
    <row r="53" spans="1:8" s="51" customFormat="1" ht="18.75" x14ac:dyDescent="0.25">
      <c r="A53" s="239" t="s">
        <v>163</v>
      </c>
      <c r="B53" s="234" t="s">
        <v>505</v>
      </c>
      <c r="C53" s="135" t="s">
        <v>10</v>
      </c>
      <c r="D53" s="136">
        <f>D54+D55+D56+D57</f>
        <v>921190.79999999993</v>
      </c>
      <c r="E53" s="136">
        <f t="shared" ref="E53:F53" si="23">E54+E55+E56+E57</f>
        <v>920466.2</v>
      </c>
      <c r="F53" s="136">
        <f t="shared" si="23"/>
        <v>921028.1</v>
      </c>
      <c r="G53" s="136">
        <f>SUM(D53:F53)</f>
        <v>2762685.1</v>
      </c>
    </row>
    <row r="54" spans="1:8" s="51" customFormat="1" ht="31.5" x14ac:dyDescent="0.25">
      <c r="A54" s="239"/>
      <c r="B54" s="234"/>
      <c r="C54" s="135" t="s">
        <v>504</v>
      </c>
      <c r="D54" s="136">
        <f>D59+D94</f>
        <v>271750.40000000002</v>
      </c>
      <c r="E54" s="136">
        <f t="shared" ref="E54:F54" si="24">E59+E94</f>
        <v>269602.5</v>
      </c>
      <c r="F54" s="136">
        <f t="shared" si="24"/>
        <v>270052.5</v>
      </c>
      <c r="G54" s="136">
        <f t="shared" ref="G54:G57" si="25">SUM(D54:F54)</f>
        <v>811405.4</v>
      </c>
    </row>
    <row r="55" spans="1:8" s="51" customFormat="1" ht="18.75" x14ac:dyDescent="0.25">
      <c r="A55" s="239"/>
      <c r="B55" s="234"/>
      <c r="C55" s="135" t="s">
        <v>25</v>
      </c>
      <c r="D55" s="136">
        <f>D60+D95</f>
        <v>92196.5</v>
      </c>
      <c r="E55" s="136">
        <f t="shared" ref="E55:F55" si="26">E60+E95</f>
        <v>91505.700000000012</v>
      </c>
      <c r="F55" s="136">
        <f t="shared" si="26"/>
        <v>89446</v>
      </c>
      <c r="G55" s="136">
        <f t="shared" si="25"/>
        <v>273148.2</v>
      </c>
    </row>
    <row r="56" spans="1:8" s="51" customFormat="1" ht="18.75" x14ac:dyDescent="0.25">
      <c r="A56" s="239"/>
      <c r="B56" s="234"/>
      <c r="C56" s="135" t="s">
        <v>26</v>
      </c>
      <c r="D56" s="136">
        <f>D61+D96</f>
        <v>557243.89999999991</v>
      </c>
      <c r="E56" s="136">
        <f t="shared" ref="E56:F56" si="27">E61+E96</f>
        <v>559358</v>
      </c>
      <c r="F56" s="136">
        <f t="shared" si="27"/>
        <v>561529.59999999998</v>
      </c>
      <c r="G56" s="136">
        <f t="shared" si="25"/>
        <v>1678131.5</v>
      </c>
    </row>
    <row r="57" spans="1:8" s="51" customFormat="1" ht="18.75" x14ac:dyDescent="0.25">
      <c r="A57" s="239"/>
      <c r="B57" s="234"/>
      <c r="C57" s="135" t="s">
        <v>27</v>
      </c>
      <c r="D57" s="136">
        <f>D62+D97</f>
        <v>0</v>
      </c>
      <c r="E57" s="136">
        <f t="shared" ref="E57:F57" si="28">E62+E97</f>
        <v>0</v>
      </c>
      <c r="F57" s="136">
        <f t="shared" si="28"/>
        <v>0</v>
      </c>
      <c r="G57" s="136">
        <f t="shared" si="25"/>
        <v>0</v>
      </c>
    </row>
    <row r="58" spans="1:8" s="51" customFormat="1" ht="18.75" x14ac:dyDescent="0.25">
      <c r="A58" s="229" t="s">
        <v>513</v>
      </c>
      <c r="B58" s="235" t="s">
        <v>436</v>
      </c>
      <c r="C58" s="131" t="s">
        <v>10</v>
      </c>
      <c r="D58" s="132">
        <f>D59+D60+D61+D62</f>
        <v>68582.900000000009</v>
      </c>
      <c r="E58" s="132">
        <f>E59+E60+E61+E62</f>
        <v>70326.700000000012</v>
      </c>
      <c r="F58" s="132">
        <f t="shared" ref="F58:G58" si="29">F59+F60+F61+F62</f>
        <v>70665.599999999991</v>
      </c>
      <c r="G58" s="132">
        <f t="shared" si="29"/>
        <v>209575.19999999998</v>
      </c>
    </row>
    <row r="59" spans="1:8" s="51" customFormat="1" ht="31.5" x14ac:dyDescent="0.25">
      <c r="A59" s="229"/>
      <c r="B59" s="235"/>
      <c r="C59" s="131" t="s">
        <v>504</v>
      </c>
      <c r="D59" s="133">
        <f>D64+D74</f>
        <v>91</v>
      </c>
      <c r="E59" s="133">
        <f t="shared" ref="E59:G59" si="30">E64+E74</f>
        <v>91</v>
      </c>
      <c r="F59" s="133">
        <f t="shared" si="30"/>
        <v>91</v>
      </c>
      <c r="G59" s="133">
        <f t="shared" si="30"/>
        <v>273</v>
      </c>
    </row>
    <row r="60" spans="1:8" s="51" customFormat="1" ht="18.75" x14ac:dyDescent="0.25">
      <c r="A60" s="229"/>
      <c r="B60" s="235"/>
      <c r="C60" s="131" t="s">
        <v>25</v>
      </c>
      <c r="D60" s="133">
        <f>D65+D75</f>
        <v>67398.100000000006</v>
      </c>
      <c r="E60" s="133">
        <f t="shared" ref="E60:G60" si="31">E65+E75</f>
        <v>68594.600000000006</v>
      </c>
      <c r="F60" s="133">
        <f t="shared" si="31"/>
        <v>68689.599999999991</v>
      </c>
      <c r="G60" s="133">
        <f t="shared" si="31"/>
        <v>204682.3</v>
      </c>
    </row>
    <row r="61" spans="1:8" s="51" customFormat="1" ht="18.75" x14ac:dyDescent="0.25">
      <c r="A61" s="229"/>
      <c r="B61" s="235"/>
      <c r="C61" s="131" t="s">
        <v>26</v>
      </c>
      <c r="D61" s="133">
        <f>D66+D76</f>
        <v>1093.8</v>
      </c>
      <c r="E61" s="133">
        <f t="shared" ref="E61:G61" si="32">E66+E76</f>
        <v>1641.1000000000001</v>
      </c>
      <c r="F61" s="133">
        <f t="shared" si="32"/>
        <v>1885</v>
      </c>
      <c r="G61" s="133">
        <f t="shared" si="32"/>
        <v>4619.8999999999996</v>
      </c>
    </row>
    <row r="62" spans="1:8" s="51" customFormat="1" ht="18.75" x14ac:dyDescent="0.25">
      <c r="A62" s="229"/>
      <c r="B62" s="235"/>
      <c r="C62" s="131" t="s">
        <v>27</v>
      </c>
      <c r="D62" s="133">
        <f>D77+D67</f>
        <v>0</v>
      </c>
      <c r="E62" s="133">
        <f t="shared" ref="E62:G62" si="33">E77+E67</f>
        <v>0</v>
      </c>
      <c r="F62" s="133">
        <f t="shared" si="33"/>
        <v>0</v>
      </c>
      <c r="G62" s="133">
        <f t="shared" si="33"/>
        <v>0</v>
      </c>
    </row>
    <row r="63" spans="1:8" s="51" customFormat="1" ht="18.75" x14ac:dyDescent="0.25">
      <c r="A63" s="229" t="s">
        <v>131</v>
      </c>
      <c r="B63" s="235" t="s">
        <v>437</v>
      </c>
      <c r="C63" s="131" t="s">
        <v>10</v>
      </c>
      <c r="D63" s="132">
        <f>D68</f>
        <v>1019.8</v>
      </c>
      <c r="E63" s="132">
        <f t="shared" ref="E63:G63" si="34">E68</f>
        <v>1485.2</v>
      </c>
      <c r="F63" s="132">
        <f t="shared" si="34"/>
        <v>1684.4</v>
      </c>
      <c r="G63" s="132">
        <f t="shared" si="34"/>
        <v>4189.3999999999996</v>
      </c>
    </row>
    <row r="64" spans="1:8" s="51" customFormat="1" ht="31.5" x14ac:dyDescent="0.25">
      <c r="A64" s="229"/>
      <c r="B64" s="235"/>
      <c r="C64" s="131" t="s">
        <v>504</v>
      </c>
      <c r="D64" s="133">
        <f>D69</f>
        <v>91</v>
      </c>
      <c r="E64" s="133">
        <f t="shared" ref="E64:G64" si="35">E69</f>
        <v>91</v>
      </c>
      <c r="F64" s="133">
        <f t="shared" si="35"/>
        <v>91</v>
      </c>
      <c r="G64" s="133">
        <f t="shared" si="35"/>
        <v>273</v>
      </c>
    </row>
    <row r="65" spans="1:7" s="51" customFormat="1" ht="18.75" x14ac:dyDescent="0.25">
      <c r="A65" s="229"/>
      <c r="B65" s="235"/>
      <c r="C65" s="131" t="s">
        <v>25</v>
      </c>
      <c r="D65" s="133">
        <f>D70</f>
        <v>0</v>
      </c>
      <c r="E65" s="133">
        <f t="shared" ref="E65:G65" si="36">E70</f>
        <v>0</v>
      </c>
      <c r="F65" s="133">
        <f t="shared" si="36"/>
        <v>0</v>
      </c>
      <c r="G65" s="133">
        <f t="shared" si="36"/>
        <v>0</v>
      </c>
    </row>
    <row r="66" spans="1:7" s="51" customFormat="1" ht="18.75" x14ac:dyDescent="0.25">
      <c r="A66" s="229"/>
      <c r="B66" s="235"/>
      <c r="C66" s="131" t="s">
        <v>26</v>
      </c>
      <c r="D66" s="133">
        <f>D71</f>
        <v>928.8</v>
      </c>
      <c r="E66" s="133">
        <f t="shared" ref="E66:G66" si="37">E71</f>
        <v>1394.2</v>
      </c>
      <c r="F66" s="133">
        <f t="shared" si="37"/>
        <v>1593.4</v>
      </c>
      <c r="G66" s="133">
        <f t="shared" si="37"/>
        <v>3916.4</v>
      </c>
    </row>
    <row r="67" spans="1:7" s="51" customFormat="1" ht="18.75" x14ac:dyDescent="0.25">
      <c r="A67" s="229"/>
      <c r="B67" s="235"/>
      <c r="C67" s="131" t="s">
        <v>27</v>
      </c>
      <c r="D67" s="133">
        <f>D72</f>
        <v>0</v>
      </c>
      <c r="E67" s="133">
        <f t="shared" ref="E67:G67" si="38">E72</f>
        <v>0</v>
      </c>
      <c r="F67" s="133">
        <f t="shared" si="38"/>
        <v>0</v>
      </c>
      <c r="G67" s="133">
        <f t="shared" si="38"/>
        <v>0</v>
      </c>
    </row>
    <row r="68" spans="1:7" s="51" customFormat="1" ht="18.75" x14ac:dyDescent="0.25">
      <c r="A68" s="197" t="s">
        <v>131</v>
      </c>
      <c r="B68" s="213" t="s">
        <v>383</v>
      </c>
      <c r="C68" s="27" t="s">
        <v>10</v>
      </c>
      <c r="D68" s="57">
        <f>D69+D70+D71+D72</f>
        <v>1019.8</v>
      </c>
      <c r="E68" s="57">
        <f t="shared" ref="E68:F68" si="39">E69+E70+E71+E72</f>
        <v>1485.2</v>
      </c>
      <c r="F68" s="57">
        <f t="shared" si="39"/>
        <v>1684.4</v>
      </c>
      <c r="G68" s="57">
        <f t="shared" ref="G68:G72" si="40">D68+E68+F68</f>
        <v>4189.3999999999996</v>
      </c>
    </row>
    <row r="69" spans="1:7" s="51" customFormat="1" ht="31.5" x14ac:dyDescent="0.25">
      <c r="A69" s="197"/>
      <c r="B69" s="213"/>
      <c r="C69" s="27" t="s">
        <v>504</v>
      </c>
      <c r="D69" s="58">
        <v>91</v>
      </c>
      <c r="E69" s="58">
        <v>91</v>
      </c>
      <c r="F69" s="58">
        <v>91</v>
      </c>
      <c r="G69" s="57">
        <f t="shared" si="40"/>
        <v>273</v>
      </c>
    </row>
    <row r="70" spans="1:7" s="51" customFormat="1" ht="18.75" x14ac:dyDescent="0.25">
      <c r="A70" s="197"/>
      <c r="B70" s="213"/>
      <c r="C70" s="27" t="s">
        <v>25</v>
      </c>
      <c r="D70" s="58">
        <v>0</v>
      </c>
      <c r="E70" s="58">
        <v>0</v>
      </c>
      <c r="F70" s="58">
        <v>0</v>
      </c>
      <c r="G70" s="57">
        <f t="shared" si="40"/>
        <v>0</v>
      </c>
    </row>
    <row r="71" spans="1:7" s="51" customFormat="1" ht="18.75" x14ac:dyDescent="0.25">
      <c r="A71" s="197"/>
      <c r="B71" s="213"/>
      <c r="C71" s="27" t="s">
        <v>26</v>
      </c>
      <c r="D71" s="58">
        <v>928.8</v>
      </c>
      <c r="E71" s="58">
        <v>1394.2</v>
      </c>
      <c r="F71" s="58">
        <v>1593.4</v>
      </c>
      <c r="G71" s="57">
        <f t="shared" si="40"/>
        <v>3916.4</v>
      </c>
    </row>
    <row r="72" spans="1:7" s="51" customFormat="1" ht="18.75" x14ac:dyDescent="0.25">
      <c r="A72" s="197"/>
      <c r="B72" s="213"/>
      <c r="C72" s="27" t="s">
        <v>27</v>
      </c>
      <c r="D72" s="58">
        <v>0</v>
      </c>
      <c r="E72" s="58">
        <v>0</v>
      </c>
      <c r="F72" s="58">
        <v>0</v>
      </c>
      <c r="G72" s="57">
        <f t="shared" si="40"/>
        <v>0</v>
      </c>
    </row>
    <row r="73" spans="1:7" s="51" customFormat="1" ht="18.75" x14ac:dyDescent="0.25">
      <c r="A73" s="229" t="s">
        <v>514</v>
      </c>
      <c r="B73" s="235" t="s">
        <v>438</v>
      </c>
      <c r="C73" s="131" t="s">
        <v>10</v>
      </c>
      <c r="D73" s="132">
        <f>D78+D83+D88</f>
        <v>67563.100000000006</v>
      </c>
      <c r="E73" s="132">
        <f t="shared" ref="E73:G73" si="41">E78+E83+E88</f>
        <v>68841.5</v>
      </c>
      <c r="F73" s="132">
        <f t="shared" si="41"/>
        <v>68981.2</v>
      </c>
      <c r="G73" s="132">
        <f t="shared" si="41"/>
        <v>205385.8</v>
      </c>
    </row>
    <row r="74" spans="1:7" s="51" customFormat="1" ht="31.5" x14ac:dyDescent="0.25">
      <c r="A74" s="229"/>
      <c r="B74" s="235"/>
      <c r="C74" s="131" t="s">
        <v>504</v>
      </c>
      <c r="D74" s="133">
        <f>D79+D84+D89</f>
        <v>0</v>
      </c>
      <c r="E74" s="133">
        <f t="shared" ref="E74:G74" si="42">E79+E84+E89</f>
        <v>0</v>
      </c>
      <c r="F74" s="133">
        <f t="shared" si="42"/>
        <v>0</v>
      </c>
      <c r="G74" s="133">
        <f t="shared" si="42"/>
        <v>0</v>
      </c>
    </row>
    <row r="75" spans="1:7" s="51" customFormat="1" ht="18.75" x14ac:dyDescent="0.25">
      <c r="A75" s="229"/>
      <c r="B75" s="235"/>
      <c r="C75" s="131" t="s">
        <v>25</v>
      </c>
      <c r="D75" s="133">
        <f>D80+D85+D90</f>
        <v>67398.100000000006</v>
      </c>
      <c r="E75" s="133">
        <f t="shared" ref="E75:G75" si="43">E80+E85+E90</f>
        <v>68594.600000000006</v>
      </c>
      <c r="F75" s="133">
        <f t="shared" si="43"/>
        <v>68689.599999999991</v>
      </c>
      <c r="G75" s="133">
        <f t="shared" si="43"/>
        <v>204682.3</v>
      </c>
    </row>
    <row r="76" spans="1:7" s="51" customFormat="1" ht="18.75" x14ac:dyDescent="0.25">
      <c r="A76" s="229"/>
      <c r="B76" s="235"/>
      <c r="C76" s="131" t="s">
        <v>26</v>
      </c>
      <c r="D76" s="133">
        <f>D81+D86+D91</f>
        <v>165</v>
      </c>
      <c r="E76" s="133">
        <f t="shared" ref="E76:G76" si="44">E81+E86+E91</f>
        <v>246.9</v>
      </c>
      <c r="F76" s="133">
        <f t="shared" si="44"/>
        <v>291.60000000000002</v>
      </c>
      <c r="G76" s="133">
        <f t="shared" si="44"/>
        <v>703.5</v>
      </c>
    </row>
    <row r="77" spans="1:7" s="51" customFormat="1" ht="18.75" x14ac:dyDescent="0.25">
      <c r="A77" s="229"/>
      <c r="B77" s="235"/>
      <c r="C77" s="131" t="s">
        <v>27</v>
      </c>
      <c r="D77" s="133">
        <f>D92+D87+D82</f>
        <v>0</v>
      </c>
      <c r="E77" s="133">
        <f t="shared" ref="E77:G77" si="45">E92+E87+E82</f>
        <v>0</v>
      </c>
      <c r="F77" s="133">
        <f t="shared" si="45"/>
        <v>0</v>
      </c>
      <c r="G77" s="133">
        <f t="shared" si="45"/>
        <v>0</v>
      </c>
    </row>
    <row r="78" spans="1:7" s="51" customFormat="1" ht="18.75" x14ac:dyDescent="0.25">
      <c r="A78" s="197" t="s">
        <v>132</v>
      </c>
      <c r="B78" s="213" t="s">
        <v>397</v>
      </c>
      <c r="C78" s="27" t="s">
        <v>10</v>
      </c>
      <c r="D78" s="57">
        <f>D79+D80+D81+D82</f>
        <v>62538.1</v>
      </c>
      <c r="E78" s="57">
        <f t="shared" ref="E78:F78" si="46">E79+E80+E81+E82</f>
        <v>62631.6</v>
      </c>
      <c r="F78" s="57">
        <f t="shared" si="46"/>
        <v>62721.599999999999</v>
      </c>
      <c r="G78" s="57">
        <f t="shared" ref="G78:G92" si="47">D78+E78+F78</f>
        <v>187891.3</v>
      </c>
    </row>
    <row r="79" spans="1:7" s="51" customFormat="1" ht="31.5" x14ac:dyDescent="0.25">
      <c r="A79" s="197"/>
      <c r="B79" s="213"/>
      <c r="C79" s="27" t="s">
        <v>504</v>
      </c>
      <c r="D79" s="59">
        <v>0</v>
      </c>
      <c r="E79" s="59">
        <v>0</v>
      </c>
      <c r="F79" s="59">
        <v>0</v>
      </c>
      <c r="G79" s="62">
        <f t="shared" si="47"/>
        <v>0</v>
      </c>
    </row>
    <row r="80" spans="1:7" s="51" customFormat="1" ht="18.75" x14ac:dyDescent="0.25">
      <c r="A80" s="197"/>
      <c r="B80" s="213"/>
      <c r="C80" s="27" t="s">
        <v>25</v>
      </c>
      <c r="D80" s="58">
        <v>62538.1</v>
      </c>
      <c r="E80" s="58">
        <v>62631.6</v>
      </c>
      <c r="F80" s="58">
        <v>62721.599999999999</v>
      </c>
      <c r="G80" s="57">
        <f t="shared" si="47"/>
        <v>187891.3</v>
      </c>
    </row>
    <row r="81" spans="1:7" s="51" customFormat="1" ht="18.75" x14ac:dyDescent="0.25">
      <c r="A81" s="197"/>
      <c r="B81" s="213"/>
      <c r="C81" s="27" t="s">
        <v>26</v>
      </c>
      <c r="D81" s="58">
        <v>0</v>
      </c>
      <c r="E81" s="58">
        <v>0</v>
      </c>
      <c r="F81" s="58">
        <v>0</v>
      </c>
      <c r="G81" s="57">
        <f t="shared" si="47"/>
        <v>0</v>
      </c>
    </row>
    <row r="82" spans="1:7" s="51" customFormat="1" ht="18.75" x14ac:dyDescent="0.25">
      <c r="A82" s="197"/>
      <c r="B82" s="213"/>
      <c r="C82" s="27" t="s">
        <v>27</v>
      </c>
      <c r="D82" s="58">
        <v>0</v>
      </c>
      <c r="E82" s="58">
        <v>0</v>
      </c>
      <c r="F82" s="58">
        <v>0</v>
      </c>
      <c r="G82" s="57">
        <f t="shared" si="47"/>
        <v>0</v>
      </c>
    </row>
    <row r="83" spans="1:7" s="51" customFormat="1" ht="18.75" x14ac:dyDescent="0.25">
      <c r="A83" s="197" t="s">
        <v>133</v>
      </c>
      <c r="B83" s="213" t="s">
        <v>398</v>
      </c>
      <c r="C83" s="27" t="s">
        <v>10</v>
      </c>
      <c r="D83" s="57">
        <f>D84+D85+D86+D87</f>
        <v>3300.4</v>
      </c>
      <c r="E83" s="57">
        <f t="shared" ref="E83:F83" si="48">E84+E85+E86+E87</f>
        <v>4115.8999999999996</v>
      </c>
      <c r="F83" s="57">
        <f t="shared" si="48"/>
        <v>4166.9000000000005</v>
      </c>
      <c r="G83" s="57">
        <f t="shared" si="47"/>
        <v>11583.2</v>
      </c>
    </row>
    <row r="84" spans="1:7" s="51" customFormat="1" ht="31.5" x14ac:dyDescent="0.25">
      <c r="A84" s="197"/>
      <c r="B84" s="213"/>
      <c r="C84" s="27" t="s">
        <v>504</v>
      </c>
      <c r="D84" s="58">
        <v>0</v>
      </c>
      <c r="E84" s="58">
        <v>0</v>
      </c>
      <c r="F84" s="58">
        <v>0</v>
      </c>
      <c r="G84" s="57">
        <f t="shared" si="47"/>
        <v>0</v>
      </c>
    </row>
    <row r="85" spans="1:7" s="51" customFormat="1" ht="18.75" x14ac:dyDescent="0.25">
      <c r="A85" s="197"/>
      <c r="B85" s="213"/>
      <c r="C85" s="27" t="s">
        <v>25</v>
      </c>
      <c r="D85" s="58">
        <v>3135.4</v>
      </c>
      <c r="E85" s="58">
        <v>3869</v>
      </c>
      <c r="F85" s="58">
        <v>3875.3</v>
      </c>
      <c r="G85" s="57">
        <f t="shared" si="47"/>
        <v>10879.7</v>
      </c>
    </row>
    <row r="86" spans="1:7" s="51" customFormat="1" ht="18.75" x14ac:dyDescent="0.25">
      <c r="A86" s="197"/>
      <c r="B86" s="213"/>
      <c r="C86" s="27" t="s">
        <v>26</v>
      </c>
      <c r="D86" s="58">
        <v>165</v>
      </c>
      <c r="E86" s="58">
        <v>246.9</v>
      </c>
      <c r="F86" s="58">
        <v>291.60000000000002</v>
      </c>
      <c r="G86" s="57">
        <f t="shared" si="47"/>
        <v>703.5</v>
      </c>
    </row>
    <row r="87" spans="1:7" s="51" customFormat="1" ht="18.75" x14ac:dyDescent="0.25">
      <c r="A87" s="197"/>
      <c r="B87" s="213"/>
      <c r="C87" s="27" t="s">
        <v>27</v>
      </c>
      <c r="D87" s="58">
        <v>0</v>
      </c>
      <c r="E87" s="58">
        <v>0</v>
      </c>
      <c r="F87" s="58">
        <v>0</v>
      </c>
      <c r="G87" s="57">
        <f t="shared" si="47"/>
        <v>0</v>
      </c>
    </row>
    <row r="88" spans="1:7" s="51" customFormat="1" ht="18.75" x14ac:dyDescent="0.25">
      <c r="A88" s="197" t="s">
        <v>134</v>
      </c>
      <c r="B88" s="213" t="s">
        <v>399</v>
      </c>
      <c r="C88" s="27" t="s">
        <v>10</v>
      </c>
      <c r="D88" s="57">
        <f>D89+D90+D91+D92</f>
        <v>1724.6</v>
      </c>
      <c r="E88" s="57">
        <f t="shared" ref="E88:F88" si="49">E89+E90+E91+E92</f>
        <v>2094</v>
      </c>
      <c r="F88" s="57">
        <f t="shared" si="49"/>
        <v>2092.6999999999998</v>
      </c>
      <c r="G88" s="57">
        <f t="shared" si="47"/>
        <v>5911.2999999999993</v>
      </c>
    </row>
    <row r="89" spans="1:7" s="51" customFormat="1" ht="31.5" x14ac:dyDescent="0.25">
      <c r="A89" s="197"/>
      <c r="B89" s="213"/>
      <c r="C89" s="27" t="s">
        <v>504</v>
      </c>
      <c r="D89" s="58">
        <v>0</v>
      </c>
      <c r="E89" s="58">
        <v>0</v>
      </c>
      <c r="F89" s="58">
        <v>0</v>
      </c>
      <c r="G89" s="57">
        <f t="shared" si="47"/>
        <v>0</v>
      </c>
    </row>
    <row r="90" spans="1:7" s="51" customFormat="1" ht="18.75" x14ac:dyDescent="0.25">
      <c r="A90" s="197"/>
      <c r="B90" s="213"/>
      <c r="C90" s="27" t="s">
        <v>25</v>
      </c>
      <c r="D90" s="58">
        <v>1724.6</v>
      </c>
      <c r="E90" s="58">
        <v>2094</v>
      </c>
      <c r="F90" s="58">
        <v>2092.6999999999998</v>
      </c>
      <c r="G90" s="57">
        <f t="shared" si="47"/>
        <v>5911.2999999999993</v>
      </c>
    </row>
    <row r="91" spans="1:7" s="51" customFormat="1" ht="18.75" x14ac:dyDescent="0.25">
      <c r="A91" s="197"/>
      <c r="B91" s="213"/>
      <c r="C91" s="27" t="s">
        <v>26</v>
      </c>
      <c r="D91" s="58">
        <v>0</v>
      </c>
      <c r="E91" s="58">
        <v>0</v>
      </c>
      <c r="F91" s="58">
        <v>0</v>
      </c>
      <c r="G91" s="57">
        <f t="shared" si="47"/>
        <v>0</v>
      </c>
    </row>
    <row r="92" spans="1:7" s="51" customFormat="1" ht="18.75" x14ac:dyDescent="0.25">
      <c r="A92" s="197"/>
      <c r="B92" s="213"/>
      <c r="C92" s="27" t="s">
        <v>27</v>
      </c>
      <c r="D92" s="58">
        <v>0</v>
      </c>
      <c r="E92" s="58">
        <v>0</v>
      </c>
      <c r="F92" s="58">
        <v>0</v>
      </c>
      <c r="G92" s="57">
        <f t="shared" si="47"/>
        <v>0</v>
      </c>
    </row>
    <row r="93" spans="1:7" s="51" customFormat="1" ht="18.75" x14ac:dyDescent="0.25">
      <c r="A93" s="229"/>
      <c r="B93" s="230" t="s">
        <v>439</v>
      </c>
      <c r="C93" s="131" t="s">
        <v>10</v>
      </c>
      <c r="D93" s="132">
        <f>D94+D95+D96+D97</f>
        <v>852607.89999999991</v>
      </c>
      <c r="E93" s="132">
        <f t="shared" ref="E93:F93" si="50">E94+E95+E96+E97</f>
        <v>850139.5</v>
      </c>
      <c r="F93" s="132">
        <f t="shared" si="50"/>
        <v>850362.5</v>
      </c>
      <c r="G93" s="132">
        <f>SUM(D93:F93)</f>
        <v>2553109.9</v>
      </c>
    </row>
    <row r="94" spans="1:7" s="51" customFormat="1" ht="31.5" x14ac:dyDescent="0.25">
      <c r="A94" s="229"/>
      <c r="B94" s="230"/>
      <c r="C94" s="131" t="s">
        <v>504</v>
      </c>
      <c r="D94" s="132">
        <f>D99+D104+D109+D114+D119+D124+D129+D134+D139+D144+D149+D154+D159+D164+D169+D174</f>
        <v>271659.40000000002</v>
      </c>
      <c r="E94" s="132">
        <f t="shared" ref="E94:F94" si="51">E99+E104+E109+E114+E119+E124+E129+E134+E139+E144+E149+E154+E159+E164+E169+E174</f>
        <v>269511.5</v>
      </c>
      <c r="F94" s="132">
        <f t="shared" si="51"/>
        <v>269961.5</v>
      </c>
      <c r="G94" s="132">
        <f t="shared" ref="G94:G97" si="52">SUM(D94:F94)</f>
        <v>811132.4</v>
      </c>
    </row>
    <row r="95" spans="1:7" s="51" customFormat="1" ht="18.75" x14ac:dyDescent="0.25">
      <c r="A95" s="229"/>
      <c r="B95" s="230"/>
      <c r="C95" s="131" t="s">
        <v>25</v>
      </c>
      <c r="D95" s="132">
        <f>D100+D105+D110+D115+D120+D125+D130+D135+D140+D145+D150+D155+D160+D165+D170+D175</f>
        <v>24798.400000000001</v>
      </c>
      <c r="E95" s="132">
        <f t="shared" ref="E95:F95" si="53">E100+E105+E110+E115+E120+E125+E130+E135+E140+E145+E150+E155+E160+E165+E170+E175</f>
        <v>22911.1</v>
      </c>
      <c r="F95" s="132">
        <f t="shared" si="53"/>
        <v>20756.400000000001</v>
      </c>
      <c r="G95" s="132">
        <f t="shared" si="52"/>
        <v>68465.899999999994</v>
      </c>
    </row>
    <row r="96" spans="1:7" s="51" customFormat="1" ht="18.75" x14ac:dyDescent="0.25">
      <c r="A96" s="229"/>
      <c r="B96" s="230"/>
      <c r="C96" s="131" t="s">
        <v>26</v>
      </c>
      <c r="D96" s="132">
        <f>D101++D106+D111+D116+D126+D121+D131+D136+D141+D146+D151+D156+D161+D166+D171+D176</f>
        <v>556150.09999999986</v>
      </c>
      <c r="E96" s="132">
        <f t="shared" ref="E96:F96" si="54">E101++E106+E111+E116+E126+E121+E131+E136+E141+E146+E151+E156+E161+E166+E171+E176</f>
        <v>557716.9</v>
      </c>
      <c r="F96" s="132">
        <f t="shared" si="54"/>
        <v>559644.6</v>
      </c>
      <c r="G96" s="132">
        <f t="shared" si="52"/>
        <v>1673511.6</v>
      </c>
    </row>
    <row r="97" spans="1:8" s="51" customFormat="1" ht="18.75" x14ac:dyDescent="0.25">
      <c r="A97" s="229"/>
      <c r="B97" s="230"/>
      <c r="C97" s="131" t="s">
        <v>27</v>
      </c>
      <c r="D97" s="132">
        <f>D102+D107+D112+D117+D122+D127+D132+D137+D142+D147+D152+D157+D162+D167+D172+D177</f>
        <v>0</v>
      </c>
      <c r="E97" s="132">
        <f t="shared" ref="E97:F97" si="55">E102+E107+E112+E117+E122+E127+E132+E137+E142+E147+E152+E157+E162+E167+E172+E177</f>
        <v>0</v>
      </c>
      <c r="F97" s="132">
        <f t="shared" si="55"/>
        <v>0</v>
      </c>
      <c r="G97" s="132">
        <f t="shared" si="52"/>
        <v>0</v>
      </c>
    </row>
    <row r="98" spans="1:8" ht="21" customHeight="1" x14ac:dyDescent="0.25">
      <c r="A98" s="197" t="s">
        <v>135</v>
      </c>
      <c r="B98" s="213" t="s">
        <v>392</v>
      </c>
      <c r="C98" s="27" t="s">
        <v>10</v>
      </c>
      <c r="D98" s="57">
        <f>D99+D100+D101+D102</f>
        <v>24381.4</v>
      </c>
      <c r="E98" s="57">
        <f t="shared" ref="E98" si="56">E99+E100+E101+E102</f>
        <v>24458.6</v>
      </c>
      <c r="F98" s="57">
        <f t="shared" ref="F98" si="57">F99+F100+F101+F102</f>
        <v>24538.799999999999</v>
      </c>
      <c r="G98" s="57">
        <f t="shared" si="17"/>
        <v>73378.8</v>
      </c>
      <c r="H98" s="22"/>
    </row>
    <row r="99" spans="1:8" ht="31.5" x14ac:dyDescent="0.25">
      <c r="A99" s="197"/>
      <c r="B99" s="213"/>
      <c r="C99" s="27" t="s">
        <v>504</v>
      </c>
      <c r="D99" s="58">
        <v>0</v>
      </c>
      <c r="E99" s="58">
        <v>0</v>
      </c>
      <c r="F99" s="58">
        <v>0</v>
      </c>
      <c r="G99" s="57">
        <f t="shared" si="17"/>
        <v>0</v>
      </c>
      <c r="H99" s="22"/>
    </row>
    <row r="100" spans="1:8" ht="27" customHeight="1" x14ac:dyDescent="0.25">
      <c r="A100" s="197"/>
      <c r="B100" s="213"/>
      <c r="C100" s="27" t="s">
        <v>25</v>
      </c>
      <c r="D100" s="58">
        <v>0</v>
      </c>
      <c r="E100" s="58">
        <v>0</v>
      </c>
      <c r="F100" s="58">
        <v>0</v>
      </c>
      <c r="G100" s="57">
        <f t="shared" si="17"/>
        <v>0</v>
      </c>
      <c r="H100" s="22"/>
    </row>
    <row r="101" spans="1:8" ht="24.75" customHeight="1" x14ac:dyDescent="0.25">
      <c r="A101" s="197"/>
      <c r="B101" s="213"/>
      <c r="C101" s="27" t="s">
        <v>26</v>
      </c>
      <c r="D101" s="58">
        <v>24381.4</v>
      </c>
      <c r="E101" s="58">
        <v>24458.6</v>
      </c>
      <c r="F101" s="58">
        <v>24538.799999999999</v>
      </c>
      <c r="G101" s="57">
        <f t="shared" si="17"/>
        <v>73378.8</v>
      </c>
      <c r="H101" s="22"/>
    </row>
    <row r="102" spans="1:8" ht="22.5" customHeight="1" x14ac:dyDescent="0.25">
      <c r="A102" s="197"/>
      <c r="B102" s="213"/>
      <c r="C102" s="27" t="s">
        <v>27</v>
      </c>
      <c r="D102" s="58">
        <v>0</v>
      </c>
      <c r="E102" s="58">
        <v>0</v>
      </c>
      <c r="F102" s="58">
        <v>0</v>
      </c>
      <c r="G102" s="57">
        <f t="shared" si="17"/>
        <v>0</v>
      </c>
      <c r="H102" s="22"/>
    </row>
    <row r="103" spans="1:8" ht="18.75" customHeight="1" x14ac:dyDescent="0.25">
      <c r="A103" s="197" t="s">
        <v>508</v>
      </c>
      <c r="B103" s="213" t="s">
        <v>393</v>
      </c>
      <c r="C103" s="27" t="s">
        <v>10</v>
      </c>
      <c r="D103" s="57">
        <f>D104+D105+D106+D107</f>
        <v>509516.6</v>
      </c>
      <c r="E103" s="57">
        <f t="shared" ref="E103" si="58">E104+E105+E106+E107</f>
        <v>510092.79999999999</v>
      </c>
      <c r="F103" s="57">
        <f t="shared" ref="F103" si="59">F104+F105+F106+F107</f>
        <v>510692.2</v>
      </c>
      <c r="G103" s="57">
        <f t="shared" si="17"/>
        <v>1530301.5999999999</v>
      </c>
      <c r="H103" s="22"/>
    </row>
    <row r="104" spans="1:8" ht="38.25" customHeight="1" x14ac:dyDescent="0.25">
      <c r="A104" s="197"/>
      <c r="B104" s="213"/>
      <c r="C104" s="27" t="s">
        <v>504</v>
      </c>
      <c r="D104" s="58">
        <v>0</v>
      </c>
      <c r="E104" s="58">
        <v>0</v>
      </c>
      <c r="F104" s="58">
        <v>0</v>
      </c>
      <c r="G104" s="57">
        <f t="shared" si="17"/>
        <v>0</v>
      </c>
      <c r="H104" s="22"/>
    </row>
    <row r="105" spans="1:8" ht="26.25" customHeight="1" x14ac:dyDescent="0.25">
      <c r="A105" s="197"/>
      <c r="B105" s="213"/>
      <c r="C105" s="27" t="s">
        <v>25</v>
      </c>
      <c r="D105" s="58">
        <v>0</v>
      </c>
      <c r="E105" s="58">
        <v>0</v>
      </c>
      <c r="F105" s="58">
        <v>0</v>
      </c>
      <c r="G105" s="57">
        <f t="shared" si="17"/>
        <v>0</v>
      </c>
      <c r="H105" s="22"/>
    </row>
    <row r="106" spans="1:8" ht="21" customHeight="1" x14ac:dyDescent="0.25">
      <c r="A106" s="197"/>
      <c r="B106" s="213"/>
      <c r="C106" s="27" t="s">
        <v>26</v>
      </c>
      <c r="D106" s="58">
        <v>509516.6</v>
      </c>
      <c r="E106" s="58">
        <v>510092.79999999999</v>
      </c>
      <c r="F106" s="58">
        <v>510692.2</v>
      </c>
      <c r="G106" s="57">
        <f t="shared" si="17"/>
        <v>1530301.5999999999</v>
      </c>
      <c r="H106" s="22"/>
    </row>
    <row r="107" spans="1:8" ht="23.25" customHeight="1" x14ac:dyDescent="0.25">
      <c r="A107" s="197"/>
      <c r="B107" s="213"/>
      <c r="C107" s="27" t="s">
        <v>27</v>
      </c>
      <c r="D107" s="58">
        <v>0</v>
      </c>
      <c r="E107" s="58">
        <v>0</v>
      </c>
      <c r="F107" s="58">
        <v>0</v>
      </c>
      <c r="G107" s="57">
        <f t="shared" si="17"/>
        <v>0</v>
      </c>
      <c r="H107" s="22"/>
    </row>
    <row r="108" spans="1:8" ht="18.75" customHeight="1" x14ac:dyDescent="0.25">
      <c r="A108" s="197" t="s">
        <v>138</v>
      </c>
      <c r="B108" s="213" t="s">
        <v>390</v>
      </c>
      <c r="C108" s="27" t="s">
        <v>10</v>
      </c>
      <c r="D108" s="57">
        <f>D109+D110+D111+D112</f>
        <v>203387.9</v>
      </c>
      <c r="E108" s="57">
        <f t="shared" ref="E108:F108" si="60">E109+E110+E111+E112</f>
        <v>203044.7</v>
      </c>
      <c r="F108" s="57">
        <f t="shared" si="60"/>
        <v>203044.7</v>
      </c>
      <c r="G108" s="57">
        <f t="shared" ref="G108:G112" si="61">D108+E108+F108</f>
        <v>609477.30000000005</v>
      </c>
      <c r="H108" s="22"/>
    </row>
    <row r="109" spans="1:8" ht="38.25" customHeight="1" x14ac:dyDescent="0.25">
      <c r="A109" s="197"/>
      <c r="B109" s="213"/>
      <c r="C109" s="27" t="s">
        <v>504</v>
      </c>
      <c r="D109" s="58">
        <v>203387.9</v>
      </c>
      <c r="E109" s="58">
        <v>203044.7</v>
      </c>
      <c r="F109" s="58">
        <v>203044.7</v>
      </c>
      <c r="G109" s="134">
        <f t="shared" si="61"/>
        <v>609477.30000000005</v>
      </c>
      <c r="H109" s="22"/>
    </row>
    <row r="110" spans="1:8" ht="26.25" customHeight="1" x14ac:dyDescent="0.25">
      <c r="A110" s="197"/>
      <c r="B110" s="213"/>
      <c r="C110" s="27" t="s">
        <v>25</v>
      </c>
      <c r="D110" s="58">
        <v>0</v>
      </c>
      <c r="E110" s="58">
        <v>0</v>
      </c>
      <c r="F110" s="58">
        <v>0</v>
      </c>
      <c r="G110" s="57">
        <f t="shared" si="61"/>
        <v>0</v>
      </c>
      <c r="H110" s="22"/>
    </row>
    <row r="111" spans="1:8" ht="21" customHeight="1" x14ac:dyDescent="0.25">
      <c r="A111" s="197"/>
      <c r="B111" s="213"/>
      <c r="C111" s="27" t="s">
        <v>26</v>
      </c>
      <c r="D111" s="58">
        <v>0</v>
      </c>
      <c r="E111" s="58">
        <v>0</v>
      </c>
      <c r="F111" s="58">
        <v>0</v>
      </c>
      <c r="G111" s="57">
        <f t="shared" si="61"/>
        <v>0</v>
      </c>
      <c r="H111" s="22"/>
    </row>
    <row r="112" spans="1:8" ht="23.25" customHeight="1" x14ac:dyDescent="0.25">
      <c r="A112" s="197"/>
      <c r="B112" s="213"/>
      <c r="C112" s="27" t="s">
        <v>27</v>
      </c>
      <c r="D112" s="58">
        <v>0</v>
      </c>
      <c r="E112" s="58">
        <v>0</v>
      </c>
      <c r="F112" s="58">
        <v>0</v>
      </c>
      <c r="G112" s="57">
        <f t="shared" si="61"/>
        <v>0</v>
      </c>
      <c r="H112" s="22"/>
    </row>
    <row r="113" spans="1:8" ht="24" customHeight="1" x14ac:dyDescent="0.25">
      <c r="A113" s="197" t="s">
        <v>139</v>
      </c>
      <c r="B113" s="213" t="s">
        <v>388</v>
      </c>
      <c r="C113" s="27" t="s">
        <v>10</v>
      </c>
      <c r="D113" s="57">
        <f>D114+D115+D116+D117</f>
        <v>0</v>
      </c>
      <c r="E113" s="57">
        <f t="shared" ref="E113" si="62">E114+E115+E116+E117</f>
        <v>0</v>
      </c>
      <c r="F113" s="57">
        <f t="shared" ref="F113" si="63">F114+F115+F116+F117</f>
        <v>0</v>
      </c>
      <c r="G113" s="57">
        <f t="shared" si="17"/>
        <v>0</v>
      </c>
      <c r="H113" s="22"/>
    </row>
    <row r="114" spans="1:8" ht="35.25" customHeight="1" x14ac:dyDescent="0.25">
      <c r="A114" s="197"/>
      <c r="B114" s="213"/>
      <c r="C114" s="27" t="s">
        <v>504</v>
      </c>
      <c r="D114" s="58">
        <v>0</v>
      </c>
      <c r="E114" s="58">
        <v>0</v>
      </c>
      <c r="F114" s="58">
        <v>0</v>
      </c>
      <c r="G114" s="57">
        <f t="shared" si="17"/>
        <v>0</v>
      </c>
      <c r="H114" s="22"/>
    </row>
    <row r="115" spans="1:8" ht="24" customHeight="1" x14ac:dyDescent="0.25">
      <c r="A115" s="197"/>
      <c r="B115" s="213"/>
      <c r="C115" s="27" t="s">
        <v>25</v>
      </c>
      <c r="D115" s="58">
        <v>0</v>
      </c>
      <c r="E115" s="58">
        <v>0</v>
      </c>
      <c r="F115" s="58">
        <v>0</v>
      </c>
      <c r="G115" s="57">
        <f t="shared" si="17"/>
        <v>0</v>
      </c>
      <c r="H115" s="22"/>
    </row>
    <row r="116" spans="1:8" ht="24" customHeight="1" x14ac:dyDescent="0.25">
      <c r="A116" s="197"/>
      <c r="B116" s="213"/>
      <c r="C116" s="27" t="s">
        <v>26</v>
      </c>
      <c r="D116" s="58">
        <v>0</v>
      </c>
      <c r="E116" s="58">
        <v>0</v>
      </c>
      <c r="F116" s="58">
        <v>0</v>
      </c>
      <c r="G116" s="57">
        <f t="shared" si="17"/>
        <v>0</v>
      </c>
      <c r="H116" s="22"/>
    </row>
    <row r="117" spans="1:8" ht="24" customHeight="1" x14ac:dyDescent="0.25">
      <c r="A117" s="197"/>
      <c r="B117" s="213"/>
      <c r="C117" s="27" t="s">
        <v>27</v>
      </c>
      <c r="D117" s="58">
        <v>0</v>
      </c>
      <c r="E117" s="58">
        <v>0</v>
      </c>
      <c r="F117" s="58">
        <v>0</v>
      </c>
      <c r="G117" s="57">
        <f t="shared" si="17"/>
        <v>0</v>
      </c>
      <c r="H117" s="22"/>
    </row>
    <row r="118" spans="1:8" ht="18.75" x14ac:dyDescent="0.25">
      <c r="A118" s="197" t="s">
        <v>140</v>
      </c>
      <c r="B118" s="213" t="s">
        <v>394</v>
      </c>
      <c r="C118" s="27" t="s">
        <v>10</v>
      </c>
      <c r="D118" s="57">
        <f>D119+D120+D121+D122</f>
        <v>10235.700000000001</v>
      </c>
      <c r="E118" s="57">
        <f t="shared" ref="E118" si="64">E119+E120+E121+E122</f>
        <v>10287.1</v>
      </c>
      <c r="F118" s="57">
        <f t="shared" ref="F118" si="65">F119+F120+F121+F122</f>
        <v>10287.1</v>
      </c>
      <c r="G118" s="57">
        <f t="shared" ref="G118:G171" si="66">D118+E118+F118</f>
        <v>30809.9</v>
      </c>
      <c r="H118" s="22"/>
    </row>
    <row r="119" spans="1:8" ht="31.5" x14ac:dyDescent="0.25">
      <c r="A119" s="197"/>
      <c r="B119" s="213"/>
      <c r="C119" s="27" t="s">
        <v>504</v>
      </c>
      <c r="D119" s="58">
        <v>10235.700000000001</v>
      </c>
      <c r="E119" s="58">
        <v>10287.1</v>
      </c>
      <c r="F119" s="58">
        <v>10287.1</v>
      </c>
      <c r="G119" s="57">
        <f t="shared" si="66"/>
        <v>30809.9</v>
      </c>
      <c r="H119" s="22"/>
    </row>
    <row r="120" spans="1:8" ht="18.75" x14ac:dyDescent="0.25">
      <c r="A120" s="197"/>
      <c r="B120" s="213"/>
      <c r="C120" s="27" t="s">
        <v>25</v>
      </c>
      <c r="D120" s="58">
        <v>0</v>
      </c>
      <c r="E120" s="58">
        <v>0</v>
      </c>
      <c r="F120" s="58">
        <v>0</v>
      </c>
      <c r="G120" s="57">
        <f t="shared" si="66"/>
        <v>0</v>
      </c>
      <c r="H120" s="22"/>
    </row>
    <row r="121" spans="1:8" ht="18.75" x14ac:dyDescent="0.25">
      <c r="A121" s="197"/>
      <c r="B121" s="213"/>
      <c r="C121" s="27" t="s">
        <v>26</v>
      </c>
      <c r="D121" s="58">
        <v>0</v>
      </c>
      <c r="E121" s="58">
        <v>0</v>
      </c>
      <c r="F121" s="58">
        <v>0</v>
      </c>
      <c r="G121" s="57">
        <f t="shared" si="66"/>
        <v>0</v>
      </c>
      <c r="H121" s="22"/>
    </row>
    <row r="122" spans="1:8" ht="18.75" x14ac:dyDescent="0.25">
      <c r="A122" s="197"/>
      <c r="B122" s="213"/>
      <c r="C122" s="27" t="s">
        <v>27</v>
      </c>
      <c r="D122" s="58">
        <v>0</v>
      </c>
      <c r="E122" s="58">
        <v>0</v>
      </c>
      <c r="F122" s="58">
        <v>0</v>
      </c>
      <c r="G122" s="57">
        <f t="shared" si="66"/>
        <v>0</v>
      </c>
      <c r="H122" s="22"/>
    </row>
    <row r="123" spans="1:8" ht="18.75" x14ac:dyDescent="0.25">
      <c r="A123" s="197" t="s">
        <v>141</v>
      </c>
      <c r="B123" s="213" t="s">
        <v>361</v>
      </c>
      <c r="C123" s="27" t="s">
        <v>10</v>
      </c>
      <c r="D123" s="57">
        <f>D124+D125+D126+D127</f>
        <v>0</v>
      </c>
      <c r="E123" s="57">
        <f t="shared" ref="E123" si="67">E124+E125+E126+E127</f>
        <v>0</v>
      </c>
      <c r="F123" s="57">
        <f t="shared" ref="F123" si="68">F124+F125+F126+F127</f>
        <v>0</v>
      </c>
      <c r="G123" s="57">
        <f t="shared" si="66"/>
        <v>0</v>
      </c>
      <c r="H123" s="22"/>
    </row>
    <row r="124" spans="1:8" ht="31.5" x14ac:dyDescent="0.25">
      <c r="A124" s="197"/>
      <c r="B124" s="213"/>
      <c r="C124" s="27" t="s">
        <v>504</v>
      </c>
      <c r="D124" s="59">
        <v>0</v>
      </c>
      <c r="E124" s="59">
        <v>0</v>
      </c>
      <c r="F124" s="59">
        <v>0</v>
      </c>
      <c r="G124" s="62">
        <f t="shared" si="66"/>
        <v>0</v>
      </c>
      <c r="H124" s="22"/>
    </row>
    <row r="125" spans="1:8" ht="18.75" x14ac:dyDescent="0.25">
      <c r="A125" s="197"/>
      <c r="B125" s="213"/>
      <c r="C125" s="27" t="s">
        <v>25</v>
      </c>
      <c r="D125" s="58">
        <v>0</v>
      </c>
      <c r="E125" s="58">
        <v>0</v>
      </c>
      <c r="F125" s="58">
        <v>0</v>
      </c>
      <c r="G125" s="57">
        <f t="shared" si="66"/>
        <v>0</v>
      </c>
      <c r="H125" s="22"/>
    </row>
    <row r="126" spans="1:8" ht="18.75" x14ac:dyDescent="0.25">
      <c r="A126" s="197"/>
      <c r="B126" s="213"/>
      <c r="C126" s="27" t="s">
        <v>26</v>
      </c>
      <c r="D126" s="58">
        <v>0</v>
      </c>
      <c r="E126" s="58">
        <v>0</v>
      </c>
      <c r="F126" s="58">
        <v>0</v>
      </c>
      <c r="G126" s="57">
        <f t="shared" si="66"/>
        <v>0</v>
      </c>
      <c r="H126" s="22"/>
    </row>
    <row r="127" spans="1:8" ht="18.75" x14ac:dyDescent="0.25">
      <c r="A127" s="197"/>
      <c r="B127" s="213"/>
      <c r="C127" s="27" t="s">
        <v>27</v>
      </c>
      <c r="D127" s="58">
        <v>0</v>
      </c>
      <c r="E127" s="58">
        <v>0</v>
      </c>
      <c r="F127" s="58">
        <v>0</v>
      </c>
      <c r="G127" s="57">
        <f t="shared" si="66"/>
        <v>0</v>
      </c>
      <c r="H127" s="22"/>
    </row>
    <row r="128" spans="1:8" ht="18.75" x14ac:dyDescent="0.25">
      <c r="A128" s="197" t="s">
        <v>142</v>
      </c>
      <c r="B128" s="213" t="s">
        <v>396</v>
      </c>
      <c r="C128" s="27" t="s">
        <v>10</v>
      </c>
      <c r="D128" s="57">
        <f>D129+D130+D131+D132</f>
        <v>34335.4</v>
      </c>
      <c r="E128" s="57">
        <f t="shared" ref="E128" si="69">E129+E130+E131+E132</f>
        <v>33091.799999999996</v>
      </c>
      <c r="F128" s="57">
        <f t="shared" ref="F128" si="70">F129+F130+F131+F132</f>
        <v>31352.6</v>
      </c>
      <c r="G128" s="57">
        <f t="shared" si="66"/>
        <v>98779.799999999988</v>
      </c>
      <c r="H128" s="22"/>
    </row>
    <row r="129" spans="1:8" ht="31.5" x14ac:dyDescent="0.25">
      <c r="A129" s="197"/>
      <c r="B129" s="213"/>
      <c r="C129" s="27" t="s">
        <v>504</v>
      </c>
      <c r="D129" s="58">
        <v>1270.8</v>
      </c>
      <c r="E129" s="58">
        <v>1270.8</v>
      </c>
      <c r="F129" s="58">
        <v>1270.8</v>
      </c>
      <c r="G129" s="57">
        <f t="shared" si="66"/>
        <v>3812.3999999999996</v>
      </c>
      <c r="H129" s="22"/>
    </row>
    <row r="130" spans="1:8" ht="18.75" x14ac:dyDescent="0.25">
      <c r="A130" s="197"/>
      <c r="B130" s="213"/>
      <c r="C130" s="27" t="s">
        <v>25</v>
      </c>
      <c r="D130" s="58">
        <v>24798.400000000001</v>
      </c>
      <c r="E130" s="58">
        <v>22911.1</v>
      </c>
      <c r="F130" s="58">
        <v>20756.400000000001</v>
      </c>
      <c r="G130" s="57">
        <f t="shared" si="66"/>
        <v>68465.899999999994</v>
      </c>
      <c r="H130" s="22"/>
    </row>
    <row r="131" spans="1:8" ht="18.75" x14ac:dyDescent="0.25">
      <c r="A131" s="197"/>
      <c r="B131" s="213"/>
      <c r="C131" s="27" t="s">
        <v>26</v>
      </c>
      <c r="D131" s="58">
        <v>8266.2000000000007</v>
      </c>
      <c r="E131" s="58">
        <v>8909.9</v>
      </c>
      <c r="F131" s="58">
        <v>9325.4</v>
      </c>
      <c r="G131" s="57">
        <f t="shared" si="66"/>
        <v>26501.5</v>
      </c>
      <c r="H131" s="22"/>
    </row>
    <row r="132" spans="1:8" ht="18.75" x14ac:dyDescent="0.25">
      <c r="A132" s="197"/>
      <c r="B132" s="213"/>
      <c r="C132" s="27" t="s">
        <v>27</v>
      </c>
      <c r="D132" s="58">
        <v>0</v>
      </c>
      <c r="E132" s="58">
        <v>0</v>
      </c>
      <c r="F132" s="58">
        <v>0</v>
      </c>
      <c r="G132" s="57">
        <f t="shared" si="66"/>
        <v>0</v>
      </c>
      <c r="H132" s="22"/>
    </row>
    <row r="133" spans="1:8" s="7" customFormat="1" ht="19.5" customHeight="1" x14ac:dyDescent="0.25">
      <c r="A133" s="197" t="s">
        <v>143</v>
      </c>
      <c r="B133" s="213" t="s">
        <v>395</v>
      </c>
      <c r="C133" s="27" t="s">
        <v>10</v>
      </c>
      <c r="D133" s="57">
        <f>D134+D135+D136+D137</f>
        <v>17081.599999999999</v>
      </c>
      <c r="E133" s="57">
        <f t="shared" ref="E133" si="71">E134+E135+E136+E137</f>
        <v>17081.599999999999</v>
      </c>
      <c r="F133" s="57">
        <f t="shared" ref="F133" si="72">F134+F135+F136+F137</f>
        <v>17081.599999999999</v>
      </c>
      <c r="G133" s="57">
        <f t="shared" si="66"/>
        <v>51244.799999999996</v>
      </c>
      <c r="H133" s="22"/>
    </row>
    <row r="134" spans="1:8" ht="31.5" x14ac:dyDescent="0.25">
      <c r="A134" s="197"/>
      <c r="B134" s="213"/>
      <c r="C134" s="27" t="s">
        <v>504</v>
      </c>
      <c r="D134" s="58">
        <v>9859.4</v>
      </c>
      <c r="E134" s="58">
        <v>9859.4</v>
      </c>
      <c r="F134" s="58">
        <v>9859.4</v>
      </c>
      <c r="G134" s="57">
        <f t="shared" si="66"/>
        <v>29578.199999999997</v>
      </c>
      <c r="H134" s="22"/>
    </row>
    <row r="135" spans="1:8" ht="21" customHeight="1" x14ac:dyDescent="0.25">
      <c r="A135" s="197"/>
      <c r="B135" s="213"/>
      <c r="C135" s="27" t="s">
        <v>25</v>
      </c>
      <c r="D135" s="58">
        <v>0</v>
      </c>
      <c r="E135" s="58">
        <v>0</v>
      </c>
      <c r="F135" s="58">
        <v>0</v>
      </c>
      <c r="G135" s="57">
        <f t="shared" si="66"/>
        <v>0</v>
      </c>
      <c r="H135" s="22"/>
    </row>
    <row r="136" spans="1:8" ht="18.75" x14ac:dyDescent="0.25">
      <c r="A136" s="197"/>
      <c r="B136" s="213"/>
      <c r="C136" s="27" t="s">
        <v>26</v>
      </c>
      <c r="D136" s="58">
        <v>7222.2</v>
      </c>
      <c r="E136" s="58">
        <v>7222.2</v>
      </c>
      <c r="F136" s="58">
        <v>7222.2</v>
      </c>
      <c r="G136" s="57">
        <f t="shared" si="66"/>
        <v>21666.6</v>
      </c>
      <c r="H136" s="22"/>
    </row>
    <row r="137" spans="1:8" ht="18" customHeight="1" x14ac:dyDescent="0.25">
      <c r="A137" s="197"/>
      <c r="B137" s="213"/>
      <c r="C137" s="27" t="s">
        <v>27</v>
      </c>
      <c r="D137" s="58">
        <v>0</v>
      </c>
      <c r="E137" s="58">
        <v>0</v>
      </c>
      <c r="F137" s="58">
        <v>0</v>
      </c>
      <c r="G137" s="57">
        <f t="shared" si="66"/>
        <v>0</v>
      </c>
      <c r="H137" s="22"/>
    </row>
    <row r="138" spans="1:8" ht="21.75" customHeight="1" x14ac:dyDescent="0.25">
      <c r="A138" s="197" t="s">
        <v>144</v>
      </c>
      <c r="B138" s="213" t="s">
        <v>400</v>
      </c>
      <c r="C138" s="27" t="s">
        <v>10</v>
      </c>
      <c r="D138" s="57">
        <f>D139+D140+D141+D142</f>
        <v>6763.7</v>
      </c>
      <c r="E138" s="57">
        <f t="shared" ref="E138" si="73">E139+E140+E141+E142</f>
        <v>7033.4</v>
      </c>
      <c r="F138" s="57">
        <f t="shared" ref="F138" si="74">F139+F140+F141+F142</f>
        <v>7313.9</v>
      </c>
      <c r="G138" s="57">
        <f t="shared" si="66"/>
        <v>21111</v>
      </c>
      <c r="H138" s="22"/>
    </row>
    <row r="139" spans="1:8" ht="40.5" customHeight="1" x14ac:dyDescent="0.25">
      <c r="A139" s="197"/>
      <c r="B139" s="213"/>
      <c r="C139" s="27" t="s">
        <v>504</v>
      </c>
      <c r="D139" s="58">
        <v>0</v>
      </c>
      <c r="E139" s="58">
        <v>0</v>
      </c>
      <c r="F139" s="58">
        <v>0</v>
      </c>
      <c r="G139" s="57">
        <f t="shared" si="66"/>
        <v>0</v>
      </c>
      <c r="H139" s="22"/>
    </row>
    <row r="140" spans="1:8" ht="27" customHeight="1" x14ac:dyDescent="0.25">
      <c r="A140" s="197"/>
      <c r="B140" s="213"/>
      <c r="C140" s="27" t="s">
        <v>25</v>
      </c>
      <c r="D140" s="58">
        <v>0</v>
      </c>
      <c r="E140" s="58">
        <v>0</v>
      </c>
      <c r="F140" s="58">
        <v>0</v>
      </c>
      <c r="G140" s="57">
        <f t="shared" si="66"/>
        <v>0</v>
      </c>
      <c r="H140" s="22"/>
    </row>
    <row r="141" spans="1:8" ht="45" customHeight="1" x14ac:dyDescent="0.25">
      <c r="A141" s="197"/>
      <c r="B141" s="213"/>
      <c r="C141" s="27" t="s">
        <v>26</v>
      </c>
      <c r="D141" s="58">
        <v>6763.7</v>
      </c>
      <c r="E141" s="58">
        <v>7033.4</v>
      </c>
      <c r="F141" s="58">
        <v>7313.9</v>
      </c>
      <c r="G141" s="57">
        <f t="shared" si="66"/>
        <v>21111</v>
      </c>
      <c r="H141" s="22"/>
    </row>
    <row r="142" spans="1:8" ht="46.5" customHeight="1" x14ac:dyDescent="0.25">
      <c r="A142" s="197"/>
      <c r="B142" s="213"/>
      <c r="C142" s="27" t="s">
        <v>27</v>
      </c>
      <c r="D142" s="58">
        <v>0</v>
      </c>
      <c r="E142" s="58">
        <v>0</v>
      </c>
      <c r="F142" s="58">
        <v>0</v>
      </c>
      <c r="G142" s="57">
        <f t="shared" si="66"/>
        <v>0</v>
      </c>
      <c r="H142" s="22"/>
    </row>
    <row r="143" spans="1:8" s="7" customFormat="1" ht="18.75" x14ac:dyDescent="0.25">
      <c r="A143" s="197" t="s">
        <v>145</v>
      </c>
      <c r="B143" s="213" t="s">
        <v>382</v>
      </c>
      <c r="C143" s="143" t="s">
        <v>10</v>
      </c>
      <c r="D143" s="57">
        <f>D144+D145+D146+D147</f>
        <v>0</v>
      </c>
      <c r="E143" s="57">
        <f t="shared" ref="E143:F143" si="75">E144+E145+E146+E147</f>
        <v>0</v>
      </c>
      <c r="F143" s="57">
        <f t="shared" si="75"/>
        <v>0</v>
      </c>
      <c r="G143" s="57">
        <f t="shared" ref="G143:G147" si="76">D143+E143+F143</f>
        <v>0</v>
      </c>
      <c r="H143" s="22"/>
    </row>
    <row r="144" spans="1:8" s="7" customFormat="1" ht="31.5" x14ac:dyDescent="0.25">
      <c r="A144" s="197"/>
      <c r="B144" s="213"/>
      <c r="C144" s="143" t="s">
        <v>504</v>
      </c>
      <c r="D144" s="58">
        <v>0</v>
      </c>
      <c r="E144" s="58">
        <v>0</v>
      </c>
      <c r="F144" s="58">
        <v>0</v>
      </c>
      <c r="G144" s="57">
        <f t="shared" si="76"/>
        <v>0</v>
      </c>
      <c r="H144" s="22"/>
    </row>
    <row r="145" spans="1:8" s="7" customFormat="1" ht="18.75" x14ac:dyDescent="0.25">
      <c r="A145" s="197"/>
      <c r="B145" s="213"/>
      <c r="C145" s="143" t="s">
        <v>25</v>
      </c>
      <c r="D145" s="58">
        <v>0</v>
      </c>
      <c r="E145" s="58">
        <v>0</v>
      </c>
      <c r="F145" s="58">
        <v>0</v>
      </c>
      <c r="G145" s="57">
        <f t="shared" si="76"/>
        <v>0</v>
      </c>
      <c r="H145" s="22"/>
    </row>
    <row r="146" spans="1:8" ht="18.75" x14ac:dyDescent="0.25">
      <c r="A146" s="197"/>
      <c r="B146" s="213"/>
      <c r="C146" s="143" t="s">
        <v>26</v>
      </c>
      <c r="D146" s="58">
        <v>0</v>
      </c>
      <c r="E146" s="58">
        <v>0</v>
      </c>
      <c r="F146" s="58">
        <v>0</v>
      </c>
      <c r="G146" s="57">
        <f t="shared" si="76"/>
        <v>0</v>
      </c>
      <c r="H146" s="22"/>
    </row>
    <row r="147" spans="1:8" ht="18.75" x14ac:dyDescent="0.25">
      <c r="A147" s="197"/>
      <c r="B147" s="213"/>
      <c r="C147" s="143" t="s">
        <v>27</v>
      </c>
      <c r="D147" s="58">
        <v>0</v>
      </c>
      <c r="E147" s="58">
        <v>0</v>
      </c>
      <c r="F147" s="58">
        <v>0</v>
      </c>
      <c r="G147" s="57">
        <f t="shared" si="76"/>
        <v>0</v>
      </c>
      <c r="H147" s="22"/>
    </row>
    <row r="148" spans="1:8" ht="18.75" x14ac:dyDescent="0.25">
      <c r="A148" s="197" t="s">
        <v>146</v>
      </c>
      <c r="B148" s="213" t="s">
        <v>506</v>
      </c>
      <c r="C148" s="27" t="s">
        <v>10</v>
      </c>
      <c r="D148" s="57">
        <f>D149+D150+D151+D152</f>
        <v>0</v>
      </c>
      <c r="E148" s="57">
        <f t="shared" ref="E148:F148" si="77">E149+E150+E151+E152</f>
        <v>0</v>
      </c>
      <c r="F148" s="57">
        <f t="shared" si="77"/>
        <v>1002.1</v>
      </c>
      <c r="G148" s="57">
        <f>D148+E148+F148</f>
        <v>1002.1</v>
      </c>
      <c r="H148" s="22"/>
    </row>
    <row r="149" spans="1:8" ht="31.5" x14ac:dyDescent="0.25">
      <c r="A149" s="197"/>
      <c r="B149" s="213"/>
      <c r="C149" s="27" t="s">
        <v>504</v>
      </c>
      <c r="D149" s="58">
        <v>0</v>
      </c>
      <c r="E149" s="58">
        <v>0</v>
      </c>
      <c r="F149" s="58">
        <v>450</v>
      </c>
      <c r="G149" s="57">
        <f>D149+E149+F149</f>
        <v>450</v>
      </c>
      <c r="H149" s="22"/>
    </row>
    <row r="150" spans="1:8" ht="18.75" x14ac:dyDescent="0.25">
      <c r="A150" s="197"/>
      <c r="B150" s="213"/>
      <c r="C150" s="27" t="s">
        <v>25</v>
      </c>
      <c r="D150" s="58">
        <v>0</v>
      </c>
      <c r="E150" s="58">
        <v>0</v>
      </c>
      <c r="F150" s="58">
        <v>0</v>
      </c>
      <c r="G150" s="57">
        <f>D150+E150+F150</f>
        <v>0</v>
      </c>
      <c r="H150" s="22"/>
    </row>
    <row r="151" spans="1:8" ht="18.75" x14ac:dyDescent="0.25">
      <c r="A151" s="197"/>
      <c r="B151" s="213"/>
      <c r="C151" s="27" t="s">
        <v>26</v>
      </c>
      <c r="D151" s="58">
        <v>0</v>
      </c>
      <c r="E151" s="58">
        <v>0</v>
      </c>
      <c r="F151" s="58">
        <v>552.1</v>
      </c>
      <c r="G151" s="57">
        <f>D151+E151+F151</f>
        <v>552.1</v>
      </c>
      <c r="H151" s="22"/>
    </row>
    <row r="152" spans="1:8" ht="18.75" x14ac:dyDescent="0.25">
      <c r="A152" s="197"/>
      <c r="B152" s="213"/>
      <c r="C152" s="27" t="s">
        <v>27</v>
      </c>
      <c r="D152" s="58">
        <v>0</v>
      </c>
      <c r="E152" s="58">
        <v>0</v>
      </c>
      <c r="F152" s="58">
        <v>0</v>
      </c>
      <c r="G152" s="57">
        <f>D152+E152+F152</f>
        <v>0</v>
      </c>
      <c r="H152" s="22"/>
    </row>
    <row r="153" spans="1:8" ht="37.5" customHeight="1" x14ac:dyDescent="0.25">
      <c r="A153" s="197" t="s">
        <v>147</v>
      </c>
      <c r="B153" s="213" t="s">
        <v>401</v>
      </c>
      <c r="C153" s="27" t="s">
        <v>10</v>
      </c>
      <c r="D153" s="57">
        <f>D154+D155+D156+D157</f>
        <v>0</v>
      </c>
      <c r="E153" s="57">
        <f t="shared" ref="E153" si="78">E154+E155+E156+E157</f>
        <v>0</v>
      </c>
      <c r="F153" s="57">
        <f t="shared" ref="F153" si="79">F154+F155+F156+F157</f>
        <v>0</v>
      </c>
      <c r="G153" s="57">
        <f t="shared" si="66"/>
        <v>0</v>
      </c>
      <c r="H153" s="22"/>
    </row>
    <row r="154" spans="1:8" ht="48.75" customHeight="1" x14ac:dyDescent="0.25">
      <c r="A154" s="197"/>
      <c r="B154" s="213"/>
      <c r="C154" s="27" t="s">
        <v>504</v>
      </c>
      <c r="D154" s="58">
        <v>0</v>
      </c>
      <c r="E154" s="58">
        <v>0</v>
      </c>
      <c r="F154" s="58">
        <v>0</v>
      </c>
      <c r="G154" s="57">
        <f t="shared" si="66"/>
        <v>0</v>
      </c>
      <c r="H154" s="22"/>
    </row>
    <row r="155" spans="1:8" s="7" customFormat="1" ht="45" customHeight="1" x14ac:dyDescent="0.25">
      <c r="A155" s="197"/>
      <c r="B155" s="213"/>
      <c r="C155" s="27" t="s">
        <v>25</v>
      </c>
      <c r="D155" s="58">
        <v>0</v>
      </c>
      <c r="E155" s="58">
        <v>0</v>
      </c>
      <c r="F155" s="58">
        <v>0</v>
      </c>
      <c r="G155" s="57">
        <f t="shared" si="66"/>
        <v>0</v>
      </c>
      <c r="H155" s="22"/>
    </row>
    <row r="156" spans="1:8" s="7" customFormat="1" ht="48.75" customHeight="1" x14ac:dyDescent="0.25">
      <c r="A156" s="197"/>
      <c r="B156" s="213"/>
      <c r="C156" s="27" t="s">
        <v>26</v>
      </c>
      <c r="D156" s="58">
        <v>0</v>
      </c>
      <c r="E156" s="58">
        <v>0</v>
      </c>
      <c r="F156" s="58">
        <v>0</v>
      </c>
      <c r="G156" s="57">
        <f t="shared" si="66"/>
        <v>0</v>
      </c>
      <c r="H156" s="22"/>
    </row>
    <row r="157" spans="1:8" s="7" customFormat="1" ht="48.75" customHeight="1" x14ac:dyDescent="0.25">
      <c r="A157" s="197"/>
      <c r="B157" s="213"/>
      <c r="C157" s="27" t="s">
        <v>27</v>
      </c>
      <c r="D157" s="58">
        <v>0</v>
      </c>
      <c r="E157" s="58">
        <v>0</v>
      </c>
      <c r="F157" s="58">
        <v>0</v>
      </c>
      <c r="G157" s="57">
        <f t="shared" si="66"/>
        <v>0</v>
      </c>
      <c r="H157" s="22"/>
    </row>
    <row r="158" spans="1:8" ht="18.75" x14ac:dyDescent="0.25">
      <c r="A158" s="197" t="s">
        <v>148</v>
      </c>
      <c r="B158" s="213" t="s">
        <v>199</v>
      </c>
      <c r="C158" s="27" t="s">
        <v>10</v>
      </c>
      <c r="D158" s="57">
        <f>D159+D160+D161+D162</f>
        <v>1856.1</v>
      </c>
      <c r="E158" s="57">
        <f t="shared" ref="E158:F158" si="80">E159+E160+E161+E162</f>
        <v>0</v>
      </c>
      <c r="F158" s="57">
        <f t="shared" si="80"/>
        <v>0</v>
      </c>
      <c r="G158" s="57">
        <f t="shared" si="66"/>
        <v>1856.1</v>
      </c>
      <c r="H158" s="22"/>
    </row>
    <row r="159" spans="1:8" ht="31.5" x14ac:dyDescent="0.25">
      <c r="A159" s="197"/>
      <c r="B159" s="213"/>
      <c r="C159" s="27" t="s">
        <v>504</v>
      </c>
      <c r="D159" s="58">
        <v>1856.1</v>
      </c>
      <c r="E159" s="58">
        <v>0</v>
      </c>
      <c r="F159" s="58">
        <v>0</v>
      </c>
      <c r="G159" s="57">
        <f t="shared" si="66"/>
        <v>1856.1</v>
      </c>
      <c r="H159" s="22"/>
    </row>
    <row r="160" spans="1:8" s="7" customFormat="1" ht="18.75" x14ac:dyDescent="0.25">
      <c r="A160" s="197"/>
      <c r="B160" s="213"/>
      <c r="C160" s="27" t="s">
        <v>25</v>
      </c>
      <c r="D160" s="58">
        <v>0</v>
      </c>
      <c r="E160" s="58">
        <v>0</v>
      </c>
      <c r="F160" s="58">
        <v>0</v>
      </c>
      <c r="G160" s="57">
        <f t="shared" si="66"/>
        <v>0</v>
      </c>
      <c r="H160" s="22"/>
    </row>
    <row r="161" spans="1:8" s="7" customFormat="1" ht="18.75" x14ac:dyDescent="0.25">
      <c r="A161" s="197"/>
      <c r="B161" s="213"/>
      <c r="C161" s="27" t="s">
        <v>26</v>
      </c>
      <c r="D161" s="58">
        <v>0</v>
      </c>
      <c r="E161" s="58">
        <v>0</v>
      </c>
      <c r="F161" s="58">
        <v>0</v>
      </c>
      <c r="G161" s="57">
        <f t="shared" si="66"/>
        <v>0</v>
      </c>
      <c r="H161" s="22"/>
    </row>
    <row r="162" spans="1:8" s="7" customFormat="1" ht="22.5" customHeight="1" x14ac:dyDescent="0.25">
      <c r="A162" s="197"/>
      <c r="B162" s="213"/>
      <c r="C162" s="27" t="s">
        <v>27</v>
      </c>
      <c r="D162" s="58">
        <v>0</v>
      </c>
      <c r="E162" s="58">
        <v>0</v>
      </c>
      <c r="F162" s="58">
        <v>0</v>
      </c>
      <c r="G162" s="57">
        <f t="shared" si="66"/>
        <v>0</v>
      </c>
      <c r="H162" s="22"/>
    </row>
    <row r="163" spans="1:8" ht="16.5" customHeight="1" x14ac:dyDescent="0.25">
      <c r="A163" s="197" t="s">
        <v>149</v>
      </c>
      <c r="B163" s="213" t="s">
        <v>204</v>
      </c>
      <c r="C163" s="27" t="s">
        <v>10</v>
      </c>
      <c r="D163" s="57">
        <f>D164+D165+D166+D167</f>
        <v>274.5</v>
      </c>
      <c r="E163" s="57">
        <f t="shared" ref="E163:F163" si="81">E164+E165+E166+E167</f>
        <v>274.5</v>
      </c>
      <c r="F163" s="57">
        <f t="shared" si="81"/>
        <v>274.5</v>
      </c>
      <c r="G163" s="57">
        <f t="shared" si="66"/>
        <v>823.5</v>
      </c>
      <c r="H163" s="22"/>
    </row>
    <row r="164" spans="1:8" ht="36" customHeight="1" x14ac:dyDescent="0.25">
      <c r="A164" s="197"/>
      <c r="B164" s="213"/>
      <c r="C164" s="27" t="s">
        <v>504</v>
      </c>
      <c r="D164" s="58">
        <v>274.5</v>
      </c>
      <c r="E164" s="58">
        <v>274.5</v>
      </c>
      <c r="F164" s="58">
        <v>274.5</v>
      </c>
      <c r="G164" s="57">
        <f t="shared" si="66"/>
        <v>823.5</v>
      </c>
      <c r="H164" s="22"/>
    </row>
    <row r="165" spans="1:8" ht="18.75" x14ac:dyDescent="0.25">
      <c r="A165" s="197"/>
      <c r="B165" s="213"/>
      <c r="C165" s="27" t="s">
        <v>25</v>
      </c>
      <c r="D165" s="58">
        <v>0</v>
      </c>
      <c r="E165" s="58">
        <v>0</v>
      </c>
      <c r="F165" s="58">
        <v>0</v>
      </c>
      <c r="G165" s="57">
        <f t="shared" si="66"/>
        <v>0</v>
      </c>
      <c r="H165" s="22"/>
    </row>
    <row r="166" spans="1:8" ht="14.25" customHeight="1" x14ac:dyDescent="0.25">
      <c r="A166" s="197"/>
      <c r="B166" s="213"/>
      <c r="C166" s="27" t="s">
        <v>26</v>
      </c>
      <c r="D166" s="58">
        <v>0</v>
      </c>
      <c r="E166" s="58">
        <v>0</v>
      </c>
      <c r="F166" s="58">
        <v>0</v>
      </c>
      <c r="G166" s="57">
        <f t="shared" si="66"/>
        <v>0</v>
      </c>
      <c r="H166" s="22"/>
    </row>
    <row r="167" spans="1:8" ht="22.5" customHeight="1" x14ac:dyDescent="0.25">
      <c r="A167" s="197"/>
      <c r="B167" s="213"/>
      <c r="C167" s="27" t="s">
        <v>27</v>
      </c>
      <c r="D167" s="58">
        <v>0</v>
      </c>
      <c r="E167" s="58">
        <v>0</v>
      </c>
      <c r="F167" s="58">
        <v>0</v>
      </c>
      <c r="G167" s="57">
        <f t="shared" si="66"/>
        <v>0</v>
      </c>
      <c r="H167" s="22"/>
    </row>
    <row r="168" spans="1:8" ht="15.75" customHeight="1" x14ac:dyDescent="0.25">
      <c r="A168" s="197" t="s">
        <v>471</v>
      </c>
      <c r="B168" s="213" t="s">
        <v>203</v>
      </c>
      <c r="C168" s="27" t="s">
        <v>10</v>
      </c>
      <c r="D168" s="57">
        <f>D169+D170+D171+D172</f>
        <v>214</v>
      </c>
      <c r="E168" s="57">
        <f t="shared" ref="E168" si="82">E169+E170+E171+E172</f>
        <v>214</v>
      </c>
      <c r="F168" s="57">
        <f t="shared" ref="F168" si="83">F169+F170+F171+F172</f>
        <v>214</v>
      </c>
      <c r="G168" s="57">
        <f t="shared" si="66"/>
        <v>642</v>
      </c>
      <c r="H168" s="22"/>
    </row>
    <row r="169" spans="1:8" ht="31.5" x14ac:dyDescent="0.25">
      <c r="A169" s="197"/>
      <c r="B169" s="213"/>
      <c r="C169" s="27" t="s">
        <v>504</v>
      </c>
      <c r="D169" s="58">
        <v>214</v>
      </c>
      <c r="E169" s="58">
        <v>214</v>
      </c>
      <c r="F169" s="58">
        <v>214</v>
      </c>
      <c r="G169" s="57">
        <f t="shared" si="66"/>
        <v>642</v>
      </c>
      <c r="H169" s="22"/>
    </row>
    <row r="170" spans="1:8" ht="18.75" x14ac:dyDescent="0.25">
      <c r="A170" s="197"/>
      <c r="B170" s="213"/>
      <c r="C170" s="27" t="s">
        <v>25</v>
      </c>
      <c r="D170" s="58">
        <v>0</v>
      </c>
      <c r="E170" s="58">
        <v>0</v>
      </c>
      <c r="F170" s="58">
        <v>0</v>
      </c>
      <c r="G170" s="57">
        <f t="shared" si="66"/>
        <v>0</v>
      </c>
      <c r="H170" s="22"/>
    </row>
    <row r="171" spans="1:8" ht="18.75" x14ac:dyDescent="0.25">
      <c r="A171" s="197"/>
      <c r="B171" s="213"/>
      <c r="C171" s="27" t="s">
        <v>26</v>
      </c>
      <c r="D171" s="58">
        <v>0</v>
      </c>
      <c r="E171" s="58">
        <v>0</v>
      </c>
      <c r="F171" s="58">
        <v>0</v>
      </c>
      <c r="G171" s="57">
        <f t="shared" si="66"/>
        <v>0</v>
      </c>
      <c r="H171" s="22"/>
    </row>
    <row r="172" spans="1:8" ht="18.75" x14ac:dyDescent="0.25">
      <c r="A172" s="197"/>
      <c r="B172" s="213"/>
      <c r="C172" s="27" t="s">
        <v>27</v>
      </c>
      <c r="D172" s="58">
        <v>0</v>
      </c>
      <c r="E172" s="58">
        <v>0</v>
      </c>
      <c r="F172" s="58">
        <v>0</v>
      </c>
      <c r="G172" s="57">
        <f t="shared" ref="G172:G250" si="84">D172+E172+F172</f>
        <v>0</v>
      </c>
      <c r="H172" s="22"/>
    </row>
    <row r="173" spans="1:8" ht="18.75" x14ac:dyDescent="0.25">
      <c r="A173" s="197" t="s">
        <v>472</v>
      </c>
      <c r="B173" s="213" t="s">
        <v>440</v>
      </c>
      <c r="C173" s="27" t="s">
        <v>10</v>
      </c>
      <c r="D173" s="57">
        <f>D174+D175+D176+D177</f>
        <v>44561</v>
      </c>
      <c r="E173" s="57">
        <f t="shared" ref="E173:F173" si="85">E174+E175+E176+E177</f>
        <v>44561</v>
      </c>
      <c r="F173" s="57">
        <f t="shared" si="85"/>
        <v>44561</v>
      </c>
      <c r="G173" s="57">
        <f t="shared" si="84"/>
        <v>133683</v>
      </c>
      <c r="H173" s="22"/>
    </row>
    <row r="174" spans="1:8" ht="31.5" x14ac:dyDescent="0.25">
      <c r="A174" s="197"/>
      <c r="B174" s="213"/>
      <c r="C174" s="27" t="s">
        <v>504</v>
      </c>
      <c r="D174" s="58">
        <v>44561</v>
      </c>
      <c r="E174" s="58">
        <v>44561</v>
      </c>
      <c r="F174" s="58">
        <v>44561</v>
      </c>
      <c r="G174" s="57">
        <f t="shared" si="84"/>
        <v>133683</v>
      </c>
      <c r="H174" s="22"/>
    </row>
    <row r="175" spans="1:8" ht="18.75" x14ac:dyDescent="0.25">
      <c r="A175" s="197"/>
      <c r="B175" s="213"/>
      <c r="C175" s="27" t="s">
        <v>25</v>
      </c>
      <c r="D175" s="58">
        <v>0</v>
      </c>
      <c r="E175" s="58">
        <v>0</v>
      </c>
      <c r="F175" s="58">
        <v>0</v>
      </c>
      <c r="G175" s="57">
        <f t="shared" si="84"/>
        <v>0</v>
      </c>
      <c r="H175" s="22"/>
    </row>
    <row r="176" spans="1:8" ht="18.75" x14ac:dyDescent="0.25">
      <c r="A176" s="197"/>
      <c r="B176" s="213"/>
      <c r="C176" s="27" t="s">
        <v>26</v>
      </c>
      <c r="D176" s="58">
        <v>0</v>
      </c>
      <c r="E176" s="58">
        <v>0</v>
      </c>
      <c r="F176" s="58">
        <v>0</v>
      </c>
      <c r="G176" s="57">
        <f t="shared" si="84"/>
        <v>0</v>
      </c>
      <c r="H176" s="22"/>
    </row>
    <row r="177" spans="1:8" ht="18.75" x14ac:dyDescent="0.25">
      <c r="A177" s="197"/>
      <c r="B177" s="213"/>
      <c r="C177" s="27" t="s">
        <v>27</v>
      </c>
      <c r="D177" s="58">
        <v>0</v>
      </c>
      <c r="E177" s="58">
        <v>0</v>
      </c>
      <c r="F177" s="58">
        <v>0</v>
      </c>
      <c r="G177" s="57">
        <f t="shared" si="84"/>
        <v>0</v>
      </c>
      <c r="H177" s="22"/>
    </row>
    <row r="178" spans="1:8" s="51" customFormat="1" ht="18.75" x14ac:dyDescent="0.25">
      <c r="A178" s="233" t="s">
        <v>164</v>
      </c>
      <c r="B178" s="234" t="s">
        <v>442</v>
      </c>
      <c r="C178" s="135" t="s">
        <v>10</v>
      </c>
      <c r="D178" s="136">
        <f t="shared" ref="D178:F178" si="86">D183+D188+D193</f>
        <v>37478</v>
      </c>
      <c r="E178" s="136">
        <f t="shared" si="86"/>
        <v>37510.800000000003</v>
      </c>
      <c r="F178" s="136">
        <f t="shared" si="86"/>
        <v>37510.800000000003</v>
      </c>
      <c r="G178" s="136">
        <f t="shared" si="84"/>
        <v>112499.6</v>
      </c>
    </row>
    <row r="179" spans="1:8" s="51" customFormat="1" ht="31.5" x14ac:dyDescent="0.25">
      <c r="A179" s="233"/>
      <c r="B179" s="234"/>
      <c r="C179" s="135" t="s">
        <v>504</v>
      </c>
      <c r="D179" s="136">
        <f t="shared" ref="D179:F179" si="87">D184+D189+D194</f>
        <v>37478</v>
      </c>
      <c r="E179" s="136">
        <f t="shared" si="87"/>
        <v>37510.800000000003</v>
      </c>
      <c r="F179" s="136">
        <f t="shared" si="87"/>
        <v>37510.800000000003</v>
      </c>
      <c r="G179" s="136">
        <f t="shared" si="84"/>
        <v>112499.6</v>
      </c>
    </row>
    <row r="180" spans="1:8" s="51" customFormat="1" ht="18.75" x14ac:dyDescent="0.25">
      <c r="A180" s="233"/>
      <c r="B180" s="234"/>
      <c r="C180" s="135" t="s">
        <v>25</v>
      </c>
      <c r="D180" s="136">
        <f t="shared" ref="D180:F180" si="88">D185+D190+D195</f>
        <v>0</v>
      </c>
      <c r="E180" s="136">
        <f t="shared" si="88"/>
        <v>0</v>
      </c>
      <c r="F180" s="136">
        <f t="shared" si="88"/>
        <v>0</v>
      </c>
      <c r="G180" s="136">
        <f t="shared" si="84"/>
        <v>0</v>
      </c>
    </row>
    <row r="181" spans="1:8" s="51" customFormat="1" ht="18.75" x14ac:dyDescent="0.25">
      <c r="A181" s="233"/>
      <c r="B181" s="234"/>
      <c r="C181" s="135" t="s">
        <v>26</v>
      </c>
      <c r="D181" s="136">
        <f t="shared" ref="D181:F181" si="89">D186+D191+D196</f>
        <v>0</v>
      </c>
      <c r="E181" s="136">
        <f t="shared" si="89"/>
        <v>0</v>
      </c>
      <c r="F181" s="136">
        <f t="shared" si="89"/>
        <v>0</v>
      </c>
      <c r="G181" s="136">
        <f t="shared" si="84"/>
        <v>0</v>
      </c>
    </row>
    <row r="182" spans="1:8" s="51" customFormat="1" ht="18.75" x14ac:dyDescent="0.25">
      <c r="A182" s="233"/>
      <c r="B182" s="234"/>
      <c r="C182" s="135" t="s">
        <v>27</v>
      </c>
      <c r="D182" s="136">
        <f>D187+D192+D197</f>
        <v>0</v>
      </c>
      <c r="E182" s="136">
        <f t="shared" ref="E182:F182" si="90">E187+E192+E197</f>
        <v>0</v>
      </c>
      <c r="F182" s="136">
        <f t="shared" si="90"/>
        <v>0</v>
      </c>
      <c r="G182" s="136">
        <f t="shared" si="84"/>
        <v>0</v>
      </c>
    </row>
    <row r="183" spans="1:8" ht="18.75" x14ac:dyDescent="0.25">
      <c r="A183" s="197" t="s">
        <v>150</v>
      </c>
      <c r="B183" s="213" t="s">
        <v>402</v>
      </c>
      <c r="C183" s="27" t="s">
        <v>10</v>
      </c>
      <c r="D183" s="57">
        <f>D184+D185+D186+D187</f>
        <v>37478</v>
      </c>
      <c r="E183" s="57">
        <f t="shared" ref="E183" si="91">E184+E185+E186+E187</f>
        <v>37510.800000000003</v>
      </c>
      <c r="F183" s="57">
        <f t="shared" ref="F183" si="92">F184+F185+F186+F187</f>
        <v>37510.800000000003</v>
      </c>
      <c r="G183" s="57">
        <f t="shared" si="84"/>
        <v>112499.6</v>
      </c>
    </row>
    <row r="184" spans="1:8" s="7" customFormat="1" ht="31.5" x14ac:dyDescent="0.2">
      <c r="A184" s="197"/>
      <c r="B184" s="213"/>
      <c r="C184" s="27" t="s">
        <v>504</v>
      </c>
      <c r="D184" s="58">
        <v>37478</v>
      </c>
      <c r="E184" s="58">
        <v>37510.800000000003</v>
      </c>
      <c r="F184" s="58">
        <v>37510.800000000003</v>
      </c>
      <c r="G184" s="57">
        <f t="shared" si="84"/>
        <v>112499.6</v>
      </c>
    </row>
    <row r="185" spans="1:8" s="7" customFormat="1" ht="18.75" x14ac:dyDescent="0.2">
      <c r="A185" s="197"/>
      <c r="B185" s="213"/>
      <c r="C185" s="27" t="s">
        <v>25</v>
      </c>
      <c r="D185" s="58">
        <v>0</v>
      </c>
      <c r="E185" s="58">
        <v>0</v>
      </c>
      <c r="F185" s="58">
        <v>0</v>
      </c>
      <c r="G185" s="57">
        <f t="shared" si="84"/>
        <v>0</v>
      </c>
    </row>
    <row r="186" spans="1:8" s="7" customFormat="1" ht="18.75" x14ac:dyDescent="0.2">
      <c r="A186" s="197"/>
      <c r="B186" s="213"/>
      <c r="C186" s="27" t="s">
        <v>26</v>
      </c>
      <c r="D186" s="58">
        <v>0</v>
      </c>
      <c r="E186" s="58">
        <v>0</v>
      </c>
      <c r="F186" s="58">
        <v>0</v>
      </c>
      <c r="G186" s="57">
        <f t="shared" si="84"/>
        <v>0</v>
      </c>
    </row>
    <row r="187" spans="1:8" s="7" customFormat="1" ht="18.75" x14ac:dyDescent="0.2">
      <c r="A187" s="197"/>
      <c r="B187" s="213"/>
      <c r="C187" s="27" t="s">
        <v>27</v>
      </c>
      <c r="D187" s="58">
        <v>0</v>
      </c>
      <c r="E187" s="58">
        <v>0</v>
      </c>
      <c r="F187" s="58">
        <v>0</v>
      </c>
      <c r="G187" s="57">
        <f t="shared" si="84"/>
        <v>0</v>
      </c>
    </row>
    <row r="188" spans="1:8" s="7" customFormat="1" ht="18.75" x14ac:dyDescent="0.2">
      <c r="A188" s="197" t="s">
        <v>151</v>
      </c>
      <c r="B188" s="213" t="s">
        <v>403</v>
      </c>
      <c r="C188" s="27" t="s">
        <v>10</v>
      </c>
      <c r="D188" s="57">
        <f>D189+D190+D191+D192</f>
        <v>0</v>
      </c>
      <c r="E188" s="57">
        <f t="shared" ref="E188" si="93">E189+E190+E191+E192</f>
        <v>0</v>
      </c>
      <c r="F188" s="57">
        <f t="shared" ref="F188" si="94">F189+F190+F191+F192</f>
        <v>0</v>
      </c>
      <c r="G188" s="57">
        <f t="shared" si="84"/>
        <v>0</v>
      </c>
    </row>
    <row r="189" spans="1:8" ht="31.5" x14ac:dyDescent="0.25">
      <c r="A189" s="197"/>
      <c r="B189" s="213"/>
      <c r="C189" s="27" t="s">
        <v>504</v>
      </c>
      <c r="D189" s="58">
        <v>0</v>
      </c>
      <c r="E189" s="58">
        <v>0</v>
      </c>
      <c r="F189" s="58">
        <v>0</v>
      </c>
      <c r="G189" s="57">
        <f t="shared" si="84"/>
        <v>0</v>
      </c>
    </row>
    <row r="190" spans="1:8" ht="18.75" x14ac:dyDescent="0.25">
      <c r="A190" s="197"/>
      <c r="B190" s="213"/>
      <c r="C190" s="27" t="s">
        <v>25</v>
      </c>
      <c r="D190" s="58">
        <v>0</v>
      </c>
      <c r="E190" s="58">
        <v>0</v>
      </c>
      <c r="F190" s="58">
        <v>0</v>
      </c>
      <c r="G190" s="57">
        <f t="shared" si="84"/>
        <v>0</v>
      </c>
    </row>
    <row r="191" spans="1:8" ht="18.75" x14ac:dyDescent="0.25">
      <c r="A191" s="197"/>
      <c r="B191" s="213"/>
      <c r="C191" s="27" t="s">
        <v>26</v>
      </c>
      <c r="D191" s="58">
        <v>0</v>
      </c>
      <c r="E191" s="58">
        <v>0</v>
      </c>
      <c r="F191" s="58">
        <v>0</v>
      </c>
      <c r="G191" s="57">
        <f t="shared" si="84"/>
        <v>0</v>
      </c>
    </row>
    <row r="192" spans="1:8" ht="18.75" x14ac:dyDescent="0.25">
      <c r="A192" s="197"/>
      <c r="B192" s="213"/>
      <c r="C192" s="27" t="s">
        <v>27</v>
      </c>
      <c r="D192" s="58">
        <v>0</v>
      </c>
      <c r="E192" s="58">
        <v>0</v>
      </c>
      <c r="F192" s="58">
        <v>0</v>
      </c>
      <c r="G192" s="57">
        <f t="shared" si="84"/>
        <v>0</v>
      </c>
    </row>
    <row r="193" spans="1:7" s="7" customFormat="1" ht="18.75" customHeight="1" x14ac:dyDescent="0.2">
      <c r="A193" s="197" t="s">
        <v>418</v>
      </c>
      <c r="B193" s="213" t="s">
        <v>364</v>
      </c>
      <c r="C193" s="27" t="s">
        <v>10</v>
      </c>
      <c r="D193" s="57">
        <f>D194+D195+D196+D197</f>
        <v>0</v>
      </c>
      <c r="E193" s="57">
        <f t="shared" ref="E193:F193" si="95">E194+E195+E196+E197</f>
        <v>0</v>
      </c>
      <c r="F193" s="57">
        <f t="shared" si="95"/>
        <v>0</v>
      </c>
      <c r="G193" s="57">
        <f t="shared" ref="G193:G197" si="96">D193+E193+F193</f>
        <v>0</v>
      </c>
    </row>
    <row r="194" spans="1:7" ht="31.5" x14ac:dyDescent="0.25">
      <c r="A194" s="197"/>
      <c r="B194" s="213"/>
      <c r="C194" s="27" t="s">
        <v>504</v>
      </c>
      <c r="D194" s="58">
        <v>0</v>
      </c>
      <c r="E194" s="58">
        <v>0</v>
      </c>
      <c r="F194" s="58">
        <v>0</v>
      </c>
      <c r="G194" s="57">
        <f t="shared" si="96"/>
        <v>0</v>
      </c>
    </row>
    <row r="195" spans="1:7" ht="18.75" x14ac:dyDescent="0.25">
      <c r="A195" s="197"/>
      <c r="B195" s="213"/>
      <c r="C195" s="27" t="s">
        <v>25</v>
      </c>
      <c r="D195" s="58">
        <v>0</v>
      </c>
      <c r="E195" s="58">
        <v>0</v>
      </c>
      <c r="F195" s="58">
        <v>0</v>
      </c>
      <c r="G195" s="57">
        <f t="shared" si="96"/>
        <v>0</v>
      </c>
    </row>
    <row r="196" spans="1:7" ht="18.75" x14ac:dyDescent="0.25">
      <c r="A196" s="197"/>
      <c r="B196" s="213"/>
      <c r="C196" s="27" t="s">
        <v>26</v>
      </c>
      <c r="D196" s="58">
        <v>0</v>
      </c>
      <c r="E196" s="58">
        <v>0</v>
      </c>
      <c r="F196" s="58">
        <v>0</v>
      </c>
      <c r="G196" s="57">
        <f t="shared" si="96"/>
        <v>0</v>
      </c>
    </row>
    <row r="197" spans="1:7" ht="18.75" x14ac:dyDescent="0.25">
      <c r="A197" s="197"/>
      <c r="B197" s="213"/>
      <c r="C197" s="27" t="s">
        <v>27</v>
      </c>
      <c r="D197" s="58">
        <v>0</v>
      </c>
      <c r="E197" s="58">
        <v>0</v>
      </c>
      <c r="F197" s="58">
        <v>0</v>
      </c>
      <c r="G197" s="57">
        <f t="shared" si="96"/>
        <v>0</v>
      </c>
    </row>
    <row r="198" spans="1:7" ht="18.75" x14ac:dyDescent="0.25">
      <c r="A198" s="226" t="s">
        <v>165</v>
      </c>
      <c r="B198" s="223" t="s">
        <v>517</v>
      </c>
      <c r="C198" s="141" t="s">
        <v>10</v>
      </c>
      <c r="D198" s="136">
        <f>D203+D238</f>
        <v>152644</v>
      </c>
      <c r="E198" s="136">
        <f t="shared" ref="E198:G198" si="97">E203+E238</f>
        <v>32094.3</v>
      </c>
      <c r="F198" s="136">
        <f t="shared" si="97"/>
        <v>13244.3</v>
      </c>
      <c r="G198" s="136">
        <f t="shared" si="97"/>
        <v>197982.59999999998</v>
      </c>
    </row>
    <row r="199" spans="1:7" ht="31.5" x14ac:dyDescent="0.25">
      <c r="A199" s="227"/>
      <c r="B199" s="224"/>
      <c r="C199" s="141" t="s">
        <v>504</v>
      </c>
      <c r="D199" s="136">
        <f>D204+D239</f>
        <v>9137</v>
      </c>
      <c r="E199" s="136">
        <f t="shared" ref="E199:G199" si="98">E204+E239</f>
        <v>8682.4</v>
      </c>
      <c r="F199" s="136">
        <f t="shared" si="98"/>
        <v>8682.4</v>
      </c>
      <c r="G199" s="136">
        <f t="shared" si="98"/>
        <v>26501.8</v>
      </c>
    </row>
    <row r="200" spans="1:7" ht="18.75" x14ac:dyDescent="0.25">
      <c r="A200" s="227"/>
      <c r="B200" s="224"/>
      <c r="C200" s="141" t="s">
        <v>25</v>
      </c>
      <c r="D200" s="136">
        <f>D205+D240</f>
        <v>51770.9</v>
      </c>
      <c r="E200" s="136">
        <f t="shared" ref="E200:G200" si="99">E205+E240</f>
        <v>0</v>
      </c>
      <c r="F200" s="136">
        <f t="shared" si="99"/>
        <v>0</v>
      </c>
      <c r="G200" s="136">
        <f t="shared" si="99"/>
        <v>51770.9</v>
      </c>
    </row>
    <row r="201" spans="1:7" ht="18.75" x14ac:dyDescent="0.25">
      <c r="A201" s="227"/>
      <c r="B201" s="224"/>
      <c r="C201" s="141" t="s">
        <v>26</v>
      </c>
      <c r="D201" s="136">
        <f>D206+D241</f>
        <v>91736.099999999991</v>
      </c>
      <c r="E201" s="136">
        <f t="shared" ref="E201:G201" si="100">E206+E241</f>
        <v>23411.9</v>
      </c>
      <c r="F201" s="136">
        <f t="shared" si="100"/>
        <v>4561.8999999999996</v>
      </c>
      <c r="G201" s="136">
        <f t="shared" si="100"/>
        <v>119709.9</v>
      </c>
    </row>
    <row r="202" spans="1:7" ht="18.75" x14ac:dyDescent="0.25">
      <c r="A202" s="228"/>
      <c r="B202" s="225"/>
      <c r="C202" s="141" t="s">
        <v>27</v>
      </c>
      <c r="D202" s="136">
        <f>D207+D242</f>
        <v>0</v>
      </c>
      <c r="E202" s="136">
        <f t="shared" ref="E202:G202" si="101">E207+E242</f>
        <v>0</v>
      </c>
      <c r="F202" s="136">
        <f t="shared" si="101"/>
        <v>0</v>
      </c>
      <c r="G202" s="136">
        <f t="shared" si="101"/>
        <v>0</v>
      </c>
    </row>
    <row r="203" spans="1:7" ht="18.75" x14ac:dyDescent="0.25">
      <c r="A203" s="229" t="s">
        <v>512</v>
      </c>
      <c r="B203" s="235" t="s">
        <v>443</v>
      </c>
      <c r="C203" s="131" t="s">
        <v>10</v>
      </c>
      <c r="D203" s="132">
        <f>D204+D205+D206+D207</f>
        <v>144505.29999999999</v>
      </c>
      <c r="E203" s="132">
        <f>E204+E205+E206+E207</f>
        <v>24010.2</v>
      </c>
      <c r="F203" s="132">
        <f t="shared" ref="F203" si="102">F204+F205+F206+F207</f>
        <v>5160.2</v>
      </c>
      <c r="G203" s="132">
        <f t="shared" ref="G203" si="103">G204+G205+G206+G207</f>
        <v>173675.69999999998</v>
      </c>
    </row>
    <row r="204" spans="1:7" ht="31.5" x14ac:dyDescent="0.25">
      <c r="A204" s="229"/>
      <c r="B204" s="235"/>
      <c r="C204" s="131" t="s">
        <v>504</v>
      </c>
      <c r="D204" s="133">
        <f>D209+D214+D219</f>
        <v>1138</v>
      </c>
      <c r="E204" s="133">
        <f t="shared" ref="E204:F204" si="104">E209+E214+E219</f>
        <v>738</v>
      </c>
      <c r="F204" s="133">
        <f t="shared" si="104"/>
        <v>738</v>
      </c>
      <c r="G204" s="133">
        <f t="shared" ref="G204:G205" si="105">SUM(D204:F204)</f>
        <v>2614</v>
      </c>
    </row>
    <row r="205" spans="1:7" ht="18.75" x14ac:dyDescent="0.25">
      <c r="A205" s="229"/>
      <c r="B205" s="235"/>
      <c r="C205" s="131" t="s">
        <v>25</v>
      </c>
      <c r="D205" s="133">
        <f>D210+D215+D220</f>
        <v>51770.9</v>
      </c>
      <c r="E205" s="133">
        <f t="shared" ref="E205:F205" si="106">E210+E215+E220</f>
        <v>0</v>
      </c>
      <c r="F205" s="133">
        <f t="shared" si="106"/>
        <v>0</v>
      </c>
      <c r="G205" s="133">
        <f t="shared" si="105"/>
        <v>51770.9</v>
      </c>
    </row>
    <row r="206" spans="1:7" ht="18.75" x14ac:dyDescent="0.25">
      <c r="A206" s="229"/>
      <c r="B206" s="235"/>
      <c r="C206" s="131" t="s">
        <v>26</v>
      </c>
      <c r="D206" s="133">
        <f>D211+D216+D221</f>
        <v>91596.4</v>
      </c>
      <c r="E206" s="133">
        <f t="shared" ref="E206:F206" si="107">E211+E216+E221</f>
        <v>23272.2</v>
      </c>
      <c r="F206" s="133">
        <f t="shared" si="107"/>
        <v>4422.2</v>
      </c>
      <c r="G206" s="133">
        <f>SUM(D206:F206)</f>
        <v>119290.79999999999</v>
      </c>
    </row>
    <row r="207" spans="1:7" ht="18.75" x14ac:dyDescent="0.25">
      <c r="A207" s="229"/>
      <c r="B207" s="235"/>
      <c r="C207" s="131" t="s">
        <v>27</v>
      </c>
      <c r="D207" s="133">
        <f>D212+D217+D222</f>
        <v>0</v>
      </c>
      <c r="E207" s="133">
        <f t="shared" ref="E207:F207" si="108">E212+E217+E222</f>
        <v>0</v>
      </c>
      <c r="F207" s="133">
        <f t="shared" si="108"/>
        <v>0</v>
      </c>
      <c r="G207" s="133">
        <f>SUM(D207:F207)</f>
        <v>0</v>
      </c>
    </row>
    <row r="208" spans="1:7" ht="18.75" x14ac:dyDescent="0.25">
      <c r="A208" s="197" t="s">
        <v>152</v>
      </c>
      <c r="B208" s="213" t="s">
        <v>444</v>
      </c>
      <c r="C208" s="27" t="s">
        <v>10</v>
      </c>
      <c r="D208" s="57">
        <f>D209+D210+D211+D212</f>
        <v>69427.899999999994</v>
      </c>
      <c r="E208" s="57">
        <f t="shared" ref="E208:F208" si="109">E209+E210+E211+E212</f>
        <v>0</v>
      </c>
      <c r="F208" s="57">
        <f t="shared" si="109"/>
        <v>0</v>
      </c>
      <c r="G208" s="57">
        <f t="shared" ref="G208:G237" si="110">D208+E208+F208</f>
        <v>69427.899999999994</v>
      </c>
    </row>
    <row r="209" spans="1:7" ht="31.5" x14ac:dyDescent="0.25">
      <c r="A209" s="197"/>
      <c r="B209" s="213"/>
      <c r="C209" s="27" t="s">
        <v>504</v>
      </c>
      <c r="D209" s="58">
        <v>400</v>
      </c>
      <c r="E209" s="58">
        <v>0</v>
      </c>
      <c r="F209" s="58">
        <v>0</v>
      </c>
      <c r="G209" s="57">
        <f t="shared" si="110"/>
        <v>400</v>
      </c>
    </row>
    <row r="210" spans="1:7" ht="18.75" x14ac:dyDescent="0.25">
      <c r="A210" s="197"/>
      <c r="B210" s="213"/>
      <c r="C210" s="27" t="s">
        <v>25</v>
      </c>
      <c r="D210" s="58">
        <v>51770.9</v>
      </c>
      <c r="E210" s="58">
        <v>0</v>
      </c>
      <c r="F210" s="58">
        <v>0</v>
      </c>
      <c r="G210" s="57">
        <f t="shared" si="110"/>
        <v>51770.9</v>
      </c>
    </row>
    <row r="211" spans="1:7" ht="18.75" x14ac:dyDescent="0.25">
      <c r="A211" s="197"/>
      <c r="B211" s="213"/>
      <c r="C211" s="27" t="s">
        <v>26</v>
      </c>
      <c r="D211" s="58">
        <v>17257</v>
      </c>
      <c r="E211" s="58">
        <v>0</v>
      </c>
      <c r="F211" s="58">
        <v>0</v>
      </c>
      <c r="G211" s="57">
        <f t="shared" si="110"/>
        <v>17257</v>
      </c>
    </row>
    <row r="212" spans="1:7" ht="45" customHeight="1" x14ac:dyDescent="0.25">
      <c r="A212" s="197"/>
      <c r="B212" s="213"/>
      <c r="C212" s="27" t="s">
        <v>27</v>
      </c>
      <c r="D212" s="58">
        <v>0</v>
      </c>
      <c r="E212" s="58">
        <v>0</v>
      </c>
      <c r="F212" s="58">
        <v>0</v>
      </c>
      <c r="G212" s="57">
        <f t="shared" si="110"/>
        <v>0</v>
      </c>
    </row>
    <row r="213" spans="1:7" ht="27" customHeight="1" x14ac:dyDescent="0.25">
      <c r="A213" s="197" t="s">
        <v>153</v>
      </c>
      <c r="B213" s="213" t="s">
        <v>445</v>
      </c>
      <c r="C213" s="143" t="s">
        <v>10</v>
      </c>
      <c r="D213" s="57">
        <f>D214+D215+D216+D217</f>
        <v>69917.2</v>
      </c>
      <c r="E213" s="57">
        <f t="shared" ref="E213:F213" si="111">E214+E215+E216+E217</f>
        <v>18850</v>
      </c>
      <c r="F213" s="57">
        <f t="shared" si="111"/>
        <v>0</v>
      </c>
      <c r="G213" s="57">
        <f t="shared" si="110"/>
        <v>88767.2</v>
      </c>
    </row>
    <row r="214" spans="1:7" ht="27" customHeight="1" x14ac:dyDescent="0.25">
      <c r="A214" s="197"/>
      <c r="B214" s="213"/>
      <c r="C214" s="143" t="s">
        <v>504</v>
      </c>
      <c r="D214" s="58">
        <v>0</v>
      </c>
      <c r="E214" s="58">
        <v>0</v>
      </c>
      <c r="F214" s="58">
        <v>0</v>
      </c>
      <c r="G214" s="57">
        <f t="shared" si="110"/>
        <v>0</v>
      </c>
    </row>
    <row r="215" spans="1:7" ht="27" customHeight="1" x14ac:dyDescent="0.25">
      <c r="A215" s="197"/>
      <c r="B215" s="213"/>
      <c r="C215" s="143" t="s">
        <v>25</v>
      </c>
      <c r="D215" s="58">
        <v>0</v>
      </c>
      <c r="E215" s="58">
        <v>0</v>
      </c>
      <c r="F215" s="58">
        <v>0</v>
      </c>
      <c r="G215" s="57">
        <f t="shared" si="110"/>
        <v>0</v>
      </c>
    </row>
    <row r="216" spans="1:7" ht="27" customHeight="1" x14ac:dyDescent="0.25">
      <c r="A216" s="197"/>
      <c r="B216" s="213"/>
      <c r="C216" s="143" t="s">
        <v>26</v>
      </c>
      <c r="D216" s="58">
        <v>69917.2</v>
      </c>
      <c r="E216" s="58">
        <v>18850</v>
      </c>
      <c r="F216" s="58">
        <v>0</v>
      </c>
      <c r="G216" s="57">
        <f t="shared" si="110"/>
        <v>88767.2</v>
      </c>
    </row>
    <row r="217" spans="1:7" ht="27" customHeight="1" x14ac:dyDescent="0.25">
      <c r="A217" s="197"/>
      <c r="B217" s="213"/>
      <c r="C217" s="143" t="s">
        <v>27</v>
      </c>
      <c r="D217" s="58">
        <v>0</v>
      </c>
      <c r="E217" s="58">
        <v>0</v>
      </c>
      <c r="F217" s="58">
        <v>0</v>
      </c>
      <c r="G217" s="57">
        <f t="shared" si="110"/>
        <v>0</v>
      </c>
    </row>
    <row r="218" spans="1:7" ht="18.75" x14ac:dyDescent="0.25">
      <c r="A218" s="236" t="s">
        <v>509</v>
      </c>
      <c r="B218" s="237" t="s">
        <v>404</v>
      </c>
      <c r="C218" s="125" t="s">
        <v>10</v>
      </c>
      <c r="D218" s="126">
        <f>D219+D220+D221+D222</f>
        <v>5160.2</v>
      </c>
      <c r="E218" s="126">
        <f t="shared" ref="E218:F218" si="112">E219+E220+E221+E222</f>
        <v>5160.2</v>
      </c>
      <c r="F218" s="126">
        <f t="shared" si="112"/>
        <v>5160.2</v>
      </c>
      <c r="G218" s="126">
        <f t="shared" si="110"/>
        <v>15480.599999999999</v>
      </c>
    </row>
    <row r="219" spans="1:7" ht="31.5" x14ac:dyDescent="0.25">
      <c r="A219" s="236"/>
      <c r="B219" s="237"/>
      <c r="C219" s="125" t="s">
        <v>504</v>
      </c>
      <c r="D219" s="126">
        <f>D224+D229+D234</f>
        <v>738</v>
      </c>
      <c r="E219" s="126">
        <f t="shared" ref="E219:G219" si="113">E224+E229+E234</f>
        <v>738</v>
      </c>
      <c r="F219" s="126">
        <f t="shared" si="113"/>
        <v>738</v>
      </c>
      <c r="G219" s="126">
        <f t="shared" si="113"/>
        <v>2214</v>
      </c>
    </row>
    <row r="220" spans="1:7" ht="18.75" x14ac:dyDescent="0.25">
      <c r="A220" s="236"/>
      <c r="B220" s="237"/>
      <c r="C220" s="125" t="s">
        <v>25</v>
      </c>
      <c r="D220" s="126">
        <f>D225+D230+D235</f>
        <v>0</v>
      </c>
      <c r="E220" s="126">
        <f t="shared" ref="E220:G220" si="114">E225+E230+E235</f>
        <v>0</v>
      </c>
      <c r="F220" s="126">
        <f t="shared" si="114"/>
        <v>0</v>
      </c>
      <c r="G220" s="126">
        <f t="shared" si="114"/>
        <v>0</v>
      </c>
    </row>
    <row r="221" spans="1:7" ht="18.75" x14ac:dyDescent="0.25">
      <c r="A221" s="236"/>
      <c r="B221" s="237"/>
      <c r="C221" s="125" t="s">
        <v>26</v>
      </c>
      <c r="D221" s="126">
        <f>D226+D231+D236</f>
        <v>4422.2</v>
      </c>
      <c r="E221" s="126">
        <f t="shared" ref="E221:G221" si="115">E226+E231+E236</f>
        <v>4422.2</v>
      </c>
      <c r="F221" s="126">
        <f t="shared" si="115"/>
        <v>4422.2</v>
      </c>
      <c r="G221" s="126">
        <f t="shared" si="115"/>
        <v>13266.6</v>
      </c>
    </row>
    <row r="222" spans="1:7" ht="18.75" x14ac:dyDescent="0.25">
      <c r="A222" s="236"/>
      <c r="B222" s="237"/>
      <c r="C222" s="125" t="s">
        <v>27</v>
      </c>
      <c r="D222" s="126">
        <f>D227+D232+D237</f>
        <v>0</v>
      </c>
      <c r="E222" s="126">
        <f t="shared" ref="E222:G222" si="116">E227+E232+E237</f>
        <v>0</v>
      </c>
      <c r="F222" s="126">
        <f t="shared" si="116"/>
        <v>0</v>
      </c>
      <c r="G222" s="126">
        <f t="shared" si="116"/>
        <v>0</v>
      </c>
    </row>
    <row r="223" spans="1:7" ht="18.75" x14ac:dyDescent="0.25">
      <c r="A223" s="197" t="s">
        <v>154</v>
      </c>
      <c r="B223" s="213" t="s">
        <v>404</v>
      </c>
      <c r="C223" s="27" t="s">
        <v>10</v>
      </c>
      <c r="D223" s="57">
        <f>D224+D225+D226+D227</f>
        <v>2752.9</v>
      </c>
      <c r="E223" s="57">
        <f t="shared" ref="E223:F223" si="117">E224+E225+E226+E227</f>
        <v>2752.9</v>
      </c>
      <c r="F223" s="57">
        <f t="shared" si="117"/>
        <v>2752.9</v>
      </c>
      <c r="G223" s="57">
        <f t="shared" si="110"/>
        <v>8258.7000000000007</v>
      </c>
    </row>
    <row r="224" spans="1:7" ht="31.5" x14ac:dyDescent="0.25">
      <c r="A224" s="197"/>
      <c r="B224" s="213"/>
      <c r="C224" s="27" t="s">
        <v>504</v>
      </c>
      <c r="D224" s="58">
        <v>738</v>
      </c>
      <c r="E224" s="58">
        <v>738</v>
      </c>
      <c r="F224" s="58">
        <v>738</v>
      </c>
      <c r="G224" s="57">
        <f t="shared" si="110"/>
        <v>2214</v>
      </c>
    </row>
    <row r="225" spans="1:7" ht="18.75" x14ac:dyDescent="0.25">
      <c r="A225" s="197"/>
      <c r="B225" s="213"/>
      <c r="C225" s="27" t="s">
        <v>25</v>
      </c>
      <c r="D225" s="58">
        <v>0</v>
      </c>
      <c r="E225" s="58">
        <v>0</v>
      </c>
      <c r="F225" s="58">
        <v>0</v>
      </c>
      <c r="G225" s="57">
        <f t="shared" si="110"/>
        <v>0</v>
      </c>
    </row>
    <row r="226" spans="1:7" ht="18.75" x14ac:dyDescent="0.25">
      <c r="A226" s="197"/>
      <c r="B226" s="213"/>
      <c r="C226" s="27" t="s">
        <v>26</v>
      </c>
      <c r="D226" s="58">
        <v>2014.9</v>
      </c>
      <c r="E226" s="58">
        <v>2014.9</v>
      </c>
      <c r="F226" s="58">
        <v>2014.9</v>
      </c>
      <c r="G226" s="57">
        <f t="shared" si="110"/>
        <v>6044.7000000000007</v>
      </c>
    </row>
    <row r="227" spans="1:7" ht="18.75" x14ac:dyDescent="0.25">
      <c r="A227" s="197"/>
      <c r="B227" s="213"/>
      <c r="C227" s="27" t="s">
        <v>27</v>
      </c>
      <c r="D227" s="58">
        <v>0</v>
      </c>
      <c r="E227" s="58">
        <v>0</v>
      </c>
      <c r="F227" s="58">
        <v>0</v>
      </c>
      <c r="G227" s="57">
        <f t="shared" si="110"/>
        <v>0</v>
      </c>
    </row>
    <row r="228" spans="1:7" ht="18.75" x14ac:dyDescent="0.25">
      <c r="A228" s="197" t="s">
        <v>155</v>
      </c>
      <c r="B228" s="213" t="s">
        <v>405</v>
      </c>
      <c r="C228" s="27" t="s">
        <v>10</v>
      </c>
      <c r="D228" s="57">
        <f>D229+D230+D231+D232</f>
        <v>2358.1</v>
      </c>
      <c r="E228" s="57">
        <f t="shared" ref="E228:F228" si="118">E229+E230+E231+E232</f>
        <v>2358.1</v>
      </c>
      <c r="F228" s="57">
        <f t="shared" si="118"/>
        <v>2358.1</v>
      </c>
      <c r="G228" s="57">
        <f t="shared" si="110"/>
        <v>7074.2999999999993</v>
      </c>
    </row>
    <row r="229" spans="1:7" ht="31.5" x14ac:dyDescent="0.25">
      <c r="A229" s="197"/>
      <c r="B229" s="213"/>
      <c r="C229" s="27" t="s">
        <v>504</v>
      </c>
      <c r="D229" s="58">
        <v>0</v>
      </c>
      <c r="E229" s="58">
        <v>0</v>
      </c>
      <c r="F229" s="58">
        <v>0</v>
      </c>
      <c r="G229" s="57">
        <f t="shared" si="110"/>
        <v>0</v>
      </c>
    </row>
    <row r="230" spans="1:7" ht="18.75" x14ac:dyDescent="0.25">
      <c r="A230" s="197"/>
      <c r="B230" s="213"/>
      <c r="C230" s="27" t="s">
        <v>25</v>
      </c>
      <c r="D230" s="58">
        <v>0</v>
      </c>
      <c r="E230" s="58">
        <v>0</v>
      </c>
      <c r="F230" s="58">
        <v>0</v>
      </c>
      <c r="G230" s="57">
        <f t="shared" si="110"/>
        <v>0</v>
      </c>
    </row>
    <row r="231" spans="1:7" ht="18.75" x14ac:dyDescent="0.25">
      <c r="A231" s="197"/>
      <c r="B231" s="213"/>
      <c r="C231" s="27" t="s">
        <v>26</v>
      </c>
      <c r="D231" s="58">
        <v>2358.1</v>
      </c>
      <c r="E231" s="58">
        <v>2358.1</v>
      </c>
      <c r="F231" s="58">
        <v>2358.1</v>
      </c>
      <c r="G231" s="57">
        <f t="shared" si="110"/>
        <v>7074.2999999999993</v>
      </c>
    </row>
    <row r="232" spans="1:7" ht="18.75" x14ac:dyDescent="0.25">
      <c r="A232" s="197"/>
      <c r="B232" s="213"/>
      <c r="C232" s="27" t="s">
        <v>27</v>
      </c>
      <c r="D232" s="58">
        <v>0</v>
      </c>
      <c r="E232" s="58">
        <v>0</v>
      </c>
      <c r="F232" s="58">
        <v>0</v>
      </c>
      <c r="G232" s="57">
        <f t="shared" si="110"/>
        <v>0</v>
      </c>
    </row>
    <row r="233" spans="1:7" ht="18.75" x14ac:dyDescent="0.25">
      <c r="A233" s="197" t="s">
        <v>156</v>
      </c>
      <c r="B233" s="213" t="s">
        <v>419</v>
      </c>
      <c r="C233" s="27" t="s">
        <v>10</v>
      </c>
      <c r="D233" s="57">
        <f>D234+D235+D236+D237</f>
        <v>49.2</v>
      </c>
      <c r="E233" s="57">
        <f t="shared" ref="E233:F233" si="119">E234+E235+E236+E237</f>
        <v>49.2</v>
      </c>
      <c r="F233" s="57">
        <f t="shared" si="119"/>
        <v>49.2</v>
      </c>
      <c r="G233" s="57">
        <f t="shared" si="110"/>
        <v>147.60000000000002</v>
      </c>
    </row>
    <row r="234" spans="1:7" ht="31.5" x14ac:dyDescent="0.25">
      <c r="A234" s="197"/>
      <c r="B234" s="213"/>
      <c r="C234" s="143" t="s">
        <v>504</v>
      </c>
      <c r="D234" s="58">
        <v>0</v>
      </c>
      <c r="E234" s="58">
        <v>0</v>
      </c>
      <c r="F234" s="58">
        <v>0</v>
      </c>
      <c r="G234" s="57">
        <f t="shared" si="110"/>
        <v>0</v>
      </c>
    </row>
    <row r="235" spans="1:7" ht="18.75" x14ac:dyDescent="0.25">
      <c r="A235" s="197"/>
      <c r="B235" s="213"/>
      <c r="C235" s="27" t="s">
        <v>25</v>
      </c>
      <c r="D235" s="58">
        <v>0</v>
      </c>
      <c r="E235" s="58">
        <v>0</v>
      </c>
      <c r="F235" s="58">
        <v>0</v>
      </c>
      <c r="G235" s="57">
        <f t="shared" si="110"/>
        <v>0</v>
      </c>
    </row>
    <row r="236" spans="1:7" ht="18.75" x14ac:dyDescent="0.25">
      <c r="A236" s="197"/>
      <c r="B236" s="213"/>
      <c r="C236" s="27" t="s">
        <v>26</v>
      </c>
      <c r="D236" s="58">
        <v>49.2</v>
      </c>
      <c r="E236" s="58">
        <v>49.2</v>
      </c>
      <c r="F236" s="58">
        <v>49.2</v>
      </c>
      <c r="G236" s="57">
        <f t="shared" si="110"/>
        <v>147.60000000000002</v>
      </c>
    </row>
    <row r="237" spans="1:7" ht="18.75" x14ac:dyDescent="0.25">
      <c r="A237" s="197"/>
      <c r="B237" s="213"/>
      <c r="C237" s="27" t="s">
        <v>27</v>
      </c>
      <c r="D237" s="58">
        <v>0</v>
      </c>
      <c r="E237" s="58">
        <v>0</v>
      </c>
      <c r="F237" s="58">
        <v>0</v>
      </c>
      <c r="G237" s="57">
        <f t="shared" si="110"/>
        <v>0</v>
      </c>
    </row>
    <row r="238" spans="1:7" s="51" customFormat="1" ht="18.75" x14ac:dyDescent="0.25">
      <c r="A238" s="238" t="s">
        <v>515</v>
      </c>
      <c r="B238" s="230" t="s">
        <v>446</v>
      </c>
      <c r="C238" s="131" t="s">
        <v>10</v>
      </c>
      <c r="D238" s="132">
        <f>D239+D240+D241+D242</f>
        <v>8138.7</v>
      </c>
      <c r="E238" s="132">
        <f t="shared" ref="E238:F238" si="120">E239+E240+E241+E242</f>
        <v>8084.0999999999995</v>
      </c>
      <c r="F238" s="132">
        <f t="shared" si="120"/>
        <v>8084.0999999999995</v>
      </c>
      <c r="G238" s="132">
        <f t="shared" si="84"/>
        <v>24306.899999999998</v>
      </c>
    </row>
    <row r="239" spans="1:7" s="51" customFormat="1" ht="31.5" x14ac:dyDescent="0.25">
      <c r="A239" s="238"/>
      <c r="B239" s="230"/>
      <c r="C239" s="131" t="s">
        <v>504</v>
      </c>
      <c r="D239" s="132">
        <f>D244+D249+D254+D259+D264+D269</f>
        <v>7999</v>
      </c>
      <c r="E239" s="132">
        <f t="shared" ref="E239:F239" si="121">E244+E249+E254+E259+E264+E269</f>
        <v>7944.4</v>
      </c>
      <c r="F239" s="132">
        <f t="shared" si="121"/>
        <v>7944.4</v>
      </c>
      <c r="G239" s="132">
        <f t="shared" si="84"/>
        <v>23887.8</v>
      </c>
    </row>
    <row r="240" spans="1:7" s="51" customFormat="1" ht="18.75" x14ac:dyDescent="0.25">
      <c r="A240" s="238"/>
      <c r="B240" s="230"/>
      <c r="C240" s="131" t="s">
        <v>25</v>
      </c>
      <c r="D240" s="132">
        <f>D245+D250+D255+D260+D265+D270</f>
        <v>0</v>
      </c>
      <c r="E240" s="132">
        <f t="shared" ref="E240:F240" si="122">E245+E250+E255+E260+E265+E270</f>
        <v>0</v>
      </c>
      <c r="F240" s="132">
        <f t="shared" si="122"/>
        <v>0</v>
      </c>
      <c r="G240" s="132">
        <f t="shared" si="84"/>
        <v>0</v>
      </c>
    </row>
    <row r="241" spans="1:7" s="51" customFormat="1" ht="18.75" x14ac:dyDescent="0.25">
      <c r="A241" s="238"/>
      <c r="B241" s="230"/>
      <c r="C241" s="131" t="s">
        <v>26</v>
      </c>
      <c r="D241" s="132">
        <f>D246+D251+D256+D261+D266+D271</f>
        <v>139.69999999999999</v>
      </c>
      <c r="E241" s="132">
        <f t="shared" ref="E241:F241" si="123">E246+E251+E256+E261+E266+E271</f>
        <v>139.69999999999999</v>
      </c>
      <c r="F241" s="132">
        <f t="shared" si="123"/>
        <v>139.69999999999999</v>
      </c>
      <c r="G241" s="132">
        <f t="shared" si="84"/>
        <v>419.09999999999997</v>
      </c>
    </row>
    <row r="242" spans="1:7" s="51" customFormat="1" ht="18.75" x14ac:dyDescent="0.25">
      <c r="A242" s="238"/>
      <c r="B242" s="230"/>
      <c r="C242" s="131" t="s">
        <v>27</v>
      </c>
      <c r="D242" s="132">
        <f>D247+D252+D257+D262+D267+D272</f>
        <v>0</v>
      </c>
      <c r="E242" s="132">
        <f t="shared" ref="E242:F242" si="124">E247+E252+E257+E262+E267+E272</f>
        <v>0</v>
      </c>
      <c r="F242" s="132">
        <f t="shared" si="124"/>
        <v>0</v>
      </c>
      <c r="G242" s="132">
        <f t="shared" si="84"/>
        <v>0</v>
      </c>
    </row>
    <row r="243" spans="1:7" ht="18.75" x14ac:dyDescent="0.25">
      <c r="A243" s="197" t="s">
        <v>157</v>
      </c>
      <c r="B243" s="213" t="s">
        <v>406</v>
      </c>
      <c r="C243" s="27" t="s">
        <v>10</v>
      </c>
      <c r="D243" s="57">
        <f>D244+D245+D246+D247</f>
        <v>3629</v>
      </c>
      <c r="E243" s="57">
        <f t="shared" ref="E243" si="125">E244+E245+E246+E247</f>
        <v>3574.4</v>
      </c>
      <c r="F243" s="57">
        <f t="shared" ref="F243" si="126">F244+F245+F246+F247</f>
        <v>3574.4</v>
      </c>
      <c r="G243" s="57">
        <f t="shared" si="84"/>
        <v>10777.8</v>
      </c>
    </row>
    <row r="244" spans="1:7" ht="31.5" x14ac:dyDescent="0.25">
      <c r="A244" s="197"/>
      <c r="B244" s="213"/>
      <c r="C244" s="27" t="s">
        <v>504</v>
      </c>
      <c r="D244" s="58">
        <v>3629</v>
      </c>
      <c r="E244" s="58">
        <v>3574.4</v>
      </c>
      <c r="F244" s="58">
        <v>3574.4</v>
      </c>
      <c r="G244" s="57">
        <f t="shared" si="84"/>
        <v>10777.8</v>
      </c>
    </row>
    <row r="245" spans="1:7" ht="18.75" x14ac:dyDescent="0.25">
      <c r="A245" s="197"/>
      <c r="B245" s="213"/>
      <c r="C245" s="27" t="s">
        <v>25</v>
      </c>
      <c r="D245" s="58">
        <v>0</v>
      </c>
      <c r="E245" s="58">
        <v>0</v>
      </c>
      <c r="F245" s="58">
        <v>0</v>
      </c>
      <c r="G245" s="57">
        <f t="shared" si="84"/>
        <v>0</v>
      </c>
    </row>
    <row r="246" spans="1:7" ht="18.75" x14ac:dyDescent="0.25">
      <c r="A246" s="197"/>
      <c r="B246" s="213"/>
      <c r="C246" s="27" t="s">
        <v>26</v>
      </c>
      <c r="D246" s="58">
        <v>0</v>
      </c>
      <c r="E246" s="58">
        <v>0</v>
      </c>
      <c r="F246" s="58">
        <v>0</v>
      </c>
      <c r="G246" s="57">
        <f t="shared" si="84"/>
        <v>0</v>
      </c>
    </row>
    <row r="247" spans="1:7" ht="18.75" x14ac:dyDescent="0.25">
      <c r="A247" s="197"/>
      <c r="B247" s="213"/>
      <c r="C247" s="27" t="s">
        <v>27</v>
      </c>
      <c r="D247" s="58">
        <v>0</v>
      </c>
      <c r="E247" s="58">
        <v>0</v>
      </c>
      <c r="F247" s="58">
        <v>0</v>
      </c>
      <c r="G247" s="57">
        <f t="shared" si="84"/>
        <v>0</v>
      </c>
    </row>
    <row r="248" spans="1:7" ht="18.75" x14ac:dyDescent="0.25">
      <c r="A248" s="197" t="s">
        <v>276</v>
      </c>
      <c r="B248" s="213" t="s">
        <v>407</v>
      </c>
      <c r="C248" s="27" t="s">
        <v>10</v>
      </c>
      <c r="D248" s="57">
        <f>D249+D250+D251+D252</f>
        <v>771</v>
      </c>
      <c r="E248" s="57">
        <f t="shared" ref="E248:F248" si="127">E249+E250+E251+E252</f>
        <v>771</v>
      </c>
      <c r="F248" s="57">
        <f t="shared" si="127"/>
        <v>771</v>
      </c>
      <c r="G248" s="57">
        <f t="shared" si="84"/>
        <v>2313</v>
      </c>
    </row>
    <row r="249" spans="1:7" ht="31.5" x14ac:dyDescent="0.25">
      <c r="A249" s="197"/>
      <c r="B249" s="213"/>
      <c r="C249" s="27" t="s">
        <v>504</v>
      </c>
      <c r="D249" s="58">
        <v>771</v>
      </c>
      <c r="E249" s="58">
        <v>771</v>
      </c>
      <c r="F249" s="58">
        <v>771</v>
      </c>
      <c r="G249" s="57">
        <f t="shared" si="84"/>
        <v>2313</v>
      </c>
    </row>
    <row r="250" spans="1:7" ht="18.75" x14ac:dyDescent="0.25">
      <c r="A250" s="197"/>
      <c r="B250" s="213"/>
      <c r="C250" s="27" t="s">
        <v>25</v>
      </c>
      <c r="D250" s="58">
        <v>0</v>
      </c>
      <c r="E250" s="58">
        <v>0</v>
      </c>
      <c r="F250" s="58">
        <v>0</v>
      </c>
      <c r="G250" s="57">
        <f t="shared" si="84"/>
        <v>0</v>
      </c>
    </row>
    <row r="251" spans="1:7" ht="18.75" x14ac:dyDescent="0.25">
      <c r="A251" s="197"/>
      <c r="B251" s="213"/>
      <c r="C251" s="27" t="s">
        <v>26</v>
      </c>
      <c r="D251" s="58">
        <v>0</v>
      </c>
      <c r="E251" s="58">
        <v>0</v>
      </c>
      <c r="F251" s="58">
        <v>0</v>
      </c>
      <c r="G251" s="57">
        <f t="shared" ref="G251:G352" si="128">D251+E251+F251</f>
        <v>0</v>
      </c>
    </row>
    <row r="252" spans="1:7" ht="18.75" x14ac:dyDescent="0.25">
      <c r="A252" s="197"/>
      <c r="B252" s="213"/>
      <c r="C252" s="27" t="s">
        <v>27</v>
      </c>
      <c r="D252" s="58">
        <v>0</v>
      </c>
      <c r="E252" s="58">
        <v>0</v>
      </c>
      <c r="F252" s="58">
        <v>0</v>
      </c>
      <c r="G252" s="57">
        <f t="shared" si="128"/>
        <v>0</v>
      </c>
    </row>
    <row r="253" spans="1:7" ht="18.75" x14ac:dyDescent="0.25">
      <c r="A253" s="197" t="s">
        <v>281</v>
      </c>
      <c r="B253" s="213" t="s">
        <v>208</v>
      </c>
      <c r="C253" s="27" t="s">
        <v>10</v>
      </c>
      <c r="D253" s="57">
        <f>D254+D255+D256+D257</f>
        <v>2478.6999999999998</v>
      </c>
      <c r="E253" s="57">
        <f t="shared" ref="E253:F253" si="129">E254+E255+E256+E257</f>
        <v>2478.6999999999998</v>
      </c>
      <c r="F253" s="57">
        <f t="shared" si="129"/>
        <v>2478.6999999999998</v>
      </c>
      <c r="G253" s="57">
        <f t="shared" si="128"/>
        <v>7436.0999999999995</v>
      </c>
    </row>
    <row r="254" spans="1:7" ht="31.5" x14ac:dyDescent="0.25">
      <c r="A254" s="197"/>
      <c r="B254" s="213"/>
      <c r="C254" s="27" t="s">
        <v>504</v>
      </c>
      <c r="D254" s="58">
        <v>2478.6999999999998</v>
      </c>
      <c r="E254" s="58">
        <v>2478.6999999999998</v>
      </c>
      <c r="F254" s="58">
        <v>2478.6999999999998</v>
      </c>
      <c r="G254" s="57">
        <f t="shared" si="128"/>
        <v>7436.0999999999995</v>
      </c>
    </row>
    <row r="255" spans="1:7" ht="18.75" x14ac:dyDescent="0.25">
      <c r="A255" s="197"/>
      <c r="B255" s="213"/>
      <c r="C255" s="27" t="s">
        <v>25</v>
      </c>
      <c r="D255" s="58">
        <v>0</v>
      </c>
      <c r="E255" s="58">
        <v>0</v>
      </c>
      <c r="F255" s="58">
        <v>0</v>
      </c>
      <c r="G255" s="57">
        <f t="shared" si="128"/>
        <v>0</v>
      </c>
    </row>
    <row r="256" spans="1:7" ht="18.75" x14ac:dyDescent="0.25">
      <c r="A256" s="197"/>
      <c r="B256" s="213"/>
      <c r="C256" s="27" t="s">
        <v>26</v>
      </c>
      <c r="D256" s="58">
        <v>0</v>
      </c>
      <c r="E256" s="58">
        <v>0</v>
      </c>
      <c r="F256" s="58">
        <v>0</v>
      </c>
      <c r="G256" s="57">
        <f t="shared" si="128"/>
        <v>0</v>
      </c>
    </row>
    <row r="257" spans="1:7" ht="15" customHeight="1" x14ac:dyDescent="0.25">
      <c r="A257" s="197"/>
      <c r="B257" s="213"/>
      <c r="C257" s="27" t="s">
        <v>27</v>
      </c>
      <c r="D257" s="58">
        <v>0</v>
      </c>
      <c r="E257" s="58">
        <v>0</v>
      </c>
      <c r="F257" s="58">
        <v>0</v>
      </c>
      <c r="G257" s="57">
        <f t="shared" si="128"/>
        <v>0</v>
      </c>
    </row>
    <row r="258" spans="1:7" ht="18.75" x14ac:dyDescent="0.25">
      <c r="A258" s="197" t="s">
        <v>282</v>
      </c>
      <c r="B258" s="213" t="s">
        <v>408</v>
      </c>
      <c r="C258" s="27" t="s">
        <v>10</v>
      </c>
      <c r="D258" s="57">
        <f>D259+D260+D261+D262</f>
        <v>143.69999999999999</v>
      </c>
      <c r="E258" s="57">
        <f t="shared" ref="E258" si="130">E259+E260+E261+E262</f>
        <v>143.69999999999999</v>
      </c>
      <c r="F258" s="57">
        <f t="shared" ref="F258" si="131">F259+F260+F261+F262</f>
        <v>143.69999999999999</v>
      </c>
      <c r="G258" s="57">
        <f t="shared" ref="G258:G267" si="132">D258+E258+F258</f>
        <v>431.09999999999997</v>
      </c>
    </row>
    <row r="259" spans="1:7" ht="31.5" x14ac:dyDescent="0.25">
      <c r="A259" s="197"/>
      <c r="B259" s="213"/>
      <c r="C259" s="27" t="s">
        <v>504</v>
      </c>
      <c r="D259" s="58">
        <v>4</v>
      </c>
      <c r="E259" s="58">
        <v>4</v>
      </c>
      <c r="F259" s="58">
        <v>4</v>
      </c>
      <c r="G259" s="57">
        <f t="shared" si="132"/>
        <v>12</v>
      </c>
    </row>
    <row r="260" spans="1:7" ht="18.75" x14ac:dyDescent="0.25">
      <c r="A260" s="197"/>
      <c r="B260" s="213"/>
      <c r="C260" s="27" t="s">
        <v>25</v>
      </c>
      <c r="D260" s="58">
        <v>0</v>
      </c>
      <c r="E260" s="58">
        <v>0</v>
      </c>
      <c r="F260" s="58">
        <v>0</v>
      </c>
      <c r="G260" s="57">
        <f t="shared" si="132"/>
        <v>0</v>
      </c>
    </row>
    <row r="261" spans="1:7" ht="18.75" x14ac:dyDescent="0.25">
      <c r="A261" s="197"/>
      <c r="B261" s="213"/>
      <c r="C261" s="27" t="s">
        <v>26</v>
      </c>
      <c r="D261" s="58">
        <v>139.69999999999999</v>
      </c>
      <c r="E261" s="58">
        <v>139.69999999999999</v>
      </c>
      <c r="F261" s="58">
        <v>139.69999999999999</v>
      </c>
      <c r="G261" s="57">
        <f t="shared" si="132"/>
        <v>419.09999999999997</v>
      </c>
    </row>
    <row r="262" spans="1:7" ht="18.75" x14ac:dyDescent="0.25">
      <c r="A262" s="197"/>
      <c r="B262" s="213"/>
      <c r="C262" s="27" t="s">
        <v>27</v>
      </c>
      <c r="D262" s="58">
        <v>0</v>
      </c>
      <c r="E262" s="58">
        <v>0</v>
      </c>
      <c r="F262" s="58">
        <v>0</v>
      </c>
      <c r="G262" s="57">
        <f t="shared" si="132"/>
        <v>0</v>
      </c>
    </row>
    <row r="263" spans="1:7" ht="18.75" x14ac:dyDescent="0.25">
      <c r="A263" s="197" t="s">
        <v>484</v>
      </c>
      <c r="B263" s="213" t="s">
        <v>409</v>
      </c>
      <c r="C263" s="27" t="s">
        <v>10</v>
      </c>
      <c r="D263" s="57">
        <f>D264+D265+D266+D267</f>
        <v>400</v>
      </c>
      <c r="E263" s="57">
        <f t="shared" ref="E263:F263" si="133">E264+E265+E266+E267</f>
        <v>400</v>
      </c>
      <c r="F263" s="57">
        <f t="shared" si="133"/>
        <v>400</v>
      </c>
      <c r="G263" s="57">
        <f t="shared" si="132"/>
        <v>1200</v>
      </c>
    </row>
    <row r="264" spans="1:7" ht="31.5" x14ac:dyDescent="0.25">
      <c r="A264" s="197"/>
      <c r="B264" s="213"/>
      <c r="C264" s="27" t="s">
        <v>504</v>
      </c>
      <c r="D264" s="58">
        <v>400</v>
      </c>
      <c r="E264" s="58">
        <v>400</v>
      </c>
      <c r="F264" s="58">
        <v>400</v>
      </c>
      <c r="G264" s="57">
        <f t="shared" si="132"/>
        <v>1200</v>
      </c>
    </row>
    <row r="265" spans="1:7" ht="18.75" x14ac:dyDescent="0.25">
      <c r="A265" s="197"/>
      <c r="B265" s="213"/>
      <c r="C265" s="27" t="s">
        <v>25</v>
      </c>
      <c r="D265" s="58">
        <v>0</v>
      </c>
      <c r="E265" s="58">
        <v>0</v>
      </c>
      <c r="F265" s="58">
        <v>0</v>
      </c>
      <c r="G265" s="57">
        <f t="shared" si="132"/>
        <v>0</v>
      </c>
    </row>
    <row r="266" spans="1:7" ht="18.75" x14ac:dyDescent="0.25">
      <c r="A266" s="197"/>
      <c r="B266" s="213"/>
      <c r="C266" s="27" t="s">
        <v>26</v>
      </c>
      <c r="D266" s="58">
        <v>0</v>
      </c>
      <c r="E266" s="58">
        <v>0</v>
      </c>
      <c r="F266" s="58">
        <v>0</v>
      </c>
      <c r="G266" s="57">
        <f t="shared" si="132"/>
        <v>0</v>
      </c>
    </row>
    <row r="267" spans="1:7" ht="18.75" x14ac:dyDescent="0.25">
      <c r="A267" s="197"/>
      <c r="B267" s="213"/>
      <c r="C267" s="27" t="s">
        <v>27</v>
      </c>
      <c r="D267" s="58">
        <v>0</v>
      </c>
      <c r="E267" s="58">
        <v>0</v>
      </c>
      <c r="F267" s="58">
        <v>0</v>
      </c>
      <c r="G267" s="57">
        <f t="shared" si="132"/>
        <v>0</v>
      </c>
    </row>
    <row r="268" spans="1:7" ht="18.75" x14ac:dyDescent="0.25">
      <c r="A268" s="197" t="s">
        <v>485</v>
      </c>
      <c r="B268" s="213" t="s">
        <v>410</v>
      </c>
      <c r="C268" s="27" t="s">
        <v>10</v>
      </c>
      <c r="D268" s="57">
        <f>D269+D270+D271+D272</f>
        <v>716.3</v>
      </c>
      <c r="E268" s="57">
        <f t="shared" ref="E268:F268" si="134">E269+E270+E271+E272</f>
        <v>716.3</v>
      </c>
      <c r="F268" s="57">
        <f t="shared" si="134"/>
        <v>716.3</v>
      </c>
      <c r="G268" s="57">
        <f t="shared" si="128"/>
        <v>2148.8999999999996</v>
      </c>
    </row>
    <row r="269" spans="1:7" ht="31.5" x14ac:dyDescent="0.25">
      <c r="A269" s="197"/>
      <c r="B269" s="213"/>
      <c r="C269" s="27" t="s">
        <v>504</v>
      </c>
      <c r="D269" s="58">
        <v>716.3</v>
      </c>
      <c r="E269" s="58">
        <v>716.3</v>
      </c>
      <c r="F269" s="58">
        <v>716.3</v>
      </c>
      <c r="G269" s="57">
        <f t="shared" si="128"/>
        <v>2148.8999999999996</v>
      </c>
    </row>
    <row r="270" spans="1:7" ht="18.75" x14ac:dyDescent="0.25">
      <c r="A270" s="197"/>
      <c r="B270" s="213"/>
      <c r="C270" s="27" t="s">
        <v>25</v>
      </c>
      <c r="D270" s="58">
        <v>0</v>
      </c>
      <c r="E270" s="58">
        <v>0</v>
      </c>
      <c r="F270" s="58">
        <v>0</v>
      </c>
      <c r="G270" s="57">
        <f t="shared" si="128"/>
        <v>0</v>
      </c>
    </row>
    <row r="271" spans="1:7" ht="18.75" x14ac:dyDescent="0.25">
      <c r="A271" s="197"/>
      <c r="B271" s="213"/>
      <c r="C271" s="27" t="s">
        <v>26</v>
      </c>
      <c r="D271" s="58">
        <v>0</v>
      </c>
      <c r="E271" s="58">
        <v>0</v>
      </c>
      <c r="F271" s="58">
        <v>0</v>
      </c>
      <c r="G271" s="57">
        <f t="shared" si="128"/>
        <v>0</v>
      </c>
    </row>
    <row r="272" spans="1:7" ht="18.75" x14ac:dyDescent="0.25">
      <c r="A272" s="197"/>
      <c r="B272" s="213"/>
      <c r="C272" s="27" t="s">
        <v>27</v>
      </c>
      <c r="D272" s="58">
        <v>0</v>
      </c>
      <c r="E272" s="58">
        <v>0</v>
      </c>
      <c r="F272" s="58">
        <v>0</v>
      </c>
      <c r="G272" s="57">
        <f t="shared" si="128"/>
        <v>0</v>
      </c>
    </row>
    <row r="273" spans="1:7" s="51" customFormat="1" ht="18.75" x14ac:dyDescent="0.25">
      <c r="A273" s="233" t="s">
        <v>166</v>
      </c>
      <c r="B273" s="234" t="s">
        <v>447</v>
      </c>
      <c r="C273" s="141" t="s">
        <v>10</v>
      </c>
      <c r="D273" s="136">
        <f>D274+D275+D276+D277</f>
        <v>43832.800000000003</v>
      </c>
      <c r="E273" s="136">
        <f t="shared" ref="E273:G273" si="135">E274+E275+E276+E277</f>
        <v>43832.9</v>
      </c>
      <c r="F273" s="136">
        <f t="shared" si="135"/>
        <v>43832.9</v>
      </c>
      <c r="G273" s="136">
        <f t="shared" si="135"/>
        <v>131498.60000000003</v>
      </c>
    </row>
    <row r="274" spans="1:7" s="51" customFormat="1" ht="31.5" x14ac:dyDescent="0.25">
      <c r="A274" s="233"/>
      <c r="B274" s="234"/>
      <c r="C274" s="141" t="s">
        <v>504</v>
      </c>
      <c r="D274" s="136">
        <f>D279+D284+D289</f>
        <v>43819.3</v>
      </c>
      <c r="E274" s="136">
        <f t="shared" ref="E274:G274" si="136">E279+E284+E289</f>
        <v>43819.3</v>
      </c>
      <c r="F274" s="136">
        <f t="shared" si="136"/>
        <v>43819.3</v>
      </c>
      <c r="G274" s="136">
        <f t="shared" si="136"/>
        <v>131457.90000000002</v>
      </c>
    </row>
    <row r="275" spans="1:7" s="51" customFormat="1" ht="18.75" x14ac:dyDescent="0.25">
      <c r="A275" s="233"/>
      <c r="B275" s="234"/>
      <c r="C275" s="141" t="s">
        <v>25</v>
      </c>
      <c r="D275" s="136">
        <f>D280+D285+D290</f>
        <v>0</v>
      </c>
      <c r="E275" s="136">
        <f t="shared" ref="E275:G275" si="137">E280+E285+E290</f>
        <v>0</v>
      </c>
      <c r="F275" s="136">
        <f t="shared" si="137"/>
        <v>0</v>
      </c>
      <c r="G275" s="136">
        <f t="shared" si="137"/>
        <v>0</v>
      </c>
    </row>
    <row r="276" spans="1:7" s="51" customFormat="1" ht="18.75" x14ac:dyDescent="0.25">
      <c r="A276" s="233"/>
      <c r="B276" s="234"/>
      <c r="C276" s="141" t="s">
        <v>26</v>
      </c>
      <c r="D276" s="136">
        <f>D281+D286+D291</f>
        <v>13.5</v>
      </c>
      <c r="E276" s="136">
        <f t="shared" ref="E276:G276" si="138">E281+E286+E291</f>
        <v>13.6</v>
      </c>
      <c r="F276" s="136">
        <f t="shared" si="138"/>
        <v>13.6</v>
      </c>
      <c r="G276" s="136">
        <f t="shared" si="138"/>
        <v>40.700000000000003</v>
      </c>
    </row>
    <row r="277" spans="1:7" s="51" customFormat="1" ht="18.75" x14ac:dyDescent="0.25">
      <c r="A277" s="233"/>
      <c r="B277" s="234"/>
      <c r="C277" s="141" t="s">
        <v>27</v>
      </c>
      <c r="D277" s="136">
        <f>D282+D287+D292</f>
        <v>0</v>
      </c>
      <c r="E277" s="136">
        <f t="shared" ref="E277:G277" si="139">E282+E287+E292</f>
        <v>0</v>
      </c>
      <c r="F277" s="136">
        <f t="shared" si="139"/>
        <v>0</v>
      </c>
      <c r="G277" s="136">
        <f t="shared" si="139"/>
        <v>0</v>
      </c>
    </row>
    <row r="278" spans="1:7" ht="18.75" x14ac:dyDescent="0.25">
      <c r="A278" s="197" t="s">
        <v>158</v>
      </c>
      <c r="B278" s="213" t="s">
        <v>210</v>
      </c>
      <c r="C278" s="27" t="s">
        <v>10</v>
      </c>
      <c r="D278" s="57">
        <f>D279+D280+D281+D282</f>
        <v>4908.3999999999996</v>
      </c>
      <c r="E278" s="57">
        <f t="shared" ref="E278" si="140">E279+E280+E281+E282</f>
        <v>4908.3999999999996</v>
      </c>
      <c r="F278" s="57">
        <f t="shared" ref="F278" si="141">F279+F280+F281+F282</f>
        <v>4908.3999999999996</v>
      </c>
      <c r="G278" s="57">
        <f t="shared" si="128"/>
        <v>14725.199999999999</v>
      </c>
    </row>
    <row r="279" spans="1:7" ht="31.5" x14ac:dyDescent="0.25">
      <c r="A279" s="197"/>
      <c r="B279" s="213"/>
      <c r="C279" s="27" t="s">
        <v>504</v>
      </c>
      <c r="D279" s="58">
        <v>4908.3999999999996</v>
      </c>
      <c r="E279" s="58">
        <v>4908.3999999999996</v>
      </c>
      <c r="F279" s="58">
        <v>4908.3999999999996</v>
      </c>
      <c r="G279" s="57">
        <f t="shared" si="128"/>
        <v>14725.199999999999</v>
      </c>
    </row>
    <row r="280" spans="1:7" ht="18.75" x14ac:dyDescent="0.25">
      <c r="A280" s="197"/>
      <c r="B280" s="213"/>
      <c r="C280" s="27" t="s">
        <v>25</v>
      </c>
      <c r="D280" s="58">
        <v>0</v>
      </c>
      <c r="E280" s="58">
        <v>0</v>
      </c>
      <c r="F280" s="58">
        <v>0</v>
      </c>
      <c r="G280" s="57">
        <f t="shared" si="128"/>
        <v>0</v>
      </c>
    </row>
    <row r="281" spans="1:7" ht="18.75" x14ac:dyDescent="0.25">
      <c r="A281" s="197"/>
      <c r="B281" s="213"/>
      <c r="C281" s="27" t="s">
        <v>26</v>
      </c>
      <c r="D281" s="58">
        <v>0</v>
      </c>
      <c r="E281" s="58">
        <v>0</v>
      </c>
      <c r="F281" s="58">
        <v>0</v>
      </c>
      <c r="G281" s="57">
        <f t="shared" si="128"/>
        <v>0</v>
      </c>
    </row>
    <row r="282" spans="1:7" ht="18.75" x14ac:dyDescent="0.25">
      <c r="A282" s="197"/>
      <c r="B282" s="213"/>
      <c r="C282" s="27" t="s">
        <v>27</v>
      </c>
      <c r="D282" s="58">
        <v>0</v>
      </c>
      <c r="E282" s="58">
        <v>0</v>
      </c>
      <c r="F282" s="58">
        <v>0</v>
      </c>
      <c r="G282" s="57">
        <f t="shared" si="128"/>
        <v>0</v>
      </c>
    </row>
    <row r="283" spans="1:7" ht="18.75" x14ac:dyDescent="0.25">
      <c r="A283" s="197" t="s">
        <v>159</v>
      </c>
      <c r="B283" s="213" t="s">
        <v>502</v>
      </c>
      <c r="C283" s="27" t="s">
        <v>10</v>
      </c>
      <c r="D283" s="57">
        <f>D284+D285+D286+D287</f>
        <v>38910.9</v>
      </c>
      <c r="E283" s="57">
        <f t="shared" ref="E283" si="142">E284+E285+E286+E287</f>
        <v>38910.9</v>
      </c>
      <c r="F283" s="57">
        <f t="shared" ref="F283" si="143">F284+F285+F286+F287</f>
        <v>38910.9</v>
      </c>
      <c r="G283" s="57">
        <f t="shared" si="128"/>
        <v>116732.70000000001</v>
      </c>
    </row>
    <row r="284" spans="1:7" ht="31.5" x14ac:dyDescent="0.25">
      <c r="A284" s="197"/>
      <c r="B284" s="213"/>
      <c r="C284" s="27" t="s">
        <v>504</v>
      </c>
      <c r="D284" s="58">
        <v>38910.9</v>
      </c>
      <c r="E284" s="58">
        <v>38910.9</v>
      </c>
      <c r="F284" s="58">
        <v>38910.9</v>
      </c>
      <c r="G284" s="57">
        <f t="shared" si="128"/>
        <v>116732.70000000001</v>
      </c>
    </row>
    <row r="285" spans="1:7" ht="18.75" x14ac:dyDescent="0.25">
      <c r="A285" s="197"/>
      <c r="B285" s="213"/>
      <c r="C285" s="27" t="s">
        <v>25</v>
      </c>
      <c r="D285" s="58">
        <v>0</v>
      </c>
      <c r="E285" s="58">
        <v>0</v>
      </c>
      <c r="F285" s="58">
        <v>0</v>
      </c>
      <c r="G285" s="57">
        <f t="shared" si="128"/>
        <v>0</v>
      </c>
    </row>
    <row r="286" spans="1:7" ht="18.75" x14ac:dyDescent="0.25">
      <c r="A286" s="197"/>
      <c r="B286" s="213"/>
      <c r="C286" s="27" t="s">
        <v>26</v>
      </c>
      <c r="D286" s="58">
        <v>0</v>
      </c>
      <c r="E286" s="58">
        <v>0</v>
      </c>
      <c r="F286" s="58">
        <v>0</v>
      </c>
      <c r="G286" s="57">
        <f t="shared" si="128"/>
        <v>0</v>
      </c>
    </row>
    <row r="287" spans="1:7" ht="18.75" x14ac:dyDescent="0.25">
      <c r="A287" s="197"/>
      <c r="B287" s="213"/>
      <c r="C287" s="27" t="s">
        <v>27</v>
      </c>
      <c r="D287" s="58">
        <v>0</v>
      </c>
      <c r="E287" s="58">
        <v>0</v>
      </c>
      <c r="F287" s="58">
        <v>0</v>
      </c>
      <c r="G287" s="57">
        <f t="shared" si="128"/>
        <v>0</v>
      </c>
    </row>
    <row r="288" spans="1:7" ht="18.75" x14ac:dyDescent="0.25">
      <c r="A288" s="197" t="s">
        <v>160</v>
      </c>
      <c r="B288" s="213" t="s">
        <v>411</v>
      </c>
      <c r="C288" s="27" t="s">
        <v>10</v>
      </c>
      <c r="D288" s="57">
        <f>D289+D290+D291+D292</f>
        <v>13.5</v>
      </c>
      <c r="E288" s="57">
        <f t="shared" ref="E288:F288" si="144">E289+E290+E291+E292</f>
        <v>13.6</v>
      </c>
      <c r="F288" s="57">
        <f t="shared" si="144"/>
        <v>13.6</v>
      </c>
      <c r="G288" s="57">
        <f t="shared" si="128"/>
        <v>40.700000000000003</v>
      </c>
    </row>
    <row r="289" spans="1:7" ht="31.5" x14ac:dyDescent="0.25">
      <c r="A289" s="197"/>
      <c r="B289" s="213"/>
      <c r="C289" s="27" t="s">
        <v>504</v>
      </c>
      <c r="D289" s="58">
        <v>0</v>
      </c>
      <c r="E289" s="58">
        <v>0</v>
      </c>
      <c r="F289" s="58">
        <v>0</v>
      </c>
      <c r="G289" s="57">
        <f t="shared" si="128"/>
        <v>0</v>
      </c>
    </row>
    <row r="290" spans="1:7" ht="18.75" x14ac:dyDescent="0.25">
      <c r="A290" s="197"/>
      <c r="B290" s="213"/>
      <c r="C290" s="27" t="s">
        <v>25</v>
      </c>
      <c r="D290" s="58">
        <v>0</v>
      </c>
      <c r="E290" s="58">
        <v>0</v>
      </c>
      <c r="F290" s="58">
        <v>0</v>
      </c>
      <c r="G290" s="57">
        <f t="shared" si="128"/>
        <v>0</v>
      </c>
    </row>
    <row r="291" spans="1:7" ht="18.75" x14ac:dyDescent="0.25">
      <c r="A291" s="197"/>
      <c r="B291" s="213"/>
      <c r="C291" s="27" t="s">
        <v>26</v>
      </c>
      <c r="D291" s="58">
        <v>13.5</v>
      </c>
      <c r="E291" s="58">
        <v>13.6</v>
      </c>
      <c r="F291" s="58">
        <v>13.6</v>
      </c>
      <c r="G291" s="57">
        <f t="shared" si="128"/>
        <v>40.700000000000003</v>
      </c>
    </row>
    <row r="292" spans="1:7" ht="23.25" customHeight="1" x14ac:dyDescent="0.25">
      <c r="A292" s="197"/>
      <c r="B292" s="213"/>
      <c r="C292" s="27" t="s">
        <v>27</v>
      </c>
      <c r="D292" s="58">
        <v>0</v>
      </c>
      <c r="E292" s="58">
        <v>0</v>
      </c>
      <c r="F292" s="58">
        <v>0</v>
      </c>
      <c r="G292" s="57">
        <f t="shared" si="128"/>
        <v>0</v>
      </c>
    </row>
    <row r="293" spans="1:7" ht="23.25" customHeight="1" x14ac:dyDescent="0.25">
      <c r="A293" s="233"/>
      <c r="B293" s="234" t="s">
        <v>449</v>
      </c>
      <c r="C293" s="135" t="s">
        <v>10</v>
      </c>
      <c r="D293" s="136">
        <f>D294+D295+D296+D297</f>
        <v>23061.699999999997</v>
      </c>
      <c r="E293" s="136">
        <f t="shared" ref="E293" si="145">SUM(E294:E297)</f>
        <v>23408.699999999997</v>
      </c>
      <c r="F293" s="136">
        <f t="shared" ref="F293" si="146">SUM(F294:F297)</f>
        <v>23408.799999999996</v>
      </c>
      <c r="G293" s="136">
        <f t="shared" ref="G293" si="147">SUM(G294:G297)</f>
        <v>69363.799999999988</v>
      </c>
    </row>
    <row r="294" spans="1:7" ht="23.25" customHeight="1" x14ac:dyDescent="0.25">
      <c r="A294" s="233"/>
      <c r="B294" s="234"/>
      <c r="C294" s="135" t="s">
        <v>504</v>
      </c>
      <c r="D294" s="136">
        <f>D299+D319</f>
        <v>793.09999999999991</v>
      </c>
      <c r="E294" s="136">
        <f t="shared" ref="E294:G294" si="148">E299+E319</f>
        <v>793.09999999999991</v>
      </c>
      <c r="F294" s="136">
        <f t="shared" si="148"/>
        <v>793.09999999999991</v>
      </c>
      <c r="G294" s="136">
        <f t="shared" si="148"/>
        <v>1863.8999999999999</v>
      </c>
    </row>
    <row r="295" spans="1:7" ht="23.25" customHeight="1" x14ac:dyDescent="0.25">
      <c r="A295" s="233"/>
      <c r="B295" s="234"/>
      <c r="C295" s="135" t="s">
        <v>25</v>
      </c>
      <c r="D295" s="136">
        <f>D300+D320</f>
        <v>0</v>
      </c>
      <c r="E295" s="136">
        <f t="shared" ref="E295:G295" si="149">E300+E320</f>
        <v>0</v>
      </c>
      <c r="F295" s="136">
        <f t="shared" si="149"/>
        <v>0</v>
      </c>
      <c r="G295" s="136">
        <f t="shared" si="149"/>
        <v>0</v>
      </c>
    </row>
    <row r="296" spans="1:7" ht="23.25" customHeight="1" x14ac:dyDescent="0.25">
      <c r="A296" s="233"/>
      <c r="B296" s="234"/>
      <c r="C296" s="135" t="s">
        <v>26</v>
      </c>
      <c r="D296" s="136">
        <f>D301+D321</f>
        <v>22268.6</v>
      </c>
      <c r="E296" s="136">
        <f t="shared" ref="E296:G296" si="150">E301+E321</f>
        <v>22615.599999999999</v>
      </c>
      <c r="F296" s="136">
        <f t="shared" si="150"/>
        <v>22615.699999999997</v>
      </c>
      <c r="G296" s="136">
        <f t="shared" si="150"/>
        <v>67499.899999999994</v>
      </c>
    </row>
    <row r="297" spans="1:7" ht="23.25" customHeight="1" x14ac:dyDescent="0.25">
      <c r="A297" s="233"/>
      <c r="B297" s="234"/>
      <c r="C297" s="135" t="s">
        <v>27</v>
      </c>
      <c r="D297" s="136">
        <f>D302+D322</f>
        <v>0</v>
      </c>
      <c r="E297" s="136">
        <f t="shared" ref="E297:G297" si="151">E302+E322</f>
        <v>0</v>
      </c>
      <c r="F297" s="136">
        <f t="shared" si="151"/>
        <v>0</v>
      </c>
      <c r="G297" s="136">
        <f t="shared" si="151"/>
        <v>0</v>
      </c>
    </row>
    <row r="298" spans="1:7" ht="23.25" customHeight="1" x14ac:dyDescent="0.25">
      <c r="A298" s="231" t="s">
        <v>511</v>
      </c>
      <c r="B298" s="232" t="s">
        <v>434</v>
      </c>
      <c r="C298" s="128" t="s">
        <v>10</v>
      </c>
      <c r="D298" s="56">
        <f>D299+D300+D301+D302</f>
        <v>8881</v>
      </c>
      <c r="E298" s="56">
        <f t="shared" ref="E298:G298" si="152">E299+E300+E301+E302</f>
        <v>9228</v>
      </c>
      <c r="F298" s="56">
        <f t="shared" si="152"/>
        <v>9228.1</v>
      </c>
      <c r="G298" s="56">
        <f t="shared" si="152"/>
        <v>26821.7</v>
      </c>
    </row>
    <row r="299" spans="1:7" ht="23.25" customHeight="1" x14ac:dyDescent="0.25">
      <c r="A299" s="231"/>
      <c r="B299" s="232"/>
      <c r="C299" s="128" t="s">
        <v>504</v>
      </c>
      <c r="D299" s="56">
        <f>D304+D309+D314</f>
        <v>793.09999999999991</v>
      </c>
      <c r="E299" s="56">
        <f t="shared" ref="E299:G299" si="153">E304+E309+E314</f>
        <v>793.09999999999991</v>
      </c>
      <c r="F299" s="56">
        <f t="shared" si="153"/>
        <v>793.09999999999991</v>
      </c>
      <c r="G299" s="56">
        <f t="shared" si="153"/>
        <v>1863.8999999999999</v>
      </c>
    </row>
    <row r="300" spans="1:7" ht="23.25" customHeight="1" x14ac:dyDescent="0.25">
      <c r="A300" s="231"/>
      <c r="B300" s="232"/>
      <c r="C300" s="128" t="s">
        <v>25</v>
      </c>
      <c r="D300" s="56">
        <f>D305+D310+D315</f>
        <v>0</v>
      </c>
      <c r="E300" s="56">
        <f t="shared" ref="E300:G300" si="154">E305+E310+E315</f>
        <v>0</v>
      </c>
      <c r="F300" s="56">
        <f t="shared" si="154"/>
        <v>0</v>
      </c>
      <c r="G300" s="56">
        <f t="shared" si="154"/>
        <v>0</v>
      </c>
    </row>
    <row r="301" spans="1:7" ht="23.25" customHeight="1" x14ac:dyDescent="0.25">
      <c r="A301" s="231"/>
      <c r="B301" s="232"/>
      <c r="C301" s="128" t="s">
        <v>26</v>
      </c>
      <c r="D301" s="56">
        <f>D306+D311+D316</f>
        <v>8087.9</v>
      </c>
      <c r="E301" s="56">
        <f t="shared" ref="E301:G301" si="155">E306+E311+E316</f>
        <v>8434.9</v>
      </c>
      <c r="F301" s="56">
        <f t="shared" si="155"/>
        <v>8435</v>
      </c>
      <c r="G301" s="56">
        <f t="shared" si="155"/>
        <v>24957.8</v>
      </c>
    </row>
    <row r="302" spans="1:7" ht="23.25" customHeight="1" x14ac:dyDescent="0.25">
      <c r="A302" s="231"/>
      <c r="B302" s="232"/>
      <c r="C302" s="128" t="s">
        <v>27</v>
      </c>
      <c r="D302" s="56">
        <f>D307+D312+D317</f>
        <v>0</v>
      </c>
      <c r="E302" s="56">
        <f t="shared" ref="E302:G302" si="156">E307+E312+E317</f>
        <v>0</v>
      </c>
      <c r="F302" s="56">
        <f t="shared" si="156"/>
        <v>0</v>
      </c>
      <c r="G302" s="56">
        <f t="shared" si="156"/>
        <v>0</v>
      </c>
    </row>
    <row r="303" spans="1:7" ht="23.25" customHeight="1" x14ac:dyDescent="0.25">
      <c r="A303" s="197" t="s">
        <v>161</v>
      </c>
      <c r="B303" s="213" t="s">
        <v>500</v>
      </c>
      <c r="C303" s="27" t="s">
        <v>10</v>
      </c>
      <c r="D303" s="57">
        <f>D304+D305+D306+D307</f>
        <v>6559.2</v>
      </c>
      <c r="E303" s="57">
        <f t="shared" ref="E303:F303" si="157">E304+E305+E306+E307</f>
        <v>6906.2</v>
      </c>
      <c r="F303" s="57">
        <f t="shared" si="157"/>
        <v>6906.2</v>
      </c>
      <c r="G303" s="57">
        <f t="shared" ref="G303:G307" si="158">D303+E303+F303</f>
        <v>20371.599999999999</v>
      </c>
    </row>
    <row r="304" spans="1:7" ht="23.25" customHeight="1" x14ac:dyDescent="0.25">
      <c r="A304" s="197"/>
      <c r="B304" s="213"/>
      <c r="C304" s="27" t="s">
        <v>504</v>
      </c>
      <c r="D304" s="58">
        <v>0</v>
      </c>
      <c r="E304" s="58">
        <v>0</v>
      </c>
      <c r="F304" s="58">
        <v>0</v>
      </c>
      <c r="G304" s="57">
        <f t="shared" si="158"/>
        <v>0</v>
      </c>
    </row>
    <row r="305" spans="1:7" ht="23.25" customHeight="1" x14ac:dyDescent="0.25">
      <c r="A305" s="197"/>
      <c r="B305" s="213"/>
      <c r="C305" s="27" t="s">
        <v>25</v>
      </c>
      <c r="D305" s="58">
        <v>0</v>
      </c>
      <c r="E305" s="58">
        <v>0</v>
      </c>
      <c r="F305" s="58">
        <v>0</v>
      </c>
      <c r="G305" s="57">
        <f t="shared" si="158"/>
        <v>0</v>
      </c>
    </row>
    <row r="306" spans="1:7" ht="23.25" customHeight="1" x14ac:dyDescent="0.25">
      <c r="A306" s="197"/>
      <c r="B306" s="213"/>
      <c r="C306" s="27" t="s">
        <v>26</v>
      </c>
      <c r="D306" s="58">
        <v>6559.2</v>
      </c>
      <c r="E306" s="58">
        <v>6906.2</v>
      </c>
      <c r="F306" s="58">
        <v>6906.2</v>
      </c>
      <c r="G306" s="57">
        <f t="shared" si="158"/>
        <v>20371.599999999999</v>
      </c>
    </row>
    <row r="307" spans="1:7" ht="23.25" customHeight="1" x14ac:dyDescent="0.25">
      <c r="A307" s="197"/>
      <c r="B307" s="213"/>
      <c r="C307" s="27" t="s">
        <v>27</v>
      </c>
      <c r="D307" s="58">
        <v>0</v>
      </c>
      <c r="E307" s="58">
        <v>0</v>
      </c>
      <c r="F307" s="58">
        <v>0</v>
      </c>
      <c r="G307" s="57">
        <f t="shared" si="158"/>
        <v>0</v>
      </c>
    </row>
    <row r="308" spans="1:7" ht="23.25" customHeight="1" x14ac:dyDescent="0.25">
      <c r="A308" s="197" t="s">
        <v>278</v>
      </c>
      <c r="B308" s="213" t="s">
        <v>391</v>
      </c>
      <c r="C308" s="27" t="s">
        <v>10</v>
      </c>
      <c r="D308" s="57">
        <f>D309+D310+D311+D312</f>
        <v>171.8</v>
      </c>
      <c r="E308" s="57">
        <f t="shared" ref="E308:F308" si="159">E309+E310+E311+E312</f>
        <v>171.8</v>
      </c>
      <c r="F308" s="57">
        <f t="shared" si="159"/>
        <v>171.8</v>
      </c>
      <c r="G308" s="57">
        <f t="shared" ref="G308" si="160">D308+E308+F308</f>
        <v>515.40000000000009</v>
      </c>
    </row>
    <row r="309" spans="1:7" ht="23.25" customHeight="1" x14ac:dyDescent="0.25">
      <c r="A309" s="197"/>
      <c r="B309" s="213"/>
      <c r="C309" s="27" t="s">
        <v>504</v>
      </c>
      <c r="D309" s="58">
        <v>171.8</v>
      </c>
      <c r="E309" s="58">
        <v>171.8</v>
      </c>
      <c r="F309" s="58">
        <v>171.8</v>
      </c>
      <c r="G309" s="57">
        <v>0</v>
      </c>
    </row>
    <row r="310" spans="1:7" ht="23.25" customHeight="1" x14ac:dyDescent="0.25">
      <c r="A310" s="197"/>
      <c r="B310" s="213"/>
      <c r="C310" s="27" t="s">
        <v>25</v>
      </c>
      <c r="D310" s="58">
        <v>0</v>
      </c>
      <c r="E310" s="58">
        <v>0</v>
      </c>
      <c r="F310" s="58">
        <v>0</v>
      </c>
      <c r="G310" s="57">
        <f t="shared" ref="G310:G317" si="161">D310+E310+F310</f>
        <v>0</v>
      </c>
    </row>
    <row r="311" spans="1:7" ht="23.25" customHeight="1" x14ac:dyDescent="0.25">
      <c r="A311" s="197"/>
      <c r="B311" s="213"/>
      <c r="C311" s="27" t="s">
        <v>26</v>
      </c>
      <c r="D311" s="58">
        <v>0</v>
      </c>
      <c r="E311" s="58">
        <v>0</v>
      </c>
      <c r="F311" s="58">
        <v>0</v>
      </c>
      <c r="G311" s="57">
        <f t="shared" si="161"/>
        <v>0</v>
      </c>
    </row>
    <row r="312" spans="1:7" ht="23.25" customHeight="1" x14ac:dyDescent="0.25">
      <c r="A312" s="197"/>
      <c r="B312" s="213"/>
      <c r="C312" s="27" t="s">
        <v>27</v>
      </c>
      <c r="D312" s="58">
        <v>0</v>
      </c>
      <c r="E312" s="58">
        <v>0</v>
      </c>
      <c r="F312" s="58">
        <v>0</v>
      </c>
      <c r="G312" s="57">
        <f t="shared" si="161"/>
        <v>0</v>
      </c>
    </row>
    <row r="313" spans="1:7" ht="23.25" customHeight="1" x14ac:dyDescent="0.25">
      <c r="A313" s="197" t="s">
        <v>495</v>
      </c>
      <c r="B313" s="213" t="s">
        <v>499</v>
      </c>
      <c r="C313" s="27" t="s">
        <v>10</v>
      </c>
      <c r="D313" s="57">
        <f>D314+D315+D316+D317</f>
        <v>2150</v>
      </c>
      <c r="E313" s="57">
        <f t="shared" ref="E313:F313" si="162">E314+E315+E316+E317</f>
        <v>2150</v>
      </c>
      <c r="F313" s="57">
        <f t="shared" si="162"/>
        <v>2150.1</v>
      </c>
      <c r="G313" s="57">
        <f t="shared" si="161"/>
        <v>6450.1</v>
      </c>
    </row>
    <row r="314" spans="1:7" ht="23.25" customHeight="1" x14ac:dyDescent="0.25">
      <c r="A314" s="197"/>
      <c r="B314" s="213"/>
      <c r="C314" s="27" t="s">
        <v>504</v>
      </c>
      <c r="D314" s="58">
        <v>621.29999999999995</v>
      </c>
      <c r="E314" s="58">
        <v>621.29999999999995</v>
      </c>
      <c r="F314" s="58">
        <v>621.29999999999995</v>
      </c>
      <c r="G314" s="57">
        <f t="shared" si="161"/>
        <v>1863.8999999999999</v>
      </c>
    </row>
    <row r="315" spans="1:7" ht="23.25" customHeight="1" x14ac:dyDescent="0.25">
      <c r="A315" s="197"/>
      <c r="B315" s="213"/>
      <c r="C315" s="27" t="s">
        <v>25</v>
      </c>
      <c r="D315" s="58">
        <v>0</v>
      </c>
      <c r="E315" s="58">
        <v>0</v>
      </c>
      <c r="F315" s="58">
        <v>0</v>
      </c>
      <c r="G315" s="57">
        <f t="shared" si="161"/>
        <v>0</v>
      </c>
    </row>
    <row r="316" spans="1:7" ht="23.25" customHeight="1" x14ac:dyDescent="0.25">
      <c r="A316" s="197"/>
      <c r="B316" s="213"/>
      <c r="C316" s="27" t="s">
        <v>26</v>
      </c>
      <c r="D316" s="58">
        <v>1528.7</v>
      </c>
      <c r="E316" s="58">
        <v>1528.7</v>
      </c>
      <c r="F316" s="58">
        <v>1528.8</v>
      </c>
      <c r="G316" s="57">
        <f t="shared" si="161"/>
        <v>4586.2</v>
      </c>
    </row>
    <row r="317" spans="1:7" ht="23.25" customHeight="1" x14ac:dyDescent="0.25">
      <c r="A317" s="197"/>
      <c r="B317" s="213"/>
      <c r="C317" s="27" t="s">
        <v>27</v>
      </c>
      <c r="D317" s="58">
        <v>0</v>
      </c>
      <c r="E317" s="58">
        <v>0</v>
      </c>
      <c r="F317" s="58">
        <v>0</v>
      </c>
      <c r="G317" s="57">
        <f t="shared" si="161"/>
        <v>0</v>
      </c>
    </row>
    <row r="318" spans="1:7" ht="23.25" customHeight="1" x14ac:dyDescent="0.25">
      <c r="A318" s="231" t="s">
        <v>510</v>
      </c>
      <c r="B318" s="232" t="s">
        <v>447</v>
      </c>
      <c r="C318" s="128" t="s">
        <v>10</v>
      </c>
      <c r="D318" s="56">
        <f>D319+D320+D321+D322</f>
        <v>14180.699999999999</v>
      </c>
      <c r="E318" s="56">
        <f t="shared" ref="E318:F318" si="163">E319+E320+E321+E322</f>
        <v>14180.699999999999</v>
      </c>
      <c r="F318" s="56">
        <f t="shared" si="163"/>
        <v>14180.699999999999</v>
      </c>
      <c r="G318" s="56">
        <f t="shared" ref="G318" si="164">G319+G320+G321+G322</f>
        <v>42542.1</v>
      </c>
    </row>
    <row r="319" spans="1:7" ht="23.25" customHeight="1" x14ac:dyDescent="0.25">
      <c r="A319" s="231"/>
      <c r="B319" s="232"/>
      <c r="C319" s="128" t="s">
        <v>504</v>
      </c>
      <c r="D319" s="56">
        <f>D324+D329</f>
        <v>0</v>
      </c>
      <c r="E319" s="56">
        <f t="shared" ref="E319:F319" si="165">E324+E329</f>
        <v>0</v>
      </c>
      <c r="F319" s="56">
        <f t="shared" si="165"/>
        <v>0</v>
      </c>
      <c r="G319" s="56">
        <f>G324+G329</f>
        <v>0</v>
      </c>
    </row>
    <row r="320" spans="1:7" ht="23.25" customHeight="1" x14ac:dyDescent="0.25">
      <c r="A320" s="231"/>
      <c r="B320" s="232"/>
      <c r="C320" s="128" t="s">
        <v>25</v>
      </c>
      <c r="D320" s="56">
        <f>D325+D330</f>
        <v>0</v>
      </c>
      <c r="E320" s="56">
        <f t="shared" ref="E320:G320" si="166">E325+E330</f>
        <v>0</v>
      </c>
      <c r="F320" s="56">
        <f t="shared" si="166"/>
        <v>0</v>
      </c>
      <c r="G320" s="56">
        <f t="shared" si="166"/>
        <v>0</v>
      </c>
    </row>
    <row r="321" spans="1:7" ht="23.25" customHeight="1" x14ac:dyDescent="0.25">
      <c r="A321" s="231"/>
      <c r="B321" s="232"/>
      <c r="C321" s="128" t="s">
        <v>26</v>
      </c>
      <c r="D321" s="56">
        <f>D326+D331</f>
        <v>14180.699999999999</v>
      </c>
      <c r="E321" s="56">
        <f t="shared" ref="E321:G321" si="167">E326+E331</f>
        <v>14180.699999999999</v>
      </c>
      <c r="F321" s="56">
        <f t="shared" si="167"/>
        <v>14180.699999999999</v>
      </c>
      <c r="G321" s="56">
        <f t="shared" si="167"/>
        <v>42542.1</v>
      </c>
    </row>
    <row r="322" spans="1:7" ht="23.25" customHeight="1" x14ac:dyDescent="0.25">
      <c r="A322" s="231"/>
      <c r="B322" s="232"/>
      <c r="C322" s="128" t="s">
        <v>27</v>
      </c>
      <c r="D322" s="56">
        <f>D327+D332</f>
        <v>0</v>
      </c>
      <c r="E322" s="56">
        <f t="shared" ref="E322:G322" si="168">E327+E332</f>
        <v>0</v>
      </c>
      <c r="F322" s="56">
        <f t="shared" si="168"/>
        <v>0</v>
      </c>
      <c r="G322" s="56">
        <f t="shared" si="168"/>
        <v>0</v>
      </c>
    </row>
    <row r="323" spans="1:7" ht="18.75" x14ac:dyDescent="0.25">
      <c r="A323" s="197" t="s">
        <v>496</v>
      </c>
      <c r="B323" s="213" t="s">
        <v>377</v>
      </c>
      <c r="C323" s="27" t="s">
        <v>10</v>
      </c>
      <c r="D323" s="57">
        <f>D324+D325+D326+D327</f>
        <v>13905.9</v>
      </c>
      <c r="E323" s="57">
        <f t="shared" ref="E323" si="169">E324+E325+E326+E327</f>
        <v>13905.9</v>
      </c>
      <c r="F323" s="57">
        <f t="shared" ref="F323" si="170">F324+F325+F326+F327</f>
        <v>13905.9</v>
      </c>
      <c r="G323" s="57">
        <f t="shared" si="128"/>
        <v>41717.699999999997</v>
      </c>
    </row>
    <row r="324" spans="1:7" ht="31.5" x14ac:dyDescent="0.25">
      <c r="A324" s="197"/>
      <c r="B324" s="213"/>
      <c r="C324" s="27" t="s">
        <v>504</v>
      </c>
      <c r="D324" s="58">
        <v>0</v>
      </c>
      <c r="E324" s="58">
        <v>0</v>
      </c>
      <c r="F324" s="58">
        <v>0</v>
      </c>
      <c r="G324" s="57">
        <f t="shared" si="128"/>
        <v>0</v>
      </c>
    </row>
    <row r="325" spans="1:7" ht="18.75" x14ac:dyDescent="0.25">
      <c r="A325" s="197"/>
      <c r="B325" s="213"/>
      <c r="C325" s="27" t="s">
        <v>25</v>
      </c>
      <c r="D325" s="58">
        <v>0</v>
      </c>
      <c r="E325" s="58">
        <v>0</v>
      </c>
      <c r="F325" s="58">
        <v>0</v>
      </c>
      <c r="G325" s="57">
        <f t="shared" si="128"/>
        <v>0</v>
      </c>
    </row>
    <row r="326" spans="1:7" ht="18.75" x14ac:dyDescent="0.25">
      <c r="A326" s="197"/>
      <c r="B326" s="213"/>
      <c r="C326" s="27" t="s">
        <v>26</v>
      </c>
      <c r="D326" s="58">
        <v>13905.9</v>
      </c>
      <c r="E326" s="58">
        <v>13905.9</v>
      </c>
      <c r="F326" s="58">
        <v>13905.9</v>
      </c>
      <c r="G326" s="57">
        <f t="shared" si="128"/>
        <v>41717.699999999997</v>
      </c>
    </row>
    <row r="327" spans="1:7" s="7" customFormat="1" ht="18.75" x14ac:dyDescent="0.2">
      <c r="A327" s="197"/>
      <c r="B327" s="213"/>
      <c r="C327" s="27" t="s">
        <v>27</v>
      </c>
      <c r="D327" s="58">
        <v>0</v>
      </c>
      <c r="E327" s="58">
        <v>0</v>
      </c>
      <c r="F327" s="58">
        <v>0</v>
      </c>
      <c r="G327" s="57">
        <f t="shared" si="128"/>
        <v>0</v>
      </c>
    </row>
    <row r="328" spans="1:7" ht="18.75" x14ac:dyDescent="0.25">
      <c r="A328" s="197" t="s">
        <v>497</v>
      </c>
      <c r="B328" s="213" t="s">
        <v>279</v>
      </c>
      <c r="C328" s="27" t="s">
        <v>10</v>
      </c>
      <c r="D328" s="57">
        <f>D329+D330+D331+D332</f>
        <v>274.8</v>
      </c>
      <c r="E328" s="57">
        <f t="shared" ref="E328:F328" si="171">E329+E330+E331+E332</f>
        <v>274.8</v>
      </c>
      <c r="F328" s="57">
        <f t="shared" si="171"/>
        <v>274.8</v>
      </c>
      <c r="G328" s="57">
        <f t="shared" si="128"/>
        <v>824.40000000000009</v>
      </c>
    </row>
    <row r="329" spans="1:7" ht="42.75" customHeight="1" x14ac:dyDescent="0.25">
      <c r="A329" s="197"/>
      <c r="B329" s="213"/>
      <c r="C329" s="27" t="s">
        <v>504</v>
      </c>
      <c r="D329" s="58">
        <v>0</v>
      </c>
      <c r="E329" s="58">
        <v>0</v>
      </c>
      <c r="F329" s="58">
        <v>0</v>
      </c>
      <c r="G329" s="57">
        <f t="shared" si="128"/>
        <v>0</v>
      </c>
    </row>
    <row r="330" spans="1:7" ht="25.5" customHeight="1" x14ac:dyDescent="0.25">
      <c r="A330" s="197"/>
      <c r="B330" s="213"/>
      <c r="C330" s="27" t="s">
        <v>25</v>
      </c>
      <c r="D330" s="58">
        <v>0</v>
      </c>
      <c r="E330" s="58">
        <v>0</v>
      </c>
      <c r="F330" s="58">
        <v>0</v>
      </c>
      <c r="G330" s="57">
        <f t="shared" si="128"/>
        <v>0</v>
      </c>
    </row>
    <row r="331" spans="1:7" ht="18.75" x14ac:dyDescent="0.25">
      <c r="A331" s="197"/>
      <c r="B331" s="213"/>
      <c r="C331" s="27" t="s">
        <v>26</v>
      </c>
      <c r="D331" s="58">
        <v>274.8</v>
      </c>
      <c r="E331" s="58">
        <v>274.8</v>
      </c>
      <c r="F331" s="58">
        <v>274.8</v>
      </c>
      <c r="G331" s="57">
        <f t="shared" si="128"/>
        <v>824.40000000000009</v>
      </c>
    </row>
    <row r="332" spans="1:7" s="7" customFormat="1" ht="25.5" customHeight="1" x14ac:dyDescent="0.2">
      <c r="A332" s="197"/>
      <c r="B332" s="213"/>
      <c r="C332" s="27" t="s">
        <v>27</v>
      </c>
      <c r="D332" s="58">
        <v>0</v>
      </c>
      <c r="E332" s="58">
        <v>0</v>
      </c>
      <c r="F332" s="58">
        <v>0</v>
      </c>
      <c r="G332" s="57">
        <f t="shared" si="128"/>
        <v>0</v>
      </c>
    </row>
    <row r="333" spans="1:7" s="51" customFormat="1" ht="18.75" x14ac:dyDescent="0.25">
      <c r="A333" s="233" t="s">
        <v>167</v>
      </c>
      <c r="B333" s="234" t="s">
        <v>516</v>
      </c>
      <c r="C333" s="141" t="s">
        <v>10</v>
      </c>
      <c r="D333" s="136">
        <f t="shared" ref="D333:F336" si="172">D338+D343+D348+D353</f>
        <v>3500</v>
      </c>
      <c r="E333" s="136">
        <f t="shared" si="172"/>
        <v>3500</v>
      </c>
      <c r="F333" s="136">
        <f t="shared" si="172"/>
        <v>3500</v>
      </c>
      <c r="G333" s="136">
        <f t="shared" ref="G333:G336" si="173">D333+E333+F333</f>
        <v>10500</v>
      </c>
    </row>
    <row r="334" spans="1:7" s="51" customFormat="1" ht="31.5" x14ac:dyDescent="0.25">
      <c r="A334" s="233"/>
      <c r="B334" s="234"/>
      <c r="C334" s="141" t="s">
        <v>504</v>
      </c>
      <c r="D334" s="136">
        <f t="shared" si="172"/>
        <v>3500</v>
      </c>
      <c r="E334" s="136">
        <f t="shared" si="172"/>
        <v>3500</v>
      </c>
      <c r="F334" s="136">
        <f t="shared" si="172"/>
        <v>3500</v>
      </c>
      <c r="G334" s="136">
        <f t="shared" si="173"/>
        <v>10500</v>
      </c>
    </row>
    <row r="335" spans="1:7" s="51" customFormat="1" ht="18.75" x14ac:dyDescent="0.25">
      <c r="A335" s="233"/>
      <c r="B335" s="234"/>
      <c r="C335" s="141" t="s">
        <v>25</v>
      </c>
      <c r="D335" s="136">
        <f t="shared" si="172"/>
        <v>0</v>
      </c>
      <c r="E335" s="136">
        <f t="shared" si="172"/>
        <v>0</v>
      </c>
      <c r="F335" s="136">
        <f t="shared" si="172"/>
        <v>0</v>
      </c>
      <c r="G335" s="136">
        <f t="shared" si="173"/>
        <v>0</v>
      </c>
    </row>
    <row r="336" spans="1:7" s="51" customFormat="1" ht="18.75" x14ac:dyDescent="0.25">
      <c r="A336" s="233"/>
      <c r="B336" s="234"/>
      <c r="C336" s="141" t="s">
        <v>26</v>
      </c>
      <c r="D336" s="136">
        <f t="shared" si="172"/>
        <v>0</v>
      </c>
      <c r="E336" s="136">
        <f t="shared" si="172"/>
        <v>0</v>
      </c>
      <c r="F336" s="136">
        <f t="shared" si="172"/>
        <v>0</v>
      </c>
      <c r="G336" s="136">
        <f t="shared" si="173"/>
        <v>0</v>
      </c>
    </row>
    <row r="337" spans="1:7" s="51" customFormat="1" ht="18.75" x14ac:dyDescent="0.25">
      <c r="A337" s="233"/>
      <c r="B337" s="234"/>
      <c r="C337" s="141" t="s">
        <v>27</v>
      </c>
      <c r="D337" s="136">
        <f>D342+D347+D352+D357</f>
        <v>0</v>
      </c>
      <c r="E337" s="136">
        <f t="shared" ref="E337:F337" si="174">E342+E347+E352+E357</f>
        <v>0</v>
      </c>
      <c r="F337" s="136">
        <f t="shared" si="174"/>
        <v>0</v>
      </c>
      <c r="G337" s="136">
        <f t="shared" si="128"/>
        <v>0</v>
      </c>
    </row>
    <row r="338" spans="1:7" ht="18.75" customHeight="1" x14ac:dyDescent="0.25">
      <c r="A338" s="247" t="s">
        <v>162</v>
      </c>
      <c r="B338" s="249" t="s">
        <v>441</v>
      </c>
      <c r="C338" s="153" t="s">
        <v>10</v>
      </c>
      <c r="D338" s="154">
        <f>D339+D340+D341+D342</f>
        <v>3500</v>
      </c>
      <c r="E338" s="154">
        <f t="shared" ref="E338:F338" si="175">E339+E340+E341+E342</f>
        <v>3500</v>
      </c>
      <c r="F338" s="154">
        <f t="shared" si="175"/>
        <v>3500</v>
      </c>
      <c r="G338" s="154">
        <f t="shared" si="128"/>
        <v>10500</v>
      </c>
    </row>
    <row r="339" spans="1:7" ht="31.5" x14ac:dyDescent="0.25">
      <c r="A339" s="247"/>
      <c r="B339" s="249"/>
      <c r="C339" s="153" t="s">
        <v>504</v>
      </c>
      <c r="D339" s="155">
        <v>3500</v>
      </c>
      <c r="E339" s="155">
        <v>3500</v>
      </c>
      <c r="F339" s="155">
        <v>3500</v>
      </c>
      <c r="G339" s="154">
        <f t="shared" si="128"/>
        <v>10500</v>
      </c>
    </row>
    <row r="340" spans="1:7" ht="18.75" x14ac:dyDescent="0.25">
      <c r="A340" s="247"/>
      <c r="B340" s="249"/>
      <c r="C340" s="153" t="s">
        <v>25</v>
      </c>
      <c r="D340" s="155">
        <v>0</v>
      </c>
      <c r="E340" s="155">
        <v>0</v>
      </c>
      <c r="F340" s="155">
        <v>0</v>
      </c>
      <c r="G340" s="154">
        <f t="shared" si="128"/>
        <v>0</v>
      </c>
    </row>
    <row r="341" spans="1:7" ht="18.75" x14ac:dyDescent="0.25">
      <c r="A341" s="247"/>
      <c r="B341" s="249"/>
      <c r="C341" s="153" t="s">
        <v>26</v>
      </c>
      <c r="D341" s="155">
        <v>0</v>
      </c>
      <c r="E341" s="155">
        <v>0</v>
      </c>
      <c r="F341" s="155">
        <v>0</v>
      </c>
      <c r="G341" s="154">
        <f t="shared" si="128"/>
        <v>0</v>
      </c>
    </row>
    <row r="342" spans="1:7" ht="18.75" x14ac:dyDescent="0.25">
      <c r="A342" s="247"/>
      <c r="B342" s="249"/>
      <c r="C342" s="153" t="s">
        <v>27</v>
      </c>
      <c r="D342" s="155">
        <v>0</v>
      </c>
      <c r="E342" s="155">
        <v>0</v>
      </c>
      <c r="F342" s="155">
        <v>0</v>
      </c>
      <c r="G342" s="154">
        <f t="shared" si="128"/>
        <v>0</v>
      </c>
    </row>
    <row r="343" spans="1:7" ht="18.75" x14ac:dyDescent="0.25">
      <c r="A343" s="197" t="s">
        <v>169</v>
      </c>
      <c r="B343" s="213" t="s">
        <v>383</v>
      </c>
      <c r="C343" s="27" t="s">
        <v>10</v>
      </c>
      <c r="D343" s="57">
        <f>D344+D345+D346+D347</f>
        <v>0</v>
      </c>
      <c r="E343" s="57">
        <f t="shared" ref="E343" si="176">E344+E345+E346+E347</f>
        <v>0</v>
      </c>
      <c r="F343" s="57">
        <f t="shared" ref="F343" si="177">F344+F345+F346+F347</f>
        <v>0</v>
      </c>
      <c r="G343" s="57">
        <f t="shared" si="128"/>
        <v>0</v>
      </c>
    </row>
    <row r="344" spans="1:7" ht="31.5" x14ac:dyDescent="0.25">
      <c r="A344" s="197"/>
      <c r="B344" s="213"/>
      <c r="C344" s="27" t="s">
        <v>504</v>
      </c>
      <c r="D344" s="58"/>
      <c r="E344" s="58"/>
      <c r="F344" s="58"/>
      <c r="G344" s="57">
        <f t="shared" si="128"/>
        <v>0</v>
      </c>
    </row>
    <row r="345" spans="1:7" ht="18.75" x14ac:dyDescent="0.25">
      <c r="A345" s="197"/>
      <c r="B345" s="213"/>
      <c r="C345" s="27" t="s">
        <v>25</v>
      </c>
      <c r="D345" s="58"/>
      <c r="E345" s="58"/>
      <c r="F345" s="58"/>
      <c r="G345" s="57">
        <f t="shared" si="128"/>
        <v>0</v>
      </c>
    </row>
    <row r="346" spans="1:7" ht="18.75" x14ac:dyDescent="0.25">
      <c r="A346" s="197"/>
      <c r="B346" s="213"/>
      <c r="C346" s="27" t="s">
        <v>26</v>
      </c>
      <c r="D346" s="58"/>
      <c r="E346" s="58"/>
      <c r="F346" s="58"/>
      <c r="G346" s="57">
        <f t="shared" si="128"/>
        <v>0</v>
      </c>
    </row>
    <row r="347" spans="1:7" ht="18.75" x14ac:dyDescent="0.25">
      <c r="A347" s="197"/>
      <c r="B347" s="213"/>
      <c r="C347" s="27" t="s">
        <v>27</v>
      </c>
      <c r="D347" s="58">
        <v>0</v>
      </c>
      <c r="E347" s="58">
        <v>0</v>
      </c>
      <c r="F347" s="58">
        <v>0</v>
      </c>
      <c r="G347" s="57">
        <f t="shared" si="128"/>
        <v>0</v>
      </c>
    </row>
    <row r="348" spans="1:7" s="105" customFormat="1" ht="30" customHeight="1" x14ac:dyDescent="0.25">
      <c r="A348" s="248" t="s">
        <v>213</v>
      </c>
      <c r="B348" s="250" t="s">
        <v>413</v>
      </c>
      <c r="C348" s="125" t="s">
        <v>10</v>
      </c>
      <c r="D348" s="126">
        <f>D349+D350+D351+D352</f>
        <v>0</v>
      </c>
      <c r="E348" s="126">
        <f t="shared" ref="E348" si="178">E349+E350+E351+E352</f>
        <v>0</v>
      </c>
      <c r="F348" s="126">
        <f t="shared" ref="F348" si="179">F349+F350+F351+F352</f>
        <v>0</v>
      </c>
      <c r="G348" s="126">
        <f t="shared" si="128"/>
        <v>0</v>
      </c>
    </row>
    <row r="349" spans="1:7" s="105" customFormat="1" ht="38.25" customHeight="1" x14ac:dyDescent="0.25">
      <c r="A349" s="248"/>
      <c r="B349" s="250"/>
      <c r="C349" s="125" t="s">
        <v>504</v>
      </c>
      <c r="D349" s="127">
        <v>0</v>
      </c>
      <c r="E349" s="127">
        <v>0</v>
      </c>
      <c r="F349" s="127">
        <v>0</v>
      </c>
      <c r="G349" s="126">
        <f t="shared" si="128"/>
        <v>0</v>
      </c>
    </row>
    <row r="350" spans="1:7" s="105" customFormat="1" ht="30" customHeight="1" x14ac:dyDescent="0.25">
      <c r="A350" s="248"/>
      <c r="B350" s="250"/>
      <c r="C350" s="125" t="s">
        <v>25</v>
      </c>
      <c r="D350" s="127">
        <v>0</v>
      </c>
      <c r="E350" s="127">
        <v>0</v>
      </c>
      <c r="F350" s="127">
        <v>0</v>
      </c>
      <c r="G350" s="126">
        <f t="shared" si="128"/>
        <v>0</v>
      </c>
    </row>
    <row r="351" spans="1:7" s="105" customFormat="1" ht="28.5" customHeight="1" x14ac:dyDescent="0.25">
      <c r="A351" s="248"/>
      <c r="B351" s="250"/>
      <c r="C351" s="125" t="s">
        <v>26</v>
      </c>
      <c r="D351" s="127">
        <v>0</v>
      </c>
      <c r="E351" s="127">
        <v>0</v>
      </c>
      <c r="F351" s="127"/>
      <c r="G351" s="126">
        <f t="shared" si="128"/>
        <v>0</v>
      </c>
    </row>
    <row r="352" spans="1:7" s="105" customFormat="1" ht="18.75" x14ac:dyDescent="0.25">
      <c r="A352" s="248"/>
      <c r="B352" s="250"/>
      <c r="C352" s="125" t="s">
        <v>27</v>
      </c>
      <c r="D352" s="127">
        <v>0</v>
      </c>
      <c r="E352" s="127">
        <v>0</v>
      </c>
      <c r="F352" s="127">
        <v>0</v>
      </c>
      <c r="G352" s="126">
        <f t="shared" si="128"/>
        <v>0</v>
      </c>
    </row>
    <row r="353" spans="1:7" ht="30" customHeight="1" x14ac:dyDescent="0.25">
      <c r="A353" s="197" t="s">
        <v>214</v>
      </c>
      <c r="B353" s="213" t="s">
        <v>420</v>
      </c>
      <c r="C353" s="27" t="s">
        <v>10</v>
      </c>
      <c r="D353" s="57">
        <f>D354+D355+D356+D357</f>
        <v>0</v>
      </c>
      <c r="E353" s="57">
        <f t="shared" ref="E353:F353" si="180">E354+E355+E356+E357</f>
        <v>0</v>
      </c>
      <c r="F353" s="57">
        <f t="shared" si="180"/>
        <v>0</v>
      </c>
      <c r="G353" s="57">
        <f t="shared" ref="G353:G357" si="181">D353+E353+F353</f>
        <v>0</v>
      </c>
    </row>
    <row r="354" spans="1:7" ht="38.25" customHeight="1" x14ac:dyDescent="0.25">
      <c r="A354" s="197"/>
      <c r="B354" s="213"/>
      <c r="C354" s="27" t="s">
        <v>504</v>
      </c>
      <c r="D354" s="58">
        <v>0</v>
      </c>
      <c r="E354" s="58">
        <v>0</v>
      </c>
      <c r="F354" s="58">
        <v>0</v>
      </c>
      <c r="G354" s="57">
        <f t="shared" si="181"/>
        <v>0</v>
      </c>
    </row>
    <row r="355" spans="1:7" ht="30" customHeight="1" x14ac:dyDescent="0.25">
      <c r="A355" s="197"/>
      <c r="B355" s="213"/>
      <c r="C355" s="27" t="s">
        <v>25</v>
      </c>
      <c r="D355" s="58">
        <v>0</v>
      </c>
      <c r="E355" s="58">
        <v>0</v>
      </c>
      <c r="F355" s="58">
        <v>0</v>
      </c>
      <c r="G355" s="57">
        <f t="shared" si="181"/>
        <v>0</v>
      </c>
    </row>
    <row r="356" spans="1:7" ht="28.5" customHeight="1" x14ac:dyDescent="0.25">
      <c r="A356" s="197"/>
      <c r="B356" s="213"/>
      <c r="C356" s="27" t="s">
        <v>26</v>
      </c>
      <c r="D356" s="58">
        <v>0</v>
      </c>
      <c r="E356" s="58">
        <v>0</v>
      </c>
      <c r="F356" s="58">
        <v>0</v>
      </c>
      <c r="G356" s="57">
        <f t="shared" si="181"/>
        <v>0</v>
      </c>
    </row>
    <row r="357" spans="1:7" ht="18.75" x14ac:dyDescent="0.25">
      <c r="A357" s="197"/>
      <c r="B357" s="213"/>
      <c r="C357" s="27" t="s">
        <v>27</v>
      </c>
      <c r="D357" s="58">
        <v>0</v>
      </c>
      <c r="E357" s="58">
        <v>0</v>
      </c>
      <c r="F357" s="58">
        <v>0</v>
      </c>
      <c r="G357" s="57">
        <f t="shared" si="181"/>
        <v>0</v>
      </c>
    </row>
    <row r="358" spans="1:7" x14ac:dyDescent="0.25">
      <c r="A358" s="54"/>
      <c r="B358" s="33"/>
      <c r="C358" s="34"/>
      <c r="D358" s="22"/>
      <c r="E358" s="22"/>
      <c r="F358" s="22"/>
      <c r="G358" s="22"/>
    </row>
    <row r="359" spans="1:7" x14ac:dyDescent="0.25">
      <c r="A359" s="54"/>
      <c r="B359" s="33"/>
      <c r="C359" s="34"/>
      <c r="D359" s="22"/>
      <c r="E359" s="22"/>
      <c r="F359" s="22"/>
      <c r="G359" s="22"/>
    </row>
    <row r="360" spans="1:7" x14ac:dyDescent="0.25">
      <c r="A360" s="54"/>
      <c r="B360" s="33"/>
      <c r="C360" s="34"/>
      <c r="D360" s="22"/>
      <c r="E360" s="22"/>
      <c r="F360" s="22"/>
      <c r="G360" s="22"/>
    </row>
    <row r="361" spans="1:7" x14ac:dyDescent="0.25">
      <c r="A361" s="54"/>
      <c r="B361" s="33"/>
      <c r="C361" s="34"/>
      <c r="D361" s="22"/>
      <c r="E361" s="22"/>
      <c r="F361" s="22"/>
      <c r="G361" s="22"/>
    </row>
    <row r="362" spans="1:7" x14ac:dyDescent="0.25">
      <c r="A362" s="54"/>
      <c r="B362" s="33"/>
      <c r="C362" s="34"/>
      <c r="D362" s="22"/>
      <c r="E362" s="22"/>
      <c r="F362" s="22"/>
      <c r="G362" s="22"/>
    </row>
    <row r="363" spans="1:7" x14ac:dyDescent="0.25">
      <c r="A363" s="54"/>
      <c r="B363" s="33"/>
      <c r="C363" s="34"/>
      <c r="D363" s="22"/>
      <c r="E363" s="22"/>
      <c r="F363" s="22"/>
      <c r="G363" s="22"/>
    </row>
    <row r="364" spans="1:7" x14ac:dyDescent="0.25">
      <c r="A364" s="54"/>
      <c r="B364" s="33"/>
      <c r="C364" s="34"/>
      <c r="D364" s="22"/>
      <c r="E364" s="22"/>
      <c r="F364" s="22"/>
      <c r="G364" s="22"/>
    </row>
    <row r="365" spans="1:7" x14ac:dyDescent="0.25">
      <c r="A365" s="54"/>
      <c r="B365" s="33"/>
      <c r="C365" s="34"/>
      <c r="D365" s="22"/>
      <c r="E365" s="22"/>
      <c r="F365" s="22"/>
      <c r="G365" s="22"/>
    </row>
    <row r="366" spans="1:7" x14ac:dyDescent="0.25">
      <c r="A366" s="54"/>
      <c r="B366" s="33"/>
      <c r="C366" s="34"/>
      <c r="D366" s="22"/>
      <c r="E366" s="22"/>
      <c r="F366" s="22"/>
      <c r="G366" s="22"/>
    </row>
    <row r="367" spans="1:7" x14ac:dyDescent="0.25">
      <c r="A367" s="54"/>
      <c r="B367" s="33"/>
      <c r="C367" s="34"/>
      <c r="D367" s="22"/>
      <c r="E367" s="22"/>
      <c r="F367" s="22"/>
      <c r="G367" s="22"/>
    </row>
    <row r="368" spans="1:7" x14ac:dyDescent="0.25">
      <c r="A368" s="54"/>
      <c r="B368" s="33"/>
      <c r="C368" s="34"/>
      <c r="D368" s="22"/>
      <c r="E368" s="22"/>
      <c r="F368" s="22"/>
      <c r="G368" s="22"/>
    </row>
    <row r="369" spans="1:7" x14ac:dyDescent="0.25">
      <c r="A369" s="54"/>
      <c r="B369" s="33"/>
      <c r="C369" s="34"/>
      <c r="D369" s="22"/>
      <c r="E369" s="22"/>
      <c r="F369" s="22"/>
      <c r="G369" s="22"/>
    </row>
    <row r="370" spans="1:7" x14ac:dyDescent="0.25">
      <c r="A370" s="54"/>
      <c r="B370" s="33"/>
      <c r="C370" s="34"/>
      <c r="D370" s="22"/>
      <c r="E370" s="22"/>
      <c r="F370" s="22"/>
      <c r="G370" s="22"/>
    </row>
    <row r="371" spans="1:7" x14ac:dyDescent="0.25">
      <c r="A371" s="54"/>
      <c r="B371" s="33"/>
      <c r="C371" s="34"/>
      <c r="D371" s="22"/>
      <c r="E371" s="22"/>
      <c r="F371" s="22"/>
      <c r="G371" s="22"/>
    </row>
    <row r="372" spans="1:7" x14ac:dyDescent="0.25">
      <c r="A372" s="54"/>
      <c r="B372" s="33"/>
      <c r="C372" s="34"/>
      <c r="D372" s="22"/>
      <c r="E372" s="22"/>
      <c r="F372" s="22"/>
      <c r="G372" s="22"/>
    </row>
    <row r="373" spans="1:7" x14ac:dyDescent="0.25">
      <c r="A373" s="54"/>
      <c r="B373" s="33"/>
      <c r="C373" s="34"/>
      <c r="D373" s="22"/>
      <c r="E373" s="22"/>
      <c r="F373" s="22"/>
      <c r="G373" s="22"/>
    </row>
    <row r="374" spans="1:7" x14ac:dyDescent="0.25">
      <c r="A374" s="54"/>
      <c r="B374" s="33"/>
      <c r="C374" s="34"/>
      <c r="D374" s="22"/>
      <c r="E374" s="22"/>
      <c r="F374" s="22"/>
      <c r="G374" s="22"/>
    </row>
    <row r="375" spans="1:7" x14ac:dyDescent="0.25">
      <c r="A375" s="54"/>
      <c r="B375" s="33"/>
      <c r="C375" s="34"/>
      <c r="D375" s="22"/>
      <c r="E375" s="22"/>
      <c r="F375" s="22"/>
      <c r="G375" s="22"/>
    </row>
    <row r="376" spans="1:7" x14ac:dyDescent="0.25">
      <c r="A376" s="54"/>
      <c r="B376" s="33"/>
      <c r="C376" s="34"/>
      <c r="D376" s="22"/>
      <c r="E376" s="22"/>
      <c r="F376" s="22"/>
      <c r="G376" s="22"/>
    </row>
    <row r="377" spans="1:7" x14ac:dyDescent="0.25">
      <c r="A377" s="54"/>
      <c r="B377" s="33"/>
      <c r="C377" s="34"/>
      <c r="D377" s="22"/>
      <c r="E377" s="22"/>
      <c r="F377" s="22"/>
      <c r="G377" s="22"/>
    </row>
    <row r="378" spans="1:7" x14ac:dyDescent="0.25">
      <c r="A378" s="54"/>
      <c r="B378" s="33"/>
      <c r="C378" s="34"/>
      <c r="D378" s="22"/>
      <c r="E378" s="22"/>
      <c r="F378" s="22"/>
      <c r="G378" s="22"/>
    </row>
    <row r="379" spans="1:7" x14ac:dyDescent="0.25">
      <c r="A379" s="54"/>
      <c r="B379" s="33"/>
      <c r="C379" s="34"/>
      <c r="D379" s="22"/>
      <c r="E379" s="22"/>
      <c r="F379" s="22"/>
      <c r="G379" s="22"/>
    </row>
    <row r="380" spans="1:7" x14ac:dyDescent="0.25">
      <c r="A380" s="54"/>
      <c r="B380" s="33"/>
      <c r="C380" s="34"/>
      <c r="D380" s="22"/>
      <c r="E380" s="22"/>
      <c r="F380" s="22"/>
      <c r="G380" s="22"/>
    </row>
    <row r="381" spans="1:7" x14ac:dyDescent="0.25">
      <c r="A381" s="54"/>
      <c r="B381" s="33"/>
      <c r="C381" s="34"/>
      <c r="D381" s="22"/>
      <c r="E381" s="22"/>
      <c r="F381" s="22"/>
      <c r="G381" s="22"/>
    </row>
    <row r="382" spans="1:7" x14ac:dyDescent="0.25">
      <c r="A382" s="54"/>
      <c r="B382" s="33"/>
      <c r="C382" s="34"/>
      <c r="D382" s="22"/>
      <c r="E382" s="22"/>
      <c r="F382" s="22"/>
      <c r="G382" s="22"/>
    </row>
    <row r="383" spans="1:7" x14ac:dyDescent="0.25">
      <c r="A383" s="54"/>
      <c r="B383" s="33"/>
      <c r="C383" s="34"/>
      <c r="D383" s="22"/>
      <c r="E383" s="22"/>
      <c r="F383" s="22"/>
      <c r="G383" s="22"/>
    </row>
    <row r="384" spans="1:7" x14ac:dyDescent="0.25">
      <c r="A384" s="54"/>
      <c r="B384" s="33"/>
      <c r="C384" s="34"/>
      <c r="D384" s="22"/>
      <c r="E384" s="22"/>
      <c r="F384" s="22"/>
      <c r="G384" s="22"/>
    </row>
    <row r="385" spans="1:7" x14ac:dyDescent="0.25">
      <c r="A385" s="54"/>
      <c r="B385" s="33"/>
      <c r="C385" s="34"/>
      <c r="D385" s="22"/>
      <c r="E385" s="22"/>
      <c r="F385" s="22"/>
      <c r="G385" s="22"/>
    </row>
    <row r="386" spans="1:7" x14ac:dyDescent="0.25">
      <c r="A386" s="54"/>
      <c r="B386" s="33"/>
      <c r="C386" s="34"/>
      <c r="D386" s="22"/>
      <c r="E386" s="22"/>
      <c r="F386" s="22"/>
      <c r="G386" s="22"/>
    </row>
    <row r="387" spans="1:7" x14ac:dyDescent="0.25">
      <c r="A387" s="54"/>
      <c r="B387" s="33"/>
      <c r="C387" s="34"/>
      <c r="D387" s="22"/>
      <c r="E387" s="22"/>
      <c r="F387" s="22"/>
      <c r="G387" s="22"/>
    </row>
    <row r="388" spans="1:7" x14ac:dyDescent="0.25">
      <c r="A388" s="54"/>
      <c r="B388" s="33"/>
      <c r="C388" s="34"/>
      <c r="D388" s="22"/>
      <c r="E388" s="22"/>
      <c r="F388" s="22"/>
      <c r="G388" s="22"/>
    </row>
    <row r="389" spans="1:7" x14ac:dyDescent="0.25">
      <c r="A389" s="54"/>
      <c r="B389" s="33"/>
      <c r="C389" s="34"/>
      <c r="D389" s="22"/>
      <c r="E389" s="22"/>
      <c r="F389" s="22"/>
      <c r="G389" s="22"/>
    </row>
    <row r="390" spans="1:7" x14ac:dyDescent="0.25">
      <c r="A390" s="54"/>
      <c r="B390" s="33"/>
      <c r="C390" s="34"/>
      <c r="D390" s="22"/>
      <c r="E390" s="22"/>
      <c r="F390" s="22"/>
      <c r="G390" s="22"/>
    </row>
    <row r="391" spans="1:7" x14ac:dyDescent="0.25">
      <c r="A391" s="54"/>
      <c r="B391" s="35"/>
      <c r="C391" s="16"/>
    </row>
    <row r="392" spans="1:7" x14ac:dyDescent="0.25">
      <c r="A392" s="54"/>
      <c r="B392" s="35"/>
      <c r="C392" s="16"/>
    </row>
    <row r="393" spans="1:7" x14ac:dyDescent="0.25">
      <c r="A393" s="54"/>
      <c r="B393" s="35"/>
      <c r="C393" s="16"/>
    </row>
    <row r="394" spans="1:7" x14ac:dyDescent="0.25">
      <c r="A394" s="54"/>
      <c r="B394" s="35"/>
      <c r="C394" s="16"/>
    </row>
    <row r="395" spans="1:7" x14ac:dyDescent="0.25">
      <c r="A395" s="54"/>
      <c r="B395" s="35"/>
      <c r="C395" s="16"/>
    </row>
    <row r="396" spans="1:7" x14ac:dyDescent="0.25">
      <c r="A396" s="54"/>
      <c r="B396" s="35"/>
      <c r="C396" s="16"/>
    </row>
    <row r="397" spans="1:7" x14ac:dyDescent="0.25">
      <c r="A397" s="54"/>
      <c r="B397" s="35"/>
      <c r="C397" s="16"/>
    </row>
    <row r="398" spans="1:7" x14ac:dyDescent="0.25">
      <c r="A398" s="54"/>
      <c r="B398" s="35"/>
      <c r="C398" s="16"/>
    </row>
    <row r="399" spans="1:7" x14ac:dyDescent="0.25">
      <c r="A399" s="54"/>
      <c r="B399" s="35"/>
      <c r="C399" s="16"/>
    </row>
    <row r="400" spans="1:7" x14ac:dyDescent="0.25">
      <c r="A400" s="54"/>
      <c r="B400" s="35"/>
      <c r="C400" s="16"/>
    </row>
    <row r="401" spans="1:3" x14ac:dyDescent="0.25">
      <c r="A401" s="54"/>
      <c r="B401" s="35"/>
      <c r="C401" s="16"/>
    </row>
    <row r="402" spans="1:3" x14ac:dyDescent="0.25">
      <c r="A402" s="54"/>
      <c r="B402" s="35"/>
      <c r="C402" s="16"/>
    </row>
    <row r="403" spans="1:3" x14ac:dyDescent="0.25">
      <c r="A403" s="54"/>
      <c r="B403" s="35"/>
      <c r="C403" s="16"/>
    </row>
    <row r="404" spans="1:3" x14ac:dyDescent="0.25">
      <c r="A404" s="54"/>
      <c r="B404" s="35"/>
      <c r="C404" s="16"/>
    </row>
    <row r="405" spans="1:3" x14ac:dyDescent="0.25">
      <c r="A405" s="54"/>
      <c r="B405" s="35"/>
      <c r="C405" s="16"/>
    </row>
    <row r="406" spans="1:3" x14ac:dyDescent="0.25">
      <c r="A406" s="54"/>
      <c r="B406" s="35"/>
      <c r="C406" s="16"/>
    </row>
    <row r="407" spans="1:3" x14ac:dyDescent="0.25">
      <c r="A407" s="54"/>
      <c r="B407" s="35"/>
      <c r="C407" s="16"/>
    </row>
    <row r="408" spans="1:3" x14ac:dyDescent="0.25">
      <c r="A408" s="54"/>
      <c r="B408" s="35"/>
      <c r="C408" s="16"/>
    </row>
    <row r="409" spans="1:3" x14ac:dyDescent="0.25">
      <c r="A409" s="54"/>
      <c r="B409" s="35"/>
      <c r="C409" s="16"/>
    </row>
    <row r="410" spans="1:3" x14ac:dyDescent="0.25">
      <c r="A410" s="54"/>
      <c r="B410" s="35"/>
      <c r="C410" s="16"/>
    </row>
    <row r="411" spans="1:3" x14ac:dyDescent="0.25">
      <c r="A411" s="54"/>
      <c r="B411" s="35"/>
      <c r="C411" s="16"/>
    </row>
    <row r="412" spans="1:3" x14ac:dyDescent="0.25">
      <c r="A412" s="54"/>
      <c r="B412" s="35"/>
      <c r="C412" s="16"/>
    </row>
    <row r="413" spans="1:3" x14ac:dyDescent="0.25">
      <c r="A413" s="54"/>
      <c r="B413" s="35"/>
      <c r="C413" s="16"/>
    </row>
    <row r="414" spans="1:3" x14ac:dyDescent="0.25">
      <c r="A414" s="54"/>
      <c r="B414" s="35"/>
      <c r="C414" s="16"/>
    </row>
    <row r="415" spans="1:3" x14ac:dyDescent="0.25">
      <c r="A415" s="54"/>
      <c r="B415" s="35"/>
      <c r="C415" s="16"/>
    </row>
    <row r="416" spans="1:3" x14ac:dyDescent="0.25">
      <c r="A416" s="54"/>
      <c r="B416" s="35"/>
      <c r="C416" s="16"/>
    </row>
    <row r="417" spans="1:3" x14ac:dyDescent="0.25">
      <c r="A417" s="54"/>
      <c r="B417" s="35"/>
      <c r="C417" s="16"/>
    </row>
    <row r="418" spans="1:3" x14ac:dyDescent="0.25">
      <c r="A418" s="54"/>
      <c r="B418" s="35"/>
      <c r="C418" s="16"/>
    </row>
    <row r="419" spans="1:3" x14ac:dyDescent="0.25">
      <c r="A419" s="54"/>
      <c r="B419" s="35"/>
      <c r="C419" s="16"/>
    </row>
    <row r="420" spans="1:3" x14ac:dyDescent="0.25">
      <c r="A420" s="54"/>
      <c r="B420" s="35"/>
      <c r="C420" s="16"/>
    </row>
    <row r="421" spans="1:3" x14ac:dyDescent="0.25">
      <c r="A421" s="54"/>
      <c r="B421" s="35"/>
      <c r="C421" s="16"/>
    </row>
    <row r="422" spans="1:3" x14ac:dyDescent="0.25">
      <c r="A422" s="54"/>
      <c r="B422" s="35"/>
      <c r="C422" s="16"/>
    </row>
    <row r="423" spans="1:3" x14ac:dyDescent="0.25">
      <c r="A423" s="54"/>
      <c r="B423" s="35"/>
      <c r="C423" s="16"/>
    </row>
    <row r="424" spans="1:3" x14ac:dyDescent="0.25">
      <c r="A424" s="54"/>
      <c r="B424" s="35"/>
      <c r="C424" s="16"/>
    </row>
    <row r="425" spans="1:3" x14ac:dyDescent="0.25">
      <c r="A425" s="54"/>
      <c r="B425" s="35"/>
      <c r="C425" s="16"/>
    </row>
    <row r="426" spans="1:3" x14ac:dyDescent="0.25">
      <c r="A426" s="54"/>
      <c r="B426" s="35"/>
      <c r="C426" s="16"/>
    </row>
    <row r="427" spans="1:3" x14ac:dyDescent="0.25">
      <c r="A427" s="54"/>
      <c r="B427" s="35"/>
      <c r="C427" s="16"/>
    </row>
    <row r="428" spans="1:3" x14ac:dyDescent="0.25">
      <c r="A428" s="54"/>
      <c r="B428" s="35"/>
      <c r="C428" s="16"/>
    </row>
    <row r="429" spans="1:3" x14ac:dyDescent="0.25">
      <c r="A429" s="54"/>
      <c r="B429" s="35"/>
      <c r="C429" s="16"/>
    </row>
    <row r="430" spans="1:3" x14ac:dyDescent="0.25">
      <c r="A430" s="54"/>
      <c r="B430" s="35"/>
      <c r="C430" s="16"/>
    </row>
    <row r="431" spans="1:3" x14ac:dyDescent="0.25">
      <c r="A431" s="54"/>
      <c r="B431" s="35"/>
      <c r="C431" s="16"/>
    </row>
    <row r="432" spans="1:3" x14ac:dyDescent="0.25">
      <c r="A432" s="54"/>
      <c r="B432" s="35"/>
      <c r="C432" s="16"/>
    </row>
  </sheetData>
  <autoFilter ref="A7:H357"/>
  <mergeCells count="145">
    <mergeCell ref="A328:A332"/>
    <mergeCell ref="B328:B332"/>
    <mergeCell ref="A323:A327"/>
    <mergeCell ref="B333:B337"/>
    <mergeCell ref="A333:A337"/>
    <mergeCell ref="A338:A342"/>
    <mergeCell ref="A343:A347"/>
    <mergeCell ref="A348:A352"/>
    <mergeCell ref="A353:A357"/>
    <mergeCell ref="B338:B342"/>
    <mergeCell ref="B343:B347"/>
    <mergeCell ref="B348:B352"/>
    <mergeCell ref="B353:B357"/>
    <mergeCell ref="B323:B327"/>
    <mergeCell ref="D5:G5"/>
    <mergeCell ref="B2:F2"/>
    <mergeCell ref="B113:B117"/>
    <mergeCell ref="B98:B102"/>
    <mergeCell ref="B123:B127"/>
    <mergeCell ref="C5:C6"/>
    <mergeCell ref="B13:B17"/>
    <mergeCell ref="B33:B37"/>
    <mergeCell ref="B5:B6"/>
    <mergeCell ref="B28:B32"/>
    <mergeCell ref="B18:B22"/>
    <mergeCell ref="B23:B27"/>
    <mergeCell ref="B148:B152"/>
    <mergeCell ref="B133:B137"/>
    <mergeCell ref="B188:B192"/>
    <mergeCell ref="B118:B122"/>
    <mergeCell ref="B53:B57"/>
    <mergeCell ref="B103:B107"/>
    <mergeCell ref="B48:B52"/>
    <mergeCell ref="B108:B112"/>
    <mergeCell ref="B58:B62"/>
    <mergeCell ref="B63:B67"/>
    <mergeCell ref="B68:B72"/>
    <mergeCell ref="B73:B77"/>
    <mergeCell ref="B78:B82"/>
    <mergeCell ref="B83:B87"/>
    <mergeCell ref="B178:B182"/>
    <mergeCell ref="B168:B172"/>
    <mergeCell ref="B128:B132"/>
    <mergeCell ref="B163:B167"/>
    <mergeCell ref="B138:B142"/>
    <mergeCell ref="B183:B187"/>
    <mergeCell ref="B283:B287"/>
    <mergeCell ref="A178:A182"/>
    <mergeCell ref="A183:A187"/>
    <mergeCell ref="B253:B257"/>
    <mergeCell ref="A5:A6"/>
    <mergeCell ref="A13:A17"/>
    <mergeCell ref="A33:A37"/>
    <mergeCell ref="A53:A57"/>
    <mergeCell ref="A103:A107"/>
    <mergeCell ref="A113:A117"/>
    <mergeCell ref="A98:A102"/>
    <mergeCell ref="A28:A32"/>
    <mergeCell ref="A48:A52"/>
    <mergeCell ref="A108:A112"/>
    <mergeCell ref="A18:A22"/>
    <mergeCell ref="A23:A27"/>
    <mergeCell ref="A58:A62"/>
    <mergeCell ref="A63:A67"/>
    <mergeCell ref="A68:A72"/>
    <mergeCell ref="A73:A77"/>
    <mergeCell ref="A78:A82"/>
    <mergeCell ref="A83:A87"/>
    <mergeCell ref="B153:B157"/>
    <mergeCell ref="B243:B247"/>
    <mergeCell ref="A138:A142"/>
    <mergeCell ref="A243:A247"/>
    <mergeCell ref="A273:A277"/>
    <mergeCell ref="A278:A282"/>
    <mergeCell ref="A238:A242"/>
    <mergeCell ref="A258:A262"/>
    <mergeCell ref="A163:A167"/>
    <mergeCell ref="A248:A252"/>
    <mergeCell ref="A253:A257"/>
    <mergeCell ref="A268:A272"/>
    <mergeCell ref="A153:A157"/>
    <mergeCell ref="A193:A197"/>
    <mergeCell ref="A263:A267"/>
    <mergeCell ref="A188:A192"/>
    <mergeCell ref="A168:A172"/>
    <mergeCell ref="A158:A162"/>
    <mergeCell ref="A208:A212"/>
    <mergeCell ref="B193:B197"/>
    <mergeCell ref="A293:A297"/>
    <mergeCell ref="B293:B297"/>
    <mergeCell ref="A203:A207"/>
    <mergeCell ref="B203:B207"/>
    <mergeCell ref="B208:B212"/>
    <mergeCell ref="A218:A222"/>
    <mergeCell ref="B218:B222"/>
    <mergeCell ref="A223:A227"/>
    <mergeCell ref="B223:B227"/>
    <mergeCell ref="A228:A232"/>
    <mergeCell ref="B228:B232"/>
    <mergeCell ref="A233:A237"/>
    <mergeCell ref="B233:B237"/>
    <mergeCell ref="A288:A292"/>
    <mergeCell ref="A283:A287"/>
    <mergeCell ref="B273:B277"/>
    <mergeCell ref="B263:B267"/>
    <mergeCell ref="B288:B292"/>
    <mergeCell ref="B238:B242"/>
    <mergeCell ref="B268:B272"/>
    <mergeCell ref="B248:B252"/>
    <mergeCell ref="B278:B282"/>
    <mergeCell ref="B258:B262"/>
    <mergeCell ref="A318:A322"/>
    <mergeCell ref="B318:B322"/>
    <mergeCell ref="A308:A312"/>
    <mergeCell ref="B308:B312"/>
    <mergeCell ref="A313:A317"/>
    <mergeCell ref="B313:B317"/>
    <mergeCell ref="A298:A302"/>
    <mergeCell ref="B298:B302"/>
    <mergeCell ref="A303:A307"/>
    <mergeCell ref="B303:B307"/>
    <mergeCell ref="A43:A47"/>
    <mergeCell ref="B43:B47"/>
    <mergeCell ref="B38:B42"/>
    <mergeCell ref="A38:A42"/>
    <mergeCell ref="A143:A147"/>
    <mergeCell ref="B143:B147"/>
    <mergeCell ref="A213:A217"/>
    <mergeCell ref="B213:B217"/>
    <mergeCell ref="B8:B12"/>
    <mergeCell ref="A8:A12"/>
    <mergeCell ref="B198:B202"/>
    <mergeCell ref="A198:A202"/>
    <mergeCell ref="A88:A92"/>
    <mergeCell ref="B88:B92"/>
    <mergeCell ref="A93:A97"/>
    <mergeCell ref="B93:B97"/>
    <mergeCell ref="A173:A177"/>
    <mergeCell ref="B173:B177"/>
    <mergeCell ref="A118:A122"/>
    <mergeCell ref="B158:B162"/>
    <mergeCell ref="A133:A137"/>
    <mergeCell ref="A148:A152"/>
    <mergeCell ref="A123:A127"/>
    <mergeCell ref="A128:A132"/>
  </mergeCells>
  <phoneticPr fontId="17" type="noConversion"/>
  <pageMargins left="0.23622047244094491" right="0.23622047244094491" top="0.74803149606299213" bottom="0.74803149606299213" header="0.31496062992125984" footer="0.31496062992125984"/>
  <pageSetup paperSize="9" scale="53" fitToHeight="40" orientation="landscape" blackAndWhite="1" r:id="rId1"/>
  <headerFooter differentFirst="1"/>
  <rowBreaks count="10" manualBreakCount="10">
    <brk id="52" max="6" man="1"/>
    <brk id="82" max="6" man="1"/>
    <brk id="117" max="6" man="1"/>
    <brk id="152" max="6" man="1"/>
    <brk id="182" max="6" man="1"/>
    <brk id="217" max="6" man="1"/>
    <brk id="257" max="6" man="1"/>
    <brk id="292" max="6" man="1"/>
    <brk id="327" max="6" man="1"/>
    <brk id="3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Таблица 1</vt:lpstr>
      <vt:lpstr>Таблица 2</vt:lpstr>
      <vt:lpstr>Лист1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Бух</cp:lastModifiedBy>
  <cp:lastPrinted>2026-02-18T11:37:52Z</cp:lastPrinted>
  <dcterms:created xsi:type="dcterms:W3CDTF">2019-05-03T13:14:27Z</dcterms:created>
  <dcterms:modified xsi:type="dcterms:W3CDTF">2026-02-18T11:39:32Z</dcterms:modified>
</cp:coreProperties>
</file>